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1.xml" ContentType="application/vnd.openxmlformats-officedocument.spreadsheetml.table+xml"/>
  <Override PartName="/xl/queryTables/queryTable1.xml" ContentType="application/vnd.openxmlformats-officedocument.spreadsheetml.queryTable+xml"/>
  <Override PartName="/xl/tables/table2.xml" ContentType="application/vnd.openxmlformats-officedocument.spreadsheetml.table+xml"/>
  <Override PartName="/xl/queryTables/queryTable2.xml" ContentType="application/vnd.openxmlformats-officedocument.spreadsheetml.queryTable+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pivotTables/pivotTable5.xml" ContentType="application/vnd.openxmlformats-officedocument.spreadsheetml.pivotTable+xml"/>
  <Override PartName="/xl/pivotTables/pivotTable6.xml" ContentType="application/vnd.openxmlformats-officedocument.spreadsheetml.pivotTable+xml"/>
  <Override PartName="/xl/pivotTables/pivotTable7.xml" ContentType="application/vnd.openxmlformats-officedocument.spreadsheetml.pivotTable+xml"/>
  <Override PartName="/xl/pivotTables/pivotTable8.xml" ContentType="application/vnd.openxmlformats-officedocument.spreadsheetml.pivotTable+xml"/>
  <Override PartName="/xl/pivotTables/pivotTable9.xml" ContentType="application/vnd.openxmlformats-officedocument.spreadsheetml.pivotTable+xml"/>
  <Override PartName="/xl/pivotTables/pivotTable10.xml" ContentType="application/vnd.openxmlformats-officedocument.spreadsheetml.pivotTable+xml"/>
  <Override PartName="/xl/pivotTables/pivotTable11.xml" ContentType="application/vnd.openxmlformats-officedocument.spreadsheetml.pivotTable+xml"/>
  <Override PartName="/xl/pivotTables/pivotTable12.xml" ContentType="application/vnd.openxmlformats-officedocument.spreadsheetml.pivotTable+xml"/>
  <Override PartName="/xl/pivotTables/pivotTable13.xml" ContentType="application/vnd.openxmlformats-officedocument.spreadsheetml.pivotTable+xml"/>
  <Override PartName="/xl/pivotTables/pivotTable14.xml" ContentType="application/vnd.openxmlformats-officedocument.spreadsheetml.pivot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codeName="ThisWorkbook" hidePivotFieldList="1" defaultThemeVersion="166925"/>
  <mc:AlternateContent xmlns:mc="http://schemas.openxmlformats.org/markup-compatibility/2006">
    <mc:Choice Requires="x15">
      <x15ac:absPath xmlns:x15ac="http://schemas.microsoft.com/office/spreadsheetml/2010/11/ac" url="https://abeo-my.sharepoint.com/personal/j_jannsen_epclimbing_com/Documents/Desktop/Holds Stuff/Ocelot/Order Forms/Working Order Forms/"/>
    </mc:Choice>
  </mc:AlternateContent>
  <xr:revisionPtr revIDLastSave="7" documentId="8_{83B0734F-B00C-4E6D-A8ED-5587DEA54D0B}" xr6:coauthVersionLast="47" xr6:coauthVersionMax="47" xr10:uidLastSave="{839ADEAB-98EE-4F04-8D73-6C3E522D1416}"/>
  <workbookProtection workbookAlgorithmName="SHA-512" workbookHashValue="bS4PeilQKTpln11VrTafDr9A3pzJrfFTl3PzTju73+LRoNYTUkpGNt7XiaT7XEs5vX3hKjeSAJ9OZvVHlUvNzQ==" workbookSaltValue="tWLDzr4mUZYBqbdyTkdzNQ==" workbookSpinCount="100000" lockStructure="1"/>
  <bookViews>
    <workbookView xWindow="24" yWindow="384" windowWidth="23016" windowHeight="12360" tabRatio="846" activeTab="2" xr2:uid="{C2EDB469-A039-E049-AD61-D2985D32EAB3}"/>
  </bookViews>
  <sheets>
    <sheet name="Customer Information" sheetId="1" r:id="rId1"/>
    <sheet name="Order Summary" sheetId="3" r:id="rId2"/>
    <sheet name="Grips Selector" sheetId="2" r:id="rId3"/>
    <sheet name="Consolidated Order" sheetId="23" state="hidden" r:id="rId4"/>
    <sheet name="Merch" sheetId="24" state="hidden" r:id="rId5"/>
    <sheet name="Itemized Order" sheetId="4" state="hidden" r:id="rId6"/>
    <sheet name="Order Tables" sheetId="6" state="hidden" r:id="rId7"/>
  </sheets>
  <definedNames>
    <definedName name="ExternalData_1" localSheetId="4" hidden="1">Merch!$A$1:$E$14</definedName>
    <definedName name="ExternalData_2" localSheetId="3" hidden="1">'Consolidated Order'!$A$18:$C$23</definedName>
    <definedName name="Pink">'Itemized Order'!$G$4:$I$92</definedName>
    <definedName name="Red">'Itemized Order'!$M$4:$O$92</definedName>
    <definedName name="White">'Itemized Order'!$A$4:$C$92</definedName>
  </definedNames>
  <calcPr calcId="191029"/>
  <pivotCaches>
    <pivotCache cacheId="5" r:id="rId8"/>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9" i="23" l="1"/>
  <c r="D20" i="23"/>
  <c r="D21" i="23"/>
  <c r="D22" i="23"/>
  <c r="D23" i="23"/>
  <c r="D23" i="3"/>
  <c r="D11" i="3"/>
  <c r="E11" i="3"/>
  <c r="F11" i="3"/>
  <c r="G11" i="3"/>
  <c r="H11" i="3"/>
  <c r="I11" i="3"/>
  <c r="J11" i="3"/>
  <c r="K11" i="3"/>
  <c r="L11" i="3"/>
  <c r="M11" i="3"/>
  <c r="N11" i="3"/>
  <c r="O11" i="3"/>
  <c r="P11" i="3"/>
  <c r="Q11" i="3"/>
  <c r="D12" i="3"/>
  <c r="E12" i="3"/>
  <c r="F12" i="3"/>
  <c r="G12" i="3"/>
  <c r="H12" i="3"/>
  <c r="I12" i="3"/>
  <c r="J12" i="3"/>
  <c r="K12" i="3"/>
  <c r="L12" i="3"/>
  <c r="M12" i="3"/>
  <c r="N12" i="3"/>
  <c r="O12" i="3"/>
  <c r="P12" i="3"/>
  <c r="Q12" i="3"/>
  <c r="D13" i="3"/>
  <c r="E13" i="3"/>
  <c r="F13" i="3"/>
  <c r="G13" i="3"/>
  <c r="H13" i="3"/>
  <c r="I13" i="3"/>
  <c r="J13" i="3"/>
  <c r="K13" i="3"/>
  <c r="L13" i="3"/>
  <c r="M13" i="3"/>
  <c r="N13" i="3"/>
  <c r="O13" i="3"/>
  <c r="P13" i="3"/>
  <c r="Q13" i="3"/>
  <c r="D14" i="3"/>
  <c r="E14" i="3"/>
  <c r="F14" i="3"/>
  <c r="G14" i="3"/>
  <c r="H14" i="3"/>
  <c r="I14" i="3"/>
  <c r="J14" i="3"/>
  <c r="K14" i="3"/>
  <c r="L14" i="3"/>
  <c r="M14" i="3"/>
  <c r="N14" i="3"/>
  <c r="O14" i="3"/>
  <c r="P14" i="3"/>
  <c r="Q14" i="3"/>
  <c r="D15" i="3"/>
  <c r="E15" i="3"/>
  <c r="F15" i="3"/>
  <c r="G15" i="3"/>
  <c r="H15" i="3"/>
  <c r="I15" i="3"/>
  <c r="J15" i="3"/>
  <c r="K15" i="3"/>
  <c r="L15" i="3"/>
  <c r="M15" i="3"/>
  <c r="N15" i="3"/>
  <c r="O15" i="3"/>
  <c r="P15" i="3"/>
  <c r="Q15" i="3"/>
  <c r="D16" i="3"/>
  <c r="E16" i="3"/>
  <c r="F16" i="3"/>
  <c r="G16" i="3"/>
  <c r="H16" i="3"/>
  <c r="I16" i="3"/>
  <c r="J16" i="3"/>
  <c r="K16" i="3"/>
  <c r="L16" i="3"/>
  <c r="M16" i="3"/>
  <c r="N16" i="3"/>
  <c r="O16" i="3"/>
  <c r="P16" i="3"/>
  <c r="Q16" i="3"/>
  <c r="O17" i="3"/>
  <c r="P17" i="3"/>
  <c r="Q17" i="3"/>
  <c r="Q23" i="3"/>
  <c r="P23" i="3"/>
  <c r="O23" i="3"/>
  <c r="N23" i="3"/>
  <c r="M23" i="3"/>
  <c r="L23" i="3"/>
  <c r="K23" i="3"/>
  <c r="J23" i="3"/>
  <c r="I23" i="3"/>
  <c r="H23" i="3"/>
  <c r="G23" i="3"/>
  <c r="F23" i="3"/>
  <c r="E23" i="3"/>
  <c r="Q24" i="3"/>
  <c r="P24" i="3"/>
  <c r="O24" i="3"/>
  <c r="N24" i="3"/>
  <c r="M24" i="3"/>
  <c r="L24" i="3"/>
  <c r="K24" i="3"/>
  <c r="J24" i="3"/>
  <c r="I24" i="3"/>
  <c r="H24" i="3"/>
  <c r="G24" i="3"/>
  <c r="F24" i="3"/>
  <c r="E24" i="3"/>
  <c r="Q29" i="3"/>
  <c r="P29" i="3"/>
  <c r="O29" i="3"/>
  <c r="N29" i="3"/>
  <c r="M29" i="3"/>
  <c r="L29" i="3"/>
  <c r="K29" i="3"/>
  <c r="J29" i="3"/>
  <c r="I29" i="3"/>
  <c r="H29" i="3"/>
  <c r="G29" i="3"/>
  <c r="F29" i="3"/>
  <c r="E29" i="3"/>
  <c r="D29" i="3"/>
  <c r="Q28" i="3"/>
  <c r="P28" i="3"/>
  <c r="O28" i="3"/>
  <c r="N28" i="3"/>
  <c r="M28" i="3"/>
  <c r="L28" i="3"/>
  <c r="K28" i="3"/>
  <c r="J28" i="3"/>
  <c r="I28" i="3"/>
  <c r="H28" i="3"/>
  <c r="G28" i="3"/>
  <c r="F28" i="3"/>
  <c r="E28" i="3"/>
  <c r="D28" i="3"/>
  <c r="Q27" i="3"/>
  <c r="P27" i="3"/>
  <c r="O27" i="3"/>
  <c r="N27" i="3"/>
  <c r="M27" i="3"/>
  <c r="L27" i="3"/>
  <c r="K27" i="3"/>
  <c r="J27" i="3"/>
  <c r="I27" i="3"/>
  <c r="H27" i="3"/>
  <c r="G27" i="3"/>
  <c r="F27" i="3"/>
  <c r="E27" i="3"/>
  <c r="D27" i="3"/>
  <c r="Q26" i="3"/>
  <c r="P26" i="3"/>
  <c r="O26" i="3"/>
  <c r="N26" i="3"/>
  <c r="M26" i="3"/>
  <c r="L26" i="3"/>
  <c r="K26" i="3"/>
  <c r="J26" i="3"/>
  <c r="I26" i="3"/>
  <c r="H26" i="3"/>
  <c r="G26" i="3"/>
  <c r="F26" i="3"/>
  <c r="E26" i="3"/>
  <c r="D26" i="3"/>
  <c r="Q25" i="3"/>
  <c r="P25" i="3"/>
  <c r="O25" i="3"/>
  <c r="N25" i="3"/>
  <c r="M25" i="3"/>
  <c r="L25" i="3"/>
  <c r="K25" i="3"/>
  <c r="J25" i="3"/>
  <c r="I25" i="3"/>
  <c r="H25" i="3"/>
  <c r="G25" i="3"/>
  <c r="F25" i="3"/>
  <c r="E25" i="3"/>
  <c r="D25" i="3"/>
  <c r="D24" i="3"/>
  <c r="Q30" i="3"/>
  <c r="P30" i="3"/>
  <c r="O30" i="3"/>
  <c r="N30" i="3"/>
  <c r="M30" i="3"/>
  <c r="L30" i="3"/>
  <c r="K30" i="3"/>
  <c r="J30" i="3"/>
  <c r="I30" i="3"/>
  <c r="H30" i="3"/>
  <c r="G30" i="3"/>
  <c r="F30" i="3"/>
  <c r="E30" i="3"/>
  <c r="D30" i="3"/>
  <c r="W150" i="2"/>
  <c r="I6" i="2"/>
  <c r="D17" i="3" s="1"/>
  <c r="J6" i="2"/>
  <c r="E17" i="3" s="1"/>
  <c r="K6" i="2"/>
  <c r="F17" i="3" s="1"/>
  <c r="L6" i="2"/>
  <c r="G17" i="3" s="1"/>
  <c r="M6" i="2"/>
  <c r="H17" i="3" s="1"/>
  <c r="N6" i="2"/>
  <c r="I17" i="3" s="1"/>
  <c r="O6" i="2"/>
  <c r="J17" i="3" s="1"/>
  <c r="V6" i="2"/>
  <c r="U6" i="2"/>
  <c r="T6" i="2"/>
  <c r="S6" i="2"/>
  <c r="N17" i="3" s="1"/>
  <c r="R6" i="2"/>
  <c r="M17" i="3" s="1"/>
  <c r="Q6" i="2"/>
  <c r="L17" i="3" s="1"/>
  <c r="P6" i="2"/>
  <c r="K17" i="3" s="1"/>
  <c r="V5" i="2"/>
  <c r="U5" i="2"/>
  <c r="T5" i="2"/>
  <c r="S5" i="2"/>
  <c r="R5" i="2"/>
  <c r="Q5" i="2"/>
  <c r="P5" i="2"/>
  <c r="O5" i="2"/>
  <c r="N5" i="2"/>
  <c r="M5" i="2"/>
  <c r="L5" i="2"/>
  <c r="K5" i="2"/>
  <c r="J5" i="2"/>
  <c r="I5" i="2"/>
  <c r="V4" i="2"/>
  <c r="U4" i="2"/>
  <c r="T4" i="2"/>
  <c r="S4" i="2"/>
  <c r="R4" i="2"/>
  <c r="Q4" i="2"/>
  <c r="P4" i="2"/>
  <c r="O4" i="2"/>
  <c r="N4" i="2"/>
  <c r="M4" i="2"/>
  <c r="L4" i="2"/>
  <c r="K4" i="2"/>
  <c r="J4" i="2"/>
  <c r="I4" i="2"/>
  <c r="AG96" i="2"/>
  <c r="AL72" i="2"/>
  <c r="AG72" i="2"/>
  <c r="AK13" i="2"/>
  <c r="AL13" i="2"/>
  <c r="AL15" i="2"/>
  <c r="AK15" i="2" s="1"/>
  <c r="AL16" i="2"/>
  <c r="AL17" i="2"/>
  <c r="AL18" i="2"/>
  <c r="AL19" i="2"/>
  <c r="AL20" i="2"/>
  <c r="AL21" i="2"/>
  <c r="AL22" i="2"/>
  <c r="AL25" i="2"/>
  <c r="AL26" i="2"/>
  <c r="AL27" i="2"/>
  <c r="AL28" i="2"/>
  <c r="AL29" i="2"/>
  <c r="AL30" i="2"/>
  <c r="AL31" i="2"/>
  <c r="AL32" i="2"/>
  <c r="AL33" i="2"/>
  <c r="AL36" i="2"/>
  <c r="AL37" i="2"/>
  <c r="AL38" i="2"/>
  <c r="AL39" i="2"/>
  <c r="AL40" i="2"/>
  <c r="AL41" i="2"/>
  <c r="AL42" i="2"/>
  <c r="AL43" i="2"/>
  <c r="AL44" i="2"/>
  <c r="AL49" i="2"/>
  <c r="AL50" i="2"/>
  <c r="AL51" i="2"/>
  <c r="AL52" i="2"/>
  <c r="AL53" i="2"/>
  <c r="AL54" i="2"/>
  <c r="AL55" i="2"/>
  <c r="AL56" i="2"/>
  <c r="AL57" i="2"/>
  <c r="AL60" i="2"/>
  <c r="AL61" i="2"/>
  <c r="AL62" i="2"/>
  <c r="AL63" i="2"/>
  <c r="AL64" i="2"/>
  <c r="AL65" i="2"/>
  <c r="AL66" i="2"/>
  <c r="AL67" i="2"/>
  <c r="AL68" i="2"/>
  <c r="AL97" i="2"/>
  <c r="AL98" i="2"/>
  <c r="AL99" i="2"/>
  <c r="AL100" i="2"/>
  <c r="AL101" i="2"/>
  <c r="AL103" i="2"/>
  <c r="AL104" i="2"/>
  <c r="AL105" i="2"/>
  <c r="AL106" i="2"/>
  <c r="AL109" i="2"/>
  <c r="AL110" i="2"/>
  <c r="AL111" i="2"/>
  <c r="AL114" i="2"/>
  <c r="AL115" i="2"/>
  <c r="AL116" i="2"/>
  <c r="AL117" i="2"/>
  <c r="AL118" i="2"/>
  <c r="AL120" i="2"/>
  <c r="AL121" i="2"/>
  <c r="AL123" i="2"/>
  <c r="AL124" i="2"/>
  <c r="AL125" i="2"/>
  <c r="AL126" i="2"/>
  <c r="AL131" i="2"/>
  <c r="AL132" i="2"/>
  <c r="AL133" i="2"/>
  <c r="AL134" i="2"/>
  <c r="AL135" i="2"/>
  <c r="AL136" i="2"/>
  <c r="AL137" i="2"/>
  <c r="AL138" i="2"/>
  <c r="AL139" i="2"/>
  <c r="AL142" i="2"/>
  <c r="AL143" i="2"/>
  <c r="AL144" i="2"/>
  <c r="AL145" i="2"/>
  <c r="AL146" i="2"/>
  <c r="AL147" i="2"/>
  <c r="AL148" i="2"/>
  <c r="AL149" i="2"/>
  <c r="AL150" i="2"/>
  <c r="AL79" i="2"/>
  <c r="AL80" i="2"/>
  <c r="AL81" i="2"/>
  <c r="AL82" i="2"/>
  <c r="AL83" i="2"/>
  <c r="AL84" i="2"/>
  <c r="AL85" i="2"/>
  <c r="AL86" i="2"/>
  <c r="AL87" i="2"/>
  <c r="AL88" i="2"/>
  <c r="AL90" i="2"/>
  <c r="AL91" i="2"/>
  <c r="AL92" i="2"/>
  <c r="AL93" i="2"/>
  <c r="AL94" i="2"/>
  <c r="AL74" i="2"/>
  <c r="AL75" i="2"/>
  <c r="AL76" i="2"/>
  <c r="AL77" i="2"/>
  <c r="AL73" i="2"/>
  <c r="AL14" i="2"/>
  <c r="AK14" i="2" s="1"/>
  <c r="AG108" i="2"/>
  <c r="AL108" i="2" s="1"/>
  <c r="AE108" i="2"/>
  <c r="F96" i="2"/>
  <c r="AG89" i="2"/>
  <c r="AL89" i="2" s="1"/>
  <c r="AG119" i="2"/>
  <c r="AL119" i="2" s="1"/>
  <c r="F72" i="2" l="1"/>
  <c r="AC106" i="2"/>
  <c r="AD106" i="2"/>
  <c r="AF106" i="2"/>
  <c r="AH106" i="2"/>
  <c r="AK106" i="2"/>
  <c r="Y106" i="2"/>
  <c r="Z106" i="2" s="1"/>
  <c r="AA147" i="2"/>
  <c r="AA146" i="2"/>
  <c r="AA145" i="2"/>
  <c r="AA144" i="2"/>
  <c r="AA133" i="2"/>
  <c r="AA132" i="2"/>
  <c r="AA131" i="2"/>
  <c r="AA76" i="2"/>
  <c r="AA75" i="2"/>
  <c r="AA74" i="2"/>
  <c r="AA73" i="2"/>
  <c r="AA52" i="2"/>
  <c r="AA51" i="2"/>
  <c r="AA28" i="2"/>
  <c r="AA27" i="2"/>
  <c r="AA16" i="2"/>
  <c r="AA15" i="2"/>
  <c r="AA14" i="2"/>
  <c r="AA32" i="2" s="1"/>
  <c r="AA13" i="2"/>
  <c r="AA20" i="2" s="1"/>
  <c r="AI89" i="2"/>
  <c r="AD89" i="2" s="1"/>
  <c r="AF90" i="2"/>
  <c r="AF91" i="2"/>
  <c r="AF92" i="2"/>
  <c r="AF93" i="2"/>
  <c r="AF94" i="2"/>
  <c r="AF89" i="2"/>
  <c r="AH89" i="2"/>
  <c r="AH90" i="2"/>
  <c r="AH91" i="2"/>
  <c r="AH92" i="2"/>
  <c r="AH93" i="2"/>
  <c r="AH94" i="2"/>
  <c r="AC89" i="2"/>
  <c r="AC90" i="2"/>
  <c r="AD90" i="2"/>
  <c r="AC91" i="2"/>
  <c r="AD91" i="2"/>
  <c r="AC92" i="2"/>
  <c r="AD92" i="2"/>
  <c r="AC93" i="2"/>
  <c r="AD93" i="2"/>
  <c r="AC94" i="2"/>
  <c r="AD94" i="2"/>
  <c r="Y89" i="2"/>
  <c r="Z89" i="2" s="1"/>
  <c r="Y90" i="2"/>
  <c r="Z90" i="2" s="1"/>
  <c r="Y91" i="2"/>
  <c r="Z91" i="2" s="1"/>
  <c r="Y92" i="2"/>
  <c r="Z92" i="2" s="1"/>
  <c r="Y93" i="2"/>
  <c r="Z93" i="2" s="1"/>
  <c r="Y94" i="2"/>
  <c r="Z94" i="2" s="1"/>
  <c r="Y119" i="2"/>
  <c r="Z119" i="2" s="1"/>
  <c r="AD119" i="2"/>
  <c r="Y120" i="2"/>
  <c r="Z120" i="2" s="1"/>
  <c r="AC120" i="2"/>
  <c r="AD120" i="2"/>
  <c r="Y121" i="2"/>
  <c r="Z121" i="2" s="1"/>
  <c r="AC121" i="2"/>
  <c r="AD121" i="2"/>
  <c r="Y122" i="2"/>
  <c r="Z122" i="2" s="1"/>
  <c r="AD122" i="2"/>
  <c r="F108" i="2"/>
  <c r="AG122" i="2"/>
  <c r="AL122" i="2" s="1"/>
  <c r="AE122" i="2"/>
  <c r="AE119" i="2"/>
  <c r="F113" i="2"/>
  <c r="G114" i="2"/>
  <c r="AF114" i="2"/>
  <c r="AF115" i="2"/>
  <c r="AF116" i="2"/>
  <c r="AF117" i="2"/>
  <c r="AF118" i="2"/>
  <c r="AF120" i="2"/>
  <c r="AF121" i="2"/>
  <c r="AF123" i="2"/>
  <c r="AF124" i="2"/>
  <c r="AF125" i="2"/>
  <c r="AF126" i="2"/>
  <c r="AH114" i="2"/>
  <c r="AH115" i="2"/>
  <c r="AH116" i="2"/>
  <c r="AH117" i="2"/>
  <c r="AH118" i="2"/>
  <c r="AH120" i="2"/>
  <c r="AH121" i="2"/>
  <c r="AH123" i="2"/>
  <c r="AH124" i="2"/>
  <c r="AH125" i="2"/>
  <c r="AH126" i="2"/>
  <c r="AF109" i="2"/>
  <c r="AH109" i="2"/>
  <c r="AF110" i="2"/>
  <c r="AH110" i="2"/>
  <c r="AF111" i="2"/>
  <c r="AH111" i="2"/>
  <c r="AC108" i="2"/>
  <c r="Y114" i="2"/>
  <c r="Z114" i="2" s="1"/>
  <c r="AC114" i="2"/>
  <c r="AD114" i="2"/>
  <c r="Y115" i="2"/>
  <c r="Z115" i="2" s="1"/>
  <c r="AC115" i="2"/>
  <c r="AD115" i="2"/>
  <c r="Y116" i="2"/>
  <c r="Z116" i="2" s="1"/>
  <c r="AC116" i="2"/>
  <c r="AD116" i="2"/>
  <c r="Y117" i="2"/>
  <c r="Z117" i="2" s="1"/>
  <c r="AC117" i="2"/>
  <c r="AD117" i="2"/>
  <c r="Y118" i="2"/>
  <c r="Z118" i="2" s="1"/>
  <c r="AC118" i="2"/>
  <c r="AD118" i="2"/>
  <c r="Y123" i="2"/>
  <c r="Z123" i="2" s="1"/>
  <c r="AC123" i="2"/>
  <c r="AD123" i="2"/>
  <c r="Y124" i="2"/>
  <c r="Z124" i="2" s="1"/>
  <c r="AC124" i="2"/>
  <c r="AD124" i="2"/>
  <c r="Y125" i="2"/>
  <c r="Z125" i="2" s="1"/>
  <c r="AC125" i="2"/>
  <c r="AD125" i="2"/>
  <c r="Y126" i="2"/>
  <c r="Z126" i="2" s="1"/>
  <c r="AC126" i="2"/>
  <c r="AD126" i="2"/>
  <c r="AD113" i="2"/>
  <c r="Y113" i="2"/>
  <c r="Y109" i="2"/>
  <c r="Z109" i="2" s="1"/>
  <c r="AC109" i="2"/>
  <c r="AD109" i="2"/>
  <c r="Y110" i="2"/>
  <c r="Z110" i="2" s="1"/>
  <c r="AC110" i="2"/>
  <c r="AD110" i="2"/>
  <c r="Y111" i="2"/>
  <c r="Z111" i="2" s="1"/>
  <c r="AC111" i="2"/>
  <c r="AD111" i="2"/>
  <c r="AD108" i="2"/>
  <c r="Y108" i="2"/>
  <c r="AK88" i="2"/>
  <c r="AG35" i="2"/>
  <c r="AL35" i="2" s="1"/>
  <c r="AG130" i="2"/>
  <c r="AL130" i="2" s="1"/>
  <c r="AG141" i="2"/>
  <c r="AL141" i="2" s="1"/>
  <c r="AH37" i="2"/>
  <c r="AH38" i="2"/>
  <c r="AH39" i="2"/>
  <c r="AH40" i="2"/>
  <c r="AH41" i="2"/>
  <c r="AH42" i="2"/>
  <c r="AH43" i="2"/>
  <c r="AH44" i="2"/>
  <c r="AH36" i="2"/>
  <c r="AF43" i="2"/>
  <c r="AF44" i="2"/>
  <c r="AI35" i="2"/>
  <c r="AD35" i="2" s="1"/>
  <c r="AE35" i="2"/>
  <c r="AD44" i="2"/>
  <c r="AC44" i="2"/>
  <c r="Y44" i="2"/>
  <c r="Z44" i="2" s="1"/>
  <c r="AD43" i="2"/>
  <c r="AC43" i="2"/>
  <c r="Y43" i="2"/>
  <c r="Z43" i="2" s="1"/>
  <c r="AD42" i="2"/>
  <c r="AC42" i="2"/>
  <c r="Y42" i="2"/>
  <c r="Z42" i="2" s="1"/>
  <c r="AD41" i="2"/>
  <c r="AC41" i="2"/>
  <c r="Y41" i="2"/>
  <c r="Z41" i="2" s="1"/>
  <c r="AD40" i="2"/>
  <c r="AC40" i="2"/>
  <c r="Y40" i="2"/>
  <c r="Z40" i="2" s="1"/>
  <c r="AD39" i="2"/>
  <c r="AC39" i="2"/>
  <c r="Y39" i="2"/>
  <c r="Z39" i="2" s="1"/>
  <c r="AD38" i="2"/>
  <c r="AC38" i="2"/>
  <c r="Y38" i="2"/>
  <c r="Z38" i="2" s="1"/>
  <c r="AD37" i="2"/>
  <c r="AC37" i="2"/>
  <c r="Y37" i="2"/>
  <c r="Z37" i="2" s="1"/>
  <c r="AD36" i="2"/>
  <c r="AC36" i="2"/>
  <c r="Y36" i="2"/>
  <c r="Z36" i="2" s="1"/>
  <c r="Y35" i="2"/>
  <c r="Z35" i="2" s="1"/>
  <c r="AE78" i="2"/>
  <c r="AC35" i="2" l="1"/>
  <c r="AC122" i="2"/>
  <c r="AE113" i="2"/>
  <c r="AK93" i="2"/>
  <c r="G90" i="2"/>
  <c r="H90" i="2" s="1"/>
  <c r="G106" i="2"/>
  <c r="AK90" i="2"/>
  <c r="AA33" i="2"/>
  <c r="AA56" i="2"/>
  <c r="AA57" i="2"/>
  <c r="AA18" i="2"/>
  <c r="AA19" i="2"/>
  <c r="AA17" i="2"/>
  <c r="AA21" i="2" s="1"/>
  <c r="AK89" i="2"/>
  <c r="G89" i="2"/>
  <c r="H89" i="2" s="1"/>
  <c r="AH119" i="2"/>
  <c r="Z108" i="2"/>
  <c r="AF119" i="2"/>
  <c r="AH122" i="2"/>
  <c r="AG113" i="2"/>
  <c r="AL113" i="2" s="1"/>
  <c r="AC119" i="2"/>
  <c r="AF122" i="2"/>
  <c r="AF108" i="2"/>
  <c r="AK115" i="2"/>
  <c r="AK126" i="2"/>
  <c r="G126" i="2"/>
  <c r="H126" i="2" s="1"/>
  <c r="G110" i="2"/>
  <c r="H110" i="2" s="1"/>
  <c r="AK110" i="2"/>
  <c r="AK125" i="2"/>
  <c r="G125" i="2"/>
  <c r="H125" i="2" s="1"/>
  <c r="G116" i="2"/>
  <c r="H116" i="2" s="1"/>
  <c r="AK116" i="2"/>
  <c r="G118" i="2"/>
  <c r="W118" i="2" s="1"/>
  <c r="AH108" i="2"/>
  <c r="G15" i="2"/>
  <c r="G133" i="2"/>
  <c r="AK32" i="2"/>
  <c r="AK25" i="2"/>
  <c r="AK29" i="2"/>
  <c r="G74" i="2"/>
  <c r="W74" i="2" s="1"/>
  <c r="G16" i="2"/>
  <c r="W16" i="2" s="1"/>
  <c r="G67" i="2"/>
  <c r="W67" i="2" s="1"/>
  <c r="G63" i="2"/>
  <c r="W63" i="2" s="1"/>
  <c r="G115" i="2"/>
  <c r="H115" i="2" s="1"/>
  <c r="G36" i="2"/>
  <c r="G40" i="2"/>
  <c r="AK66" i="2"/>
  <c r="G88" i="2"/>
  <c r="W88" i="2" s="1"/>
  <c r="AK84" i="2"/>
  <c r="G80" i="2"/>
  <c r="Z113" i="2"/>
  <c r="G79" i="2"/>
  <c r="W79" i="2" s="1"/>
  <c r="AK73" i="2"/>
  <c r="AK57" i="2"/>
  <c r="G53" i="2"/>
  <c r="H53" i="2" s="1"/>
  <c r="G49" i="2"/>
  <c r="W49" i="2" s="1"/>
  <c r="G124" i="2"/>
  <c r="AK101" i="2"/>
  <c r="G105" i="2"/>
  <c r="W105" i="2" s="1"/>
  <c r="G100" i="2"/>
  <c r="W100" i="2" s="1"/>
  <c r="G104" i="2"/>
  <c r="W104" i="2" s="1"/>
  <c r="AK99" i="2"/>
  <c r="G87" i="2"/>
  <c r="W87" i="2" s="1"/>
  <c r="AK77" i="2"/>
  <c r="G41" i="2"/>
  <c r="W41" i="2" s="1"/>
  <c r="G37" i="2"/>
  <c r="W37" i="2" s="1"/>
  <c r="H114" i="2"/>
  <c r="W114" i="2"/>
  <c r="AK124" i="2"/>
  <c r="AK118" i="2"/>
  <c r="AK114" i="2"/>
  <c r="G57" i="2"/>
  <c r="W57" i="2" s="1"/>
  <c r="G137" i="2"/>
  <c r="AK137" i="2"/>
  <c r="G83" i="2"/>
  <c r="AK62" i="2"/>
  <c r="G62" i="2"/>
  <c r="G44" i="2"/>
  <c r="G99" i="2"/>
  <c r="G32" i="2"/>
  <c r="G28" i="2"/>
  <c r="G77" i="2"/>
  <c r="G73" i="2"/>
  <c r="G150" i="2"/>
  <c r="H150" i="2" s="1"/>
  <c r="G146" i="2"/>
  <c r="G101" i="2"/>
  <c r="AK138" i="2"/>
  <c r="AK105" i="2"/>
  <c r="AK63" i="2"/>
  <c r="AK133" i="2"/>
  <c r="AK87" i="2"/>
  <c r="AK67" i="2"/>
  <c r="AK104" i="2"/>
  <c r="AK79" i="2"/>
  <c r="AK16" i="2"/>
  <c r="AK49" i="2"/>
  <c r="AK41" i="2"/>
  <c r="AK37" i="2"/>
  <c r="AK53" i="2"/>
  <c r="AK74" i="2"/>
  <c r="AK146" i="2"/>
  <c r="G142" i="2"/>
  <c r="G136" i="2"/>
  <c r="G132" i="2"/>
  <c r="G98" i="2"/>
  <c r="G86" i="2"/>
  <c r="G82" i="2"/>
  <c r="G65" i="2"/>
  <c r="G61" i="2"/>
  <c r="G55" i="2"/>
  <c r="G51" i="2"/>
  <c r="G43" i="2"/>
  <c r="G39" i="2"/>
  <c r="G19" i="2"/>
  <c r="AK28" i="2"/>
  <c r="AK100" i="2"/>
  <c r="G54" i="2"/>
  <c r="G50" i="2"/>
  <c r="G76" i="2"/>
  <c r="G149" i="2"/>
  <c r="G145" i="2"/>
  <c r="G14" i="2"/>
  <c r="G31" i="2"/>
  <c r="G27" i="2"/>
  <c r="G60" i="2"/>
  <c r="G97" i="2"/>
  <c r="G131" i="2"/>
  <c r="G148" i="2"/>
  <c r="G144" i="2"/>
  <c r="G22" i="2"/>
  <c r="AK18" i="2"/>
  <c r="G30" i="2"/>
  <c r="G26" i="2"/>
  <c r="G42" i="2"/>
  <c r="G38" i="2"/>
  <c r="G56" i="2"/>
  <c r="G52" i="2"/>
  <c r="G68" i="2"/>
  <c r="G85" i="2"/>
  <c r="G81" i="2"/>
  <c r="G139" i="2"/>
  <c r="G147" i="2"/>
  <c r="G143" i="2"/>
  <c r="AK83" i="2"/>
  <c r="AK44" i="2"/>
  <c r="R12" i="3"/>
  <c r="L18" i="23"/>
  <c r="H10" i="23"/>
  <c r="F10" i="23"/>
  <c r="B12" i="23"/>
  <c r="B11" i="23"/>
  <c r="B10" i="23"/>
  <c r="B9" i="23"/>
  <c r="B8" i="23"/>
  <c r="B7" i="23"/>
  <c r="BS5" i="4"/>
  <c r="CA3" i="6"/>
  <c r="CB3" i="6"/>
  <c r="CC3" i="6"/>
  <c r="CD3" i="6"/>
  <c r="CA4" i="6"/>
  <c r="CB4" i="6"/>
  <c r="CC4" i="6"/>
  <c r="CD4" i="6"/>
  <c r="CA5" i="6"/>
  <c r="CB5" i="6"/>
  <c r="CC5" i="6"/>
  <c r="CD5" i="6"/>
  <c r="CA6" i="6"/>
  <c r="CB6" i="6"/>
  <c r="CC6" i="6"/>
  <c r="CD6" i="6"/>
  <c r="CA7" i="6"/>
  <c r="CB7" i="6"/>
  <c r="CC7" i="6"/>
  <c r="CD7" i="6"/>
  <c r="CA8" i="6"/>
  <c r="CB8" i="6"/>
  <c r="CC8" i="6"/>
  <c r="CD8" i="6"/>
  <c r="CA9" i="6"/>
  <c r="CB9" i="6"/>
  <c r="CC9" i="6"/>
  <c r="CD9" i="6"/>
  <c r="CA10" i="6"/>
  <c r="CB10" i="6"/>
  <c r="CC10" i="6"/>
  <c r="CD10" i="6"/>
  <c r="CA11" i="6"/>
  <c r="CB11" i="6"/>
  <c r="CC11" i="6"/>
  <c r="CD11" i="6"/>
  <c r="CA12" i="6"/>
  <c r="CB12" i="6"/>
  <c r="CC12" i="6"/>
  <c r="CD12" i="6"/>
  <c r="CA13" i="6"/>
  <c r="CB13" i="6"/>
  <c r="CC13" i="6"/>
  <c r="CD13" i="6"/>
  <c r="CA14" i="6"/>
  <c r="CB14" i="6"/>
  <c r="CC14" i="6"/>
  <c r="CD14" i="6"/>
  <c r="CA15" i="6"/>
  <c r="CB15" i="6"/>
  <c r="CC15" i="6"/>
  <c r="CD15" i="6"/>
  <c r="CA16" i="6"/>
  <c r="CB16" i="6"/>
  <c r="CC16" i="6"/>
  <c r="CD16" i="6"/>
  <c r="CA17" i="6"/>
  <c r="CB17" i="6"/>
  <c r="CC17" i="6"/>
  <c r="CD17" i="6"/>
  <c r="CA18" i="6"/>
  <c r="CB18" i="6"/>
  <c r="CC18" i="6"/>
  <c r="CD18" i="6"/>
  <c r="CA19" i="6"/>
  <c r="CB19" i="6"/>
  <c r="CC19" i="6"/>
  <c r="CD19" i="6"/>
  <c r="CA20" i="6"/>
  <c r="CB20" i="6"/>
  <c r="CC20" i="6"/>
  <c r="CD20" i="6"/>
  <c r="CA21" i="6"/>
  <c r="CB21" i="6"/>
  <c r="CC21" i="6"/>
  <c r="CD21" i="6"/>
  <c r="CA22" i="6"/>
  <c r="CB22" i="6"/>
  <c r="CC22" i="6"/>
  <c r="CD22" i="6"/>
  <c r="CA23" i="6"/>
  <c r="CB23" i="6"/>
  <c r="CC23" i="6"/>
  <c r="CD23" i="6"/>
  <c r="CA24" i="6"/>
  <c r="CB24" i="6"/>
  <c r="CC24" i="6"/>
  <c r="CD24" i="6"/>
  <c r="CA25" i="6"/>
  <c r="CB25" i="6"/>
  <c r="CC25" i="6"/>
  <c r="CD25" i="6"/>
  <c r="CA26" i="6"/>
  <c r="CB26" i="6"/>
  <c r="CC26" i="6"/>
  <c r="CD26" i="6"/>
  <c r="CA27" i="6"/>
  <c r="CB27" i="6"/>
  <c r="CC27" i="6"/>
  <c r="CD27" i="6"/>
  <c r="CA28" i="6"/>
  <c r="CB28" i="6"/>
  <c r="CC28" i="6"/>
  <c r="CD28" i="6"/>
  <c r="CA29" i="6"/>
  <c r="CB29" i="6"/>
  <c r="CC29" i="6"/>
  <c r="CD29" i="6"/>
  <c r="CA30" i="6"/>
  <c r="CB30" i="6"/>
  <c r="CC30" i="6"/>
  <c r="CD30" i="6"/>
  <c r="CA31" i="6"/>
  <c r="CB31" i="6"/>
  <c r="CC31" i="6"/>
  <c r="CD31" i="6"/>
  <c r="CA32" i="6"/>
  <c r="CB32" i="6"/>
  <c r="CC32" i="6"/>
  <c r="CD32" i="6"/>
  <c r="CA33" i="6"/>
  <c r="CB33" i="6"/>
  <c r="CC33" i="6"/>
  <c r="CD33" i="6"/>
  <c r="CA34" i="6"/>
  <c r="CB34" i="6"/>
  <c r="CC34" i="6"/>
  <c r="CD34" i="6"/>
  <c r="CA35" i="6"/>
  <c r="CB35" i="6"/>
  <c r="CC35" i="6"/>
  <c r="CD35" i="6"/>
  <c r="CA36" i="6"/>
  <c r="CB36" i="6"/>
  <c r="CC36" i="6"/>
  <c r="CD36" i="6"/>
  <c r="CA37" i="6"/>
  <c r="CB37" i="6"/>
  <c r="CC37" i="6"/>
  <c r="CD37" i="6"/>
  <c r="CA38" i="6"/>
  <c r="CB38" i="6"/>
  <c r="CC38" i="6"/>
  <c r="CD38" i="6"/>
  <c r="CA39" i="6"/>
  <c r="CB39" i="6"/>
  <c r="CC39" i="6"/>
  <c r="CD39" i="6"/>
  <c r="CA40" i="6"/>
  <c r="CB40" i="6"/>
  <c r="CC40" i="6"/>
  <c r="CD40" i="6"/>
  <c r="CA41" i="6"/>
  <c r="CB41" i="6"/>
  <c r="CC41" i="6"/>
  <c r="CD41" i="6"/>
  <c r="CA42" i="6"/>
  <c r="CB42" i="6"/>
  <c r="CC42" i="6"/>
  <c r="CD42" i="6"/>
  <c r="CA43" i="6"/>
  <c r="CB43" i="6"/>
  <c r="CC43" i="6"/>
  <c r="CD43" i="6"/>
  <c r="CA44" i="6"/>
  <c r="CB44" i="6"/>
  <c r="CC44" i="6"/>
  <c r="CD44" i="6"/>
  <c r="CA45" i="6"/>
  <c r="CB45" i="6"/>
  <c r="CC45" i="6"/>
  <c r="CD45" i="6"/>
  <c r="CA46" i="6"/>
  <c r="CB46" i="6"/>
  <c r="CC46" i="6"/>
  <c r="CD46" i="6"/>
  <c r="CA47" i="6"/>
  <c r="CB47" i="6"/>
  <c r="CC47" i="6"/>
  <c r="CD47" i="6"/>
  <c r="CA48" i="6"/>
  <c r="CB48" i="6"/>
  <c r="CC48" i="6"/>
  <c r="CD48" i="6"/>
  <c r="CA49" i="6"/>
  <c r="CB49" i="6"/>
  <c r="CC49" i="6"/>
  <c r="CD49" i="6"/>
  <c r="CA50" i="6"/>
  <c r="CB50" i="6"/>
  <c r="CC50" i="6"/>
  <c r="CD50" i="6"/>
  <c r="CA51" i="6"/>
  <c r="CB51" i="6"/>
  <c r="CC51" i="6"/>
  <c r="CD51" i="6"/>
  <c r="CA52" i="6"/>
  <c r="CB52" i="6"/>
  <c r="CC52" i="6"/>
  <c r="CD52" i="6"/>
  <c r="CA53" i="6"/>
  <c r="CB53" i="6"/>
  <c r="CC53" i="6"/>
  <c r="CD53" i="6"/>
  <c r="CA54" i="6"/>
  <c r="CB54" i="6"/>
  <c r="CC54" i="6"/>
  <c r="CD54" i="6"/>
  <c r="CA55" i="6"/>
  <c r="CB55" i="6"/>
  <c r="CC55" i="6"/>
  <c r="CD55" i="6"/>
  <c r="CA56" i="6"/>
  <c r="CB56" i="6"/>
  <c r="CC56" i="6"/>
  <c r="CD56" i="6"/>
  <c r="CA57" i="6"/>
  <c r="CB57" i="6"/>
  <c r="CC57" i="6"/>
  <c r="CD57" i="6"/>
  <c r="CA58" i="6"/>
  <c r="CB58" i="6"/>
  <c r="CC58" i="6"/>
  <c r="CD58" i="6"/>
  <c r="CA59" i="6"/>
  <c r="CB59" i="6"/>
  <c r="CC59" i="6"/>
  <c r="CD59" i="6"/>
  <c r="CA60" i="6"/>
  <c r="CB60" i="6"/>
  <c r="CC60" i="6"/>
  <c r="CD60" i="6"/>
  <c r="CA61" i="6"/>
  <c r="CB61" i="6"/>
  <c r="CC61" i="6"/>
  <c r="CD61" i="6"/>
  <c r="CA62" i="6"/>
  <c r="CB62" i="6"/>
  <c r="CC62" i="6"/>
  <c r="CD62" i="6"/>
  <c r="CA63" i="6"/>
  <c r="CB63" i="6"/>
  <c r="CC63" i="6"/>
  <c r="CD63" i="6"/>
  <c r="CA64" i="6"/>
  <c r="CB64" i="6"/>
  <c r="CC64" i="6"/>
  <c r="CD64" i="6"/>
  <c r="CA65" i="6"/>
  <c r="CB65" i="6"/>
  <c r="CC65" i="6"/>
  <c r="CD65" i="6"/>
  <c r="CA66" i="6"/>
  <c r="CB66" i="6"/>
  <c r="CC66" i="6"/>
  <c r="CD66" i="6"/>
  <c r="CA67" i="6"/>
  <c r="CB67" i="6"/>
  <c r="CC67" i="6"/>
  <c r="CD67" i="6"/>
  <c r="CA68" i="6"/>
  <c r="CB68" i="6"/>
  <c r="CC68" i="6"/>
  <c r="CD68" i="6"/>
  <c r="CA69" i="6"/>
  <c r="CB69" i="6"/>
  <c r="CC69" i="6"/>
  <c r="CD69" i="6"/>
  <c r="CA70" i="6"/>
  <c r="CB70" i="6"/>
  <c r="CC70" i="6"/>
  <c r="CD70" i="6"/>
  <c r="CA71" i="6"/>
  <c r="CB71" i="6"/>
  <c r="CC71" i="6"/>
  <c r="CD71" i="6"/>
  <c r="CA72" i="6"/>
  <c r="CB72" i="6"/>
  <c r="CC72" i="6"/>
  <c r="CD72" i="6"/>
  <c r="CA73" i="6"/>
  <c r="CB73" i="6"/>
  <c r="CC73" i="6"/>
  <c r="CD73" i="6"/>
  <c r="CA74" i="6"/>
  <c r="CB74" i="6"/>
  <c r="CC74" i="6"/>
  <c r="CD74" i="6"/>
  <c r="CA75" i="6"/>
  <c r="CB75" i="6"/>
  <c r="CC75" i="6"/>
  <c r="CD75" i="6"/>
  <c r="CA76" i="6"/>
  <c r="CB76" i="6"/>
  <c r="CC76" i="6"/>
  <c r="CD76" i="6"/>
  <c r="CA77" i="6"/>
  <c r="CB77" i="6"/>
  <c r="CC77" i="6"/>
  <c r="CD77" i="6"/>
  <c r="CA78" i="6"/>
  <c r="CB78" i="6"/>
  <c r="CC78" i="6"/>
  <c r="CD78" i="6"/>
  <c r="CA79" i="6"/>
  <c r="CB79" i="6"/>
  <c r="CC79" i="6"/>
  <c r="CD79" i="6"/>
  <c r="CA80" i="6"/>
  <c r="CB80" i="6"/>
  <c r="CC80" i="6"/>
  <c r="CD80" i="6"/>
  <c r="CA81" i="6"/>
  <c r="CB81" i="6"/>
  <c r="CC81" i="6"/>
  <c r="CD81" i="6"/>
  <c r="CA82" i="6"/>
  <c r="CB82" i="6"/>
  <c r="CC82" i="6"/>
  <c r="CD82" i="6"/>
  <c r="CA83" i="6"/>
  <c r="CB83" i="6"/>
  <c r="CC83" i="6"/>
  <c r="CD83" i="6"/>
  <c r="CA84" i="6"/>
  <c r="CB84" i="6"/>
  <c r="CC84" i="6"/>
  <c r="CD84" i="6"/>
  <c r="CA85" i="6"/>
  <c r="CB85" i="6"/>
  <c r="CC85" i="6"/>
  <c r="CD85" i="6"/>
  <c r="CA86" i="6"/>
  <c r="CB86" i="6"/>
  <c r="CC86" i="6"/>
  <c r="CD86" i="6"/>
  <c r="CA87" i="6"/>
  <c r="CB87" i="6"/>
  <c r="CC87" i="6"/>
  <c r="CD87" i="6"/>
  <c r="CA88" i="6"/>
  <c r="CB88" i="6"/>
  <c r="CC88" i="6"/>
  <c r="CD88" i="6"/>
  <c r="CA89" i="6"/>
  <c r="CB89" i="6"/>
  <c r="CC89" i="6"/>
  <c r="CD89" i="6"/>
  <c r="CA90" i="6"/>
  <c r="CB90" i="6"/>
  <c r="CC90" i="6"/>
  <c r="CD90" i="6"/>
  <c r="CA91" i="6"/>
  <c r="CB91" i="6"/>
  <c r="CC91" i="6"/>
  <c r="CD91" i="6"/>
  <c r="CE91" i="6"/>
  <c r="CA92" i="6"/>
  <c r="CB92" i="6"/>
  <c r="CC92" i="6"/>
  <c r="CD92" i="6"/>
  <c r="CE92" i="6"/>
  <c r="CA93" i="6"/>
  <c r="CB93" i="6"/>
  <c r="CC93" i="6"/>
  <c r="CD93" i="6"/>
  <c r="CE93" i="6"/>
  <c r="CA94" i="6"/>
  <c r="CB94" i="6"/>
  <c r="CC94" i="6"/>
  <c r="CD94" i="6"/>
  <c r="CE94" i="6"/>
  <c r="CA95" i="6"/>
  <c r="CB95" i="6"/>
  <c r="CC95" i="6"/>
  <c r="CD95" i="6"/>
  <c r="CE95" i="6"/>
  <c r="CA96" i="6"/>
  <c r="CB96" i="6"/>
  <c r="CC96" i="6"/>
  <c r="CD96" i="6"/>
  <c r="CE96" i="6"/>
  <c r="CA97" i="6"/>
  <c r="CB97" i="6"/>
  <c r="CC97" i="6"/>
  <c r="CD97" i="6"/>
  <c r="CE97" i="6"/>
  <c r="CA98" i="6"/>
  <c r="CB98" i="6"/>
  <c r="CC98" i="6"/>
  <c r="CD98" i="6"/>
  <c r="CE98" i="6"/>
  <c r="CA99" i="6"/>
  <c r="CB99" i="6"/>
  <c r="CC99" i="6"/>
  <c r="CD99" i="6"/>
  <c r="CE99" i="6"/>
  <c r="CA100" i="6"/>
  <c r="CB100" i="6"/>
  <c r="CC100" i="6"/>
  <c r="CD100" i="6"/>
  <c r="CE100" i="6"/>
  <c r="CA101" i="6"/>
  <c r="CB101" i="6"/>
  <c r="CC101" i="6"/>
  <c r="CD101" i="6"/>
  <c r="CE101" i="6"/>
  <c r="CA102" i="6"/>
  <c r="CB102" i="6"/>
  <c r="CC102" i="6"/>
  <c r="CD102" i="6"/>
  <c r="CE102" i="6"/>
  <c r="CA103" i="6"/>
  <c r="CB103" i="6"/>
  <c r="CC103" i="6"/>
  <c r="CD103" i="6"/>
  <c r="CE103" i="6"/>
  <c r="CA104" i="6"/>
  <c r="CB104" i="6"/>
  <c r="CC104" i="6"/>
  <c r="CD104" i="6"/>
  <c r="CE104" i="6"/>
  <c r="CA105" i="6"/>
  <c r="CB105" i="6"/>
  <c r="CC105" i="6"/>
  <c r="CD105" i="6"/>
  <c r="CE105" i="6"/>
  <c r="CA106" i="6"/>
  <c r="CB106" i="6"/>
  <c r="CC106" i="6"/>
  <c r="CD106" i="6"/>
  <c r="CE106" i="6"/>
  <c r="CA107" i="6"/>
  <c r="CB107" i="6"/>
  <c r="CC107" i="6"/>
  <c r="CD107" i="6"/>
  <c r="CE107" i="6"/>
  <c r="CA108" i="6"/>
  <c r="CB108" i="6"/>
  <c r="CC108" i="6"/>
  <c r="CD108" i="6"/>
  <c r="CE108" i="6"/>
  <c r="CA109" i="6"/>
  <c r="CB109" i="6"/>
  <c r="CC109" i="6"/>
  <c r="CD109" i="6"/>
  <c r="CE109" i="6"/>
  <c r="CA110" i="6"/>
  <c r="CB110" i="6"/>
  <c r="CC110" i="6"/>
  <c r="CD110" i="6"/>
  <c r="CE110" i="6"/>
  <c r="CA111" i="6"/>
  <c r="CB111" i="6"/>
  <c r="CC111" i="6"/>
  <c r="CD111" i="6"/>
  <c r="CE111" i="6"/>
  <c r="CA112" i="6"/>
  <c r="CB112" i="6"/>
  <c r="CC112" i="6"/>
  <c r="CD112" i="6"/>
  <c r="CE112" i="6"/>
  <c r="CA113" i="6"/>
  <c r="CB113" i="6"/>
  <c r="CC113" i="6"/>
  <c r="CD113" i="6"/>
  <c r="CE113" i="6"/>
  <c r="CA114" i="6"/>
  <c r="CB114" i="6"/>
  <c r="CC114" i="6"/>
  <c r="CD114" i="6"/>
  <c r="CE114" i="6"/>
  <c r="CA115" i="6"/>
  <c r="CB115" i="6"/>
  <c r="CC115" i="6"/>
  <c r="CD115" i="6"/>
  <c r="CE115" i="6"/>
  <c r="CA116" i="6"/>
  <c r="CB116" i="6"/>
  <c r="CC116" i="6"/>
  <c r="CD116" i="6"/>
  <c r="CE116" i="6"/>
  <c r="CA117" i="6"/>
  <c r="CB117" i="6"/>
  <c r="CC117" i="6"/>
  <c r="CD117" i="6"/>
  <c r="CE117" i="6"/>
  <c r="CA118" i="6"/>
  <c r="CB118" i="6"/>
  <c r="CC118" i="6"/>
  <c r="CD118" i="6"/>
  <c r="CE118" i="6"/>
  <c r="CA119" i="6"/>
  <c r="CB119" i="6"/>
  <c r="CC119" i="6"/>
  <c r="CD119" i="6"/>
  <c r="CE119" i="6"/>
  <c r="CA120" i="6"/>
  <c r="CB120" i="6"/>
  <c r="CC120" i="6"/>
  <c r="CD120" i="6"/>
  <c r="CE120" i="6"/>
  <c r="CB2" i="6"/>
  <c r="CC2" i="6"/>
  <c r="CD2" i="6"/>
  <c r="BU3" i="6"/>
  <c r="BV3" i="6"/>
  <c r="BW3" i="6"/>
  <c r="BX3" i="6"/>
  <c r="BU4" i="6"/>
  <c r="BV4" i="6"/>
  <c r="BW4" i="6"/>
  <c r="BX4" i="6"/>
  <c r="BU5" i="6"/>
  <c r="BV5" i="6"/>
  <c r="BW5" i="6"/>
  <c r="BX5" i="6"/>
  <c r="BU6" i="6"/>
  <c r="BV6" i="6"/>
  <c r="BW6" i="6"/>
  <c r="BX6" i="6"/>
  <c r="BU7" i="6"/>
  <c r="BV7" i="6"/>
  <c r="BW7" i="6"/>
  <c r="BX7" i="6"/>
  <c r="BU8" i="6"/>
  <c r="BV8" i="6"/>
  <c r="BW8" i="6"/>
  <c r="BX8" i="6"/>
  <c r="BU9" i="6"/>
  <c r="BV9" i="6"/>
  <c r="BW9" i="6"/>
  <c r="BX9" i="6"/>
  <c r="BU10" i="6"/>
  <c r="BV10" i="6"/>
  <c r="BW10" i="6"/>
  <c r="BX10" i="6"/>
  <c r="BU11" i="6"/>
  <c r="BV11" i="6"/>
  <c r="BW11" i="6"/>
  <c r="BX11" i="6"/>
  <c r="BU12" i="6"/>
  <c r="BV12" i="6"/>
  <c r="BW12" i="6"/>
  <c r="BX12" i="6"/>
  <c r="BU13" i="6"/>
  <c r="BV13" i="6"/>
  <c r="BW13" i="6"/>
  <c r="BX13" i="6"/>
  <c r="BU14" i="6"/>
  <c r="BV14" i="6"/>
  <c r="BW14" i="6"/>
  <c r="BX14" i="6"/>
  <c r="BU15" i="6"/>
  <c r="BV15" i="6"/>
  <c r="BW15" i="6"/>
  <c r="BX15" i="6"/>
  <c r="BU16" i="6"/>
  <c r="BV16" i="6"/>
  <c r="BW16" i="6"/>
  <c r="BX16" i="6"/>
  <c r="BU17" i="6"/>
  <c r="BV17" i="6"/>
  <c r="BW17" i="6"/>
  <c r="BX17" i="6"/>
  <c r="BU18" i="6"/>
  <c r="BV18" i="6"/>
  <c r="BW18" i="6"/>
  <c r="BX18" i="6"/>
  <c r="BU19" i="6"/>
  <c r="BV19" i="6"/>
  <c r="BW19" i="6"/>
  <c r="BX19" i="6"/>
  <c r="BU20" i="6"/>
  <c r="BV20" i="6"/>
  <c r="BW20" i="6"/>
  <c r="BX20" i="6"/>
  <c r="BU21" i="6"/>
  <c r="BV21" i="6"/>
  <c r="BW21" i="6"/>
  <c r="BX21" i="6"/>
  <c r="BU22" i="6"/>
  <c r="BV22" i="6"/>
  <c r="BW22" i="6"/>
  <c r="BX22" i="6"/>
  <c r="BU23" i="6"/>
  <c r="BV23" i="6"/>
  <c r="BW23" i="6"/>
  <c r="BX23" i="6"/>
  <c r="BU24" i="6"/>
  <c r="BV24" i="6"/>
  <c r="BW24" i="6"/>
  <c r="BX24" i="6"/>
  <c r="BU25" i="6"/>
  <c r="BV25" i="6"/>
  <c r="BW25" i="6"/>
  <c r="BX25" i="6"/>
  <c r="BU26" i="6"/>
  <c r="BV26" i="6"/>
  <c r="BW26" i="6"/>
  <c r="BX26" i="6"/>
  <c r="BU27" i="6"/>
  <c r="BV27" i="6"/>
  <c r="BW27" i="6"/>
  <c r="BX27" i="6"/>
  <c r="BU28" i="6"/>
  <c r="BV28" i="6"/>
  <c r="BW28" i="6"/>
  <c r="BX28" i="6"/>
  <c r="BU29" i="6"/>
  <c r="BV29" i="6"/>
  <c r="BW29" i="6"/>
  <c r="BX29" i="6"/>
  <c r="BU30" i="6"/>
  <c r="BV30" i="6"/>
  <c r="BW30" i="6"/>
  <c r="BX30" i="6"/>
  <c r="BU31" i="6"/>
  <c r="BV31" i="6"/>
  <c r="BW31" i="6"/>
  <c r="BX31" i="6"/>
  <c r="BU32" i="6"/>
  <c r="BV32" i="6"/>
  <c r="BW32" i="6"/>
  <c r="BX32" i="6"/>
  <c r="BU33" i="6"/>
  <c r="BV33" i="6"/>
  <c r="BW33" i="6"/>
  <c r="BX33" i="6"/>
  <c r="BU34" i="6"/>
  <c r="BV34" i="6"/>
  <c r="BW34" i="6"/>
  <c r="BX34" i="6"/>
  <c r="BU35" i="6"/>
  <c r="BV35" i="6"/>
  <c r="BW35" i="6"/>
  <c r="BX35" i="6"/>
  <c r="BU36" i="6"/>
  <c r="BV36" i="6"/>
  <c r="BW36" i="6"/>
  <c r="BX36" i="6"/>
  <c r="BU37" i="6"/>
  <c r="BV37" i="6"/>
  <c r="BW37" i="6"/>
  <c r="BX37" i="6"/>
  <c r="BU38" i="6"/>
  <c r="BV38" i="6"/>
  <c r="BW38" i="6"/>
  <c r="BX38" i="6"/>
  <c r="BU39" i="6"/>
  <c r="BV39" i="6"/>
  <c r="BW39" i="6"/>
  <c r="BX39" i="6"/>
  <c r="BU40" i="6"/>
  <c r="BV40" i="6"/>
  <c r="BW40" i="6"/>
  <c r="BX40" i="6"/>
  <c r="BU41" i="6"/>
  <c r="BV41" i="6"/>
  <c r="BW41" i="6"/>
  <c r="BX41" i="6"/>
  <c r="BU42" i="6"/>
  <c r="BV42" i="6"/>
  <c r="BW42" i="6"/>
  <c r="BX42" i="6"/>
  <c r="BU43" i="6"/>
  <c r="BV43" i="6"/>
  <c r="BW43" i="6"/>
  <c r="BX43" i="6"/>
  <c r="BU44" i="6"/>
  <c r="BV44" i="6"/>
  <c r="BW44" i="6"/>
  <c r="BX44" i="6"/>
  <c r="BU45" i="6"/>
  <c r="BV45" i="6"/>
  <c r="BW45" i="6"/>
  <c r="BX45" i="6"/>
  <c r="BU46" i="6"/>
  <c r="BV46" i="6"/>
  <c r="BW46" i="6"/>
  <c r="BX46" i="6"/>
  <c r="BU47" i="6"/>
  <c r="BV47" i="6"/>
  <c r="BW47" i="6"/>
  <c r="BX47" i="6"/>
  <c r="BU48" i="6"/>
  <c r="BV48" i="6"/>
  <c r="BW48" i="6"/>
  <c r="BX48" i="6"/>
  <c r="BU49" i="6"/>
  <c r="BV49" i="6"/>
  <c r="BW49" i="6"/>
  <c r="BX49" i="6"/>
  <c r="BU50" i="6"/>
  <c r="BV50" i="6"/>
  <c r="BW50" i="6"/>
  <c r="BX50" i="6"/>
  <c r="BU51" i="6"/>
  <c r="BV51" i="6"/>
  <c r="BW51" i="6"/>
  <c r="BX51" i="6"/>
  <c r="BU52" i="6"/>
  <c r="BV52" i="6"/>
  <c r="BW52" i="6"/>
  <c r="BX52" i="6"/>
  <c r="BU53" i="6"/>
  <c r="BV53" i="6"/>
  <c r="BW53" i="6"/>
  <c r="BX53" i="6"/>
  <c r="BU54" i="6"/>
  <c r="BV54" i="6"/>
  <c r="BW54" i="6"/>
  <c r="BX54" i="6"/>
  <c r="BU55" i="6"/>
  <c r="BV55" i="6"/>
  <c r="BW55" i="6"/>
  <c r="BX55" i="6"/>
  <c r="BU56" i="6"/>
  <c r="BV56" i="6"/>
  <c r="BW56" i="6"/>
  <c r="BX56" i="6"/>
  <c r="BU57" i="6"/>
  <c r="BV57" i="6"/>
  <c r="BW57" i="6"/>
  <c r="BX57" i="6"/>
  <c r="BU58" i="6"/>
  <c r="BV58" i="6"/>
  <c r="BW58" i="6"/>
  <c r="BX58" i="6"/>
  <c r="BU59" i="6"/>
  <c r="BV59" i="6"/>
  <c r="BW59" i="6"/>
  <c r="BX59" i="6"/>
  <c r="BU60" i="6"/>
  <c r="BV60" i="6"/>
  <c r="BW60" i="6"/>
  <c r="BX60" i="6"/>
  <c r="BU61" i="6"/>
  <c r="BV61" i="6"/>
  <c r="BW61" i="6"/>
  <c r="BX61" i="6"/>
  <c r="BU62" i="6"/>
  <c r="BV62" i="6"/>
  <c r="BW62" i="6"/>
  <c r="BX62" i="6"/>
  <c r="BU63" i="6"/>
  <c r="BV63" i="6"/>
  <c r="BW63" i="6"/>
  <c r="BX63" i="6"/>
  <c r="BU64" i="6"/>
  <c r="BV64" i="6"/>
  <c r="BW64" i="6"/>
  <c r="BX64" i="6"/>
  <c r="BU65" i="6"/>
  <c r="BV65" i="6"/>
  <c r="BW65" i="6"/>
  <c r="BX65" i="6"/>
  <c r="BU66" i="6"/>
  <c r="BV66" i="6"/>
  <c r="BW66" i="6"/>
  <c r="BX66" i="6"/>
  <c r="BU67" i="6"/>
  <c r="BV67" i="6"/>
  <c r="BW67" i="6"/>
  <c r="BX67" i="6"/>
  <c r="BU68" i="6"/>
  <c r="BV68" i="6"/>
  <c r="BW68" i="6"/>
  <c r="BX68" i="6"/>
  <c r="BU69" i="6"/>
  <c r="BV69" i="6"/>
  <c r="BW69" i="6"/>
  <c r="BX69" i="6"/>
  <c r="BU70" i="6"/>
  <c r="BV70" i="6"/>
  <c r="BW70" i="6"/>
  <c r="BX70" i="6"/>
  <c r="BU71" i="6"/>
  <c r="BV71" i="6"/>
  <c r="BW71" i="6"/>
  <c r="BX71" i="6"/>
  <c r="BU72" i="6"/>
  <c r="BV72" i="6"/>
  <c r="BW72" i="6"/>
  <c r="BX72" i="6"/>
  <c r="BU73" i="6"/>
  <c r="BV73" i="6"/>
  <c r="BW73" i="6"/>
  <c r="BX73" i="6"/>
  <c r="BU74" i="6"/>
  <c r="BV74" i="6"/>
  <c r="BW74" i="6"/>
  <c r="BX74" i="6"/>
  <c r="BU75" i="6"/>
  <c r="BV75" i="6"/>
  <c r="BW75" i="6"/>
  <c r="BX75" i="6"/>
  <c r="BU76" i="6"/>
  <c r="BV76" i="6"/>
  <c r="BW76" i="6"/>
  <c r="BX76" i="6"/>
  <c r="BU77" i="6"/>
  <c r="BV77" i="6"/>
  <c r="BW77" i="6"/>
  <c r="BX77" i="6"/>
  <c r="BU78" i="6"/>
  <c r="BV78" i="6"/>
  <c r="BW78" i="6"/>
  <c r="BX78" i="6"/>
  <c r="BU79" i="6"/>
  <c r="BV79" i="6"/>
  <c r="BW79" i="6"/>
  <c r="BX79" i="6"/>
  <c r="BU80" i="6"/>
  <c r="BV80" i="6"/>
  <c r="BW80" i="6"/>
  <c r="BX80" i="6"/>
  <c r="BU81" i="6"/>
  <c r="BV81" i="6"/>
  <c r="BW81" i="6"/>
  <c r="BX81" i="6"/>
  <c r="BU82" i="6"/>
  <c r="BV82" i="6"/>
  <c r="BW82" i="6"/>
  <c r="BX82" i="6"/>
  <c r="BU83" i="6"/>
  <c r="BV83" i="6"/>
  <c r="BW83" i="6"/>
  <c r="BX83" i="6"/>
  <c r="BU84" i="6"/>
  <c r="BV84" i="6"/>
  <c r="BW84" i="6"/>
  <c r="BX84" i="6"/>
  <c r="BU85" i="6"/>
  <c r="BV85" i="6"/>
  <c r="BW85" i="6"/>
  <c r="BX85" i="6"/>
  <c r="BU86" i="6"/>
  <c r="BV86" i="6"/>
  <c r="BW86" i="6"/>
  <c r="BX86" i="6"/>
  <c r="BU87" i="6"/>
  <c r="BV87" i="6"/>
  <c r="BW87" i="6"/>
  <c r="BX87" i="6"/>
  <c r="BU88" i="6"/>
  <c r="BV88" i="6"/>
  <c r="BW88" i="6"/>
  <c r="BX88" i="6"/>
  <c r="BU89" i="6"/>
  <c r="BV89" i="6"/>
  <c r="BW89" i="6"/>
  <c r="BX89" i="6"/>
  <c r="BU90" i="6"/>
  <c r="BV90" i="6"/>
  <c r="BW90" i="6"/>
  <c r="BX90" i="6"/>
  <c r="BU91" i="6"/>
  <c r="BV91" i="6"/>
  <c r="BW91" i="6"/>
  <c r="BX91" i="6"/>
  <c r="BY91" i="6"/>
  <c r="BU92" i="6"/>
  <c r="BV92" i="6"/>
  <c r="BW92" i="6"/>
  <c r="BX92" i="6"/>
  <c r="BY92" i="6"/>
  <c r="BU93" i="6"/>
  <c r="BV93" i="6"/>
  <c r="BW93" i="6"/>
  <c r="BX93" i="6"/>
  <c r="BY93" i="6"/>
  <c r="BU94" i="6"/>
  <c r="BV94" i="6"/>
  <c r="BW94" i="6"/>
  <c r="BX94" i="6"/>
  <c r="BY94" i="6"/>
  <c r="BU95" i="6"/>
  <c r="BV95" i="6"/>
  <c r="BW95" i="6"/>
  <c r="BX95" i="6"/>
  <c r="BY95" i="6"/>
  <c r="BU96" i="6"/>
  <c r="BV96" i="6"/>
  <c r="BW96" i="6"/>
  <c r="BX96" i="6"/>
  <c r="BY96" i="6"/>
  <c r="BU97" i="6"/>
  <c r="BV97" i="6"/>
  <c r="BW97" i="6"/>
  <c r="BX97" i="6"/>
  <c r="BY97" i="6"/>
  <c r="BU98" i="6"/>
  <c r="BV98" i="6"/>
  <c r="BW98" i="6"/>
  <c r="BX98" i="6"/>
  <c r="BY98" i="6"/>
  <c r="BU99" i="6"/>
  <c r="BV99" i="6"/>
  <c r="BW99" i="6"/>
  <c r="BX99" i="6"/>
  <c r="BY99" i="6"/>
  <c r="BU100" i="6"/>
  <c r="BV100" i="6"/>
  <c r="BW100" i="6"/>
  <c r="BX100" i="6"/>
  <c r="BY100" i="6"/>
  <c r="BU101" i="6"/>
  <c r="BV101" i="6"/>
  <c r="BW101" i="6"/>
  <c r="BX101" i="6"/>
  <c r="BY101" i="6"/>
  <c r="BU102" i="6"/>
  <c r="BV102" i="6"/>
  <c r="BW102" i="6"/>
  <c r="BX102" i="6"/>
  <c r="BY102" i="6"/>
  <c r="BU103" i="6"/>
  <c r="BV103" i="6"/>
  <c r="BW103" i="6"/>
  <c r="BX103" i="6"/>
  <c r="BY103" i="6"/>
  <c r="BU104" i="6"/>
  <c r="BV104" i="6"/>
  <c r="BW104" i="6"/>
  <c r="BX104" i="6"/>
  <c r="BY104" i="6"/>
  <c r="BU105" i="6"/>
  <c r="BV105" i="6"/>
  <c r="BW105" i="6"/>
  <c r="BX105" i="6"/>
  <c r="BY105" i="6"/>
  <c r="BU106" i="6"/>
  <c r="BV106" i="6"/>
  <c r="BW106" i="6"/>
  <c r="BX106" i="6"/>
  <c r="BY106" i="6"/>
  <c r="BU107" i="6"/>
  <c r="BV107" i="6"/>
  <c r="BW107" i="6"/>
  <c r="BX107" i="6"/>
  <c r="BY107" i="6"/>
  <c r="BU108" i="6"/>
  <c r="BV108" i="6"/>
  <c r="BW108" i="6"/>
  <c r="BX108" i="6"/>
  <c r="BY108" i="6"/>
  <c r="BU109" i="6"/>
  <c r="BV109" i="6"/>
  <c r="BW109" i="6"/>
  <c r="BX109" i="6"/>
  <c r="BY109" i="6"/>
  <c r="BU110" i="6"/>
  <c r="BV110" i="6"/>
  <c r="BW110" i="6"/>
  <c r="BX110" i="6"/>
  <c r="BY110" i="6"/>
  <c r="BU111" i="6"/>
  <c r="BV111" i="6"/>
  <c r="BW111" i="6"/>
  <c r="BX111" i="6"/>
  <c r="BY111" i="6"/>
  <c r="BU112" i="6"/>
  <c r="BV112" i="6"/>
  <c r="BW112" i="6"/>
  <c r="BX112" i="6"/>
  <c r="BY112" i="6"/>
  <c r="BU113" i="6"/>
  <c r="BV113" i="6"/>
  <c r="BW113" i="6"/>
  <c r="BX113" i="6"/>
  <c r="BY113" i="6"/>
  <c r="BU114" i="6"/>
  <c r="BV114" i="6"/>
  <c r="BW114" i="6"/>
  <c r="BX114" i="6"/>
  <c r="BY114" i="6"/>
  <c r="BU115" i="6"/>
  <c r="BV115" i="6"/>
  <c r="BW115" i="6"/>
  <c r="BX115" i="6"/>
  <c r="BY115" i="6"/>
  <c r="BU116" i="6"/>
  <c r="BV116" i="6"/>
  <c r="BW116" i="6"/>
  <c r="BX116" i="6"/>
  <c r="BY116" i="6"/>
  <c r="BU117" i="6"/>
  <c r="BV117" i="6"/>
  <c r="BW117" i="6"/>
  <c r="BX117" i="6"/>
  <c r="BY117" i="6"/>
  <c r="BU118" i="6"/>
  <c r="BV118" i="6"/>
  <c r="BW118" i="6"/>
  <c r="BX118" i="6"/>
  <c r="BY118" i="6"/>
  <c r="BU119" i="6"/>
  <c r="BV119" i="6"/>
  <c r="BW119" i="6"/>
  <c r="BX119" i="6"/>
  <c r="BY119" i="6"/>
  <c r="BU120" i="6"/>
  <c r="BV120" i="6"/>
  <c r="BW120" i="6"/>
  <c r="BX120" i="6"/>
  <c r="BY120" i="6"/>
  <c r="BV2" i="6"/>
  <c r="BW2" i="6"/>
  <c r="BX2" i="6"/>
  <c r="BO120" i="6"/>
  <c r="BP120" i="6"/>
  <c r="BQ120" i="6"/>
  <c r="BR120" i="6"/>
  <c r="BS120" i="6"/>
  <c r="BO3" i="6"/>
  <c r="BP3" i="6"/>
  <c r="BQ3" i="6"/>
  <c r="BR3" i="6"/>
  <c r="BO4" i="6"/>
  <c r="BP4" i="6"/>
  <c r="BQ4" i="6"/>
  <c r="BR4" i="6"/>
  <c r="BO5" i="6"/>
  <c r="BP5" i="6"/>
  <c r="BQ5" i="6"/>
  <c r="BR5" i="6"/>
  <c r="BO6" i="6"/>
  <c r="BP6" i="6"/>
  <c r="BQ6" i="6"/>
  <c r="BR6" i="6"/>
  <c r="BO7" i="6"/>
  <c r="BP7" i="6"/>
  <c r="BQ7" i="6"/>
  <c r="BR7" i="6"/>
  <c r="BO8" i="6"/>
  <c r="BP8" i="6"/>
  <c r="BQ8" i="6"/>
  <c r="BR8" i="6"/>
  <c r="BO9" i="6"/>
  <c r="BP9" i="6"/>
  <c r="BQ9" i="6"/>
  <c r="BR9" i="6"/>
  <c r="BO10" i="6"/>
  <c r="BP10" i="6"/>
  <c r="BQ10" i="6"/>
  <c r="BR10" i="6"/>
  <c r="BO11" i="6"/>
  <c r="BP11" i="6"/>
  <c r="BQ11" i="6"/>
  <c r="BR11" i="6"/>
  <c r="BO12" i="6"/>
  <c r="BP12" i="6"/>
  <c r="BQ12" i="6"/>
  <c r="BR12" i="6"/>
  <c r="BO13" i="6"/>
  <c r="BP13" i="6"/>
  <c r="BQ13" i="6"/>
  <c r="BR13" i="6"/>
  <c r="BO14" i="6"/>
  <c r="BP14" i="6"/>
  <c r="BQ14" i="6"/>
  <c r="BR14" i="6"/>
  <c r="BO15" i="6"/>
  <c r="BP15" i="6"/>
  <c r="BQ15" i="6"/>
  <c r="BR15" i="6"/>
  <c r="BO16" i="6"/>
  <c r="BP16" i="6"/>
  <c r="BQ16" i="6"/>
  <c r="BR16" i="6"/>
  <c r="BO17" i="6"/>
  <c r="BP17" i="6"/>
  <c r="BQ17" i="6"/>
  <c r="BR17" i="6"/>
  <c r="BO18" i="6"/>
  <c r="BP18" i="6"/>
  <c r="BQ18" i="6"/>
  <c r="BR18" i="6"/>
  <c r="BO19" i="6"/>
  <c r="BP19" i="6"/>
  <c r="BQ19" i="6"/>
  <c r="BR19" i="6"/>
  <c r="BO20" i="6"/>
  <c r="BP20" i="6"/>
  <c r="BQ20" i="6"/>
  <c r="BR20" i="6"/>
  <c r="BO21" i="6"/>
  <c r="BP21" i="6"/>
  <c r="BQ21" i="6"/>
  <c r="BR21" i="6"/>
  <c r="BO22" i="6"/>
  <c r="BP22" i="6"/>
  <c r="BQ22" i="6"/>
  <c r="BR22" i="6"/>
  <c r="BO23" i="6"/>
  <c r="BP23" i="6"/>
  <c r="BQ23" i="6"/>
  <c r="BR23" i="6"/>
  <c r="BO24" i="6"/>
  <c r="BP24" i="6"/>
  <c r="BQ24" i="6"/>
  <c r="BR24" i="6"/>
  <c r="BO25" i="6"/>
  <c r="BP25" i="6"/>
  <c r="BQ25" i="6"/>
  <c r="BR25" i="6"/>
  <c r="BO26" i="6"/>
  <c r="BP26" i="6"/>
  <c r="BQ26" i="6"/>
  <c r="BR26" i="6"/>
  <c r="BO27" i="6"/>
  <c r="BP27" i="6"/>
  <c r="BQ27" i="6"/>
  <c r="BR27" i="6"/>
  <c r="BO28" i="6"/>
  <c r="BP28" i="6"/>
  <c r="BQ28" i="6"/>
  <c r="BR28" i="6"/>
  <c r="BO29" i="6"/>
  <c r="BP29" i="6"/>
  <c r="BQ29" i="6"/>
  <c r="BR29" i="6"/>
  <c r="BO30" i="6"/>
  <c r="BP30" i="6"/>
  <c r="BQ30" i="6"/>
  <c r="BR30" i="6"/>
  <c r="BO31" i="6"/>
  <c r="BP31" i="6"/>
  <c r="BQ31" i="6"/>
  <c r="BR31" i="6"/>
  <c r="BO32" i="6"/>
  <c r="BP32" i="6"/>
  <c r="BQ32" i="6"/>
  <c r="BR32" i="6"/>
  <c r="BO33" i="6"/>
  <c r="BP33" i="6"/>
  <c r="BQ33" i="6"/>
  <c r="BR33" i="6"/>
  <c r="BO34" i="6"/>
  <c r="BP34" i="6"/>
  <c r="BQ34" i="6"/>
  <c r="BR34" i="6"/>
  <c r="BO35" i="6"/>
  <c r="BP35" i="6"/>
  <c r="BQ35" i="6"/>
  <c r="BR35" i="6"/>
  <c r="BO36" i="6"/>
  <c r="BP36" i="6"/>
  <c r="BQ36" i="6"/>
  <c r="BR36" i="6"/>
  <c r="BO37" i="6"/>
  <c r="BP37" i="6"/>
  <c r="BQ37" i="6"/>
  <c r="BR37" i="6"/>
  <c r="BO38" i="6"/>
  <c r="BP38" i="6"/>
  <c r="BQ38" i="6"/>
  <c r="BR38" i="6"/>
  <c r="BO39" i="6"/>
  <c r="BP39" i="6"/>
  <c r="BQ39" i="6"/>
  <c r="BR39" i="6"/>
  <c r="BO40" i="6"/>
  <c r="BP40" i="6"/>
  <c r="BQ40" i="6"/>
  <c r="BR40" i="6"/>
  <c r="BO41" i="6"/>
  <c r="BP41" i="6"/>
  <c r="BQ41" i="6"/>
  <c r="BR41" i="6"/>
  <c r="BO42" i="6"/>
  <c r="BP42" i="6"/>
  <c r="BQ42" i="6"/>
  <c r="BR42" i="6"/>
  <c r="BO43" i="6"/>
  <c r="BP43" i="6"/>
  <c r="BQ43" i="6"/>
  <c r="BR43" i="6"/>
  <c r="BO44" i="6"/>
  <c r="BP44" i="6"/>
  <c r="BQ44" i="6"/>
  <c r="BR44" i="6"/>
  <c r="BO45" i="6"/>
  <c r="BP45" i="6"/>
  <c r="BQ45" i="6"/>
  <c r="BR45" i="6"/>
  <c r="BO46" i="6"/>
  <c r="BP46" i="6"/>
  <c r="BQ46" i="6"/>
  <c r="BR46" i="6"/>
  <c r="BO47" i="6"/>
  <c r="BP47" i="6"/>
  <c r="BQ47" i="6"/>
  <c r="BR47" i="6"/>
  <c r="BO48" i="6"/>
  <c r="BP48" i="6"/>
  <c r="BQ48" i="6"/>
  <c r="BR48" i="6"/>
  <c r="BO49" i="6"/>
  <c r="BP49" i="6"/>
  <c r="BQ49" i="6"/>
  <c r="BR49" i="6"/>
  <c r="BO50" i="6"/>
  <c r="BP50" i="6"/>
  <c r="BQ50" i="6"/>
  <c r="BR50" i="6"/>
  <c r="BO51" i="6"/>
  <c r="BP51" i="6"/>
  <c r="BQ51" i="6"/>
  <c r="BR51" i="6"/>
  <c r="BO52" i="6"/>
  <c r="BP52" i="6"/>
  <c r="BQ52" i="6"/>
  <c r="BR52" i="6"/>
  <c r="BO53" i="6"/>
  <c r="BP53" i="6"/>
  <c r="BQ53" i="6"/>
  <c r="BR53" i="6"/>
  <c r="BO54" i="6"/>
  <c r="BP54" i="6"/>
  <c r="BQ54" i="6"/>
  <c r="BR54" i="6"/>
  <c r="BO55" i="6"/>
  <c r="BP55" i="6"/>
  <c r="BQ55" i="6"/>
  <c r="BR55" i="6"/>
  <c r="BO56" i="6"/>
  <c r="BP56" i="6"/>
  <c r="BQ56" i="6"/>
  <c r="BR56" i="6"/>
  <c r="BO57" i="6"/>
  <c r="BP57" i="6"/>
  <c r="BQ57" i="6"/>
  <c r="BR57" i="6"/>
  <c r="BO58" i="6"/>
  <c r="BP58" i="6"/>
  <c r="BQ58" i="6"/>
  <c r="BR58" i="6"/>
  <c r="BO59" i="6"/>
  <c r="BP59" i="6"/>
  <c r="BQ59" i="6"/>
  <c r="BR59" i="6"/>
  <c r="BO60" i="6"/>
  <c r="BP60" i="6"/>
  <c r="BQ60" i="6"/>
  <c r="BR60" i="6"/>
  <c r="BO61" i="6"/>
  <c r="BP61" i="6"/>
  <c r="BQ61" i="6"/>
  <c r="BR61" i="6"/>
  <c r="BO62" i="6"/>
  <c r="BP62" i="6"/>
  <c r="BQ62" i="6"/>
  <c r="BR62" i="6"/>
  <c r="BO63" i="6"/>
  <c r="BP63" i="6"/>
  <c r="BQ63" i="6"/>
  <c r="BR63" i="6"/>
  <c r="BO64" i="6"/>
  <c r="BP64" i="6"/>
  <c r="BQ64" i="6"/>
  <c r="BR64" i="6"/>
  <c r="BO65" i="6"/>
  <c r="BP65" i="6"/>
  <c r="BQ65" i="6"/>
  <c r="BR65" i="6"/>
  <c r="BO66" i="6"/>
  <c r="BP66" i="6"/>
  <c r="BQ66" i="6"/>
  <c r="BR66" i="6"/>
  <c r="BO67" i="6"/>
  <c r="BP67" i="6"/>
  <c r="BQ67" i="6"/>
  <c r="BR67" i="6"/>
  <c r="BO68" i="6"/>
  <c r="BP68" i="6"/>
  <c r="BQ68" i="6"/>
  <c r="BR68" i="6"/>
  <c r="BO69" i="6"/>
  <c r="BP69" i="6"/>
  <c r="BQ69" i="6"/>
  <c r="BR69" i="6"/>
  <c r="BO70" i="6"/>
  <c r="BP70" i="6"/>
  <c r="BQ70" i="6"/>
  <c r="BR70" i="6"/>
  <c r="BO71" i="6"/>
  <c r="BP71" i="6"/>
  <c r="BQ71" i="6"/>
  <c r="BR71" i="6"/>
  <c r="BO72" i="6"/>
  <c r="BP72" i="6"/>
  <c r="BQ72" i="6"/>
  <c r="BR72" i="6"/>
  <c r="BO73" i="6"/>
  <c r="BP73" i="6"/>
  <c r="BQ73" i="6"/>
  <c r="BR73" i="6"/>
  <c r="BO74" i="6"/>
  <c r="BP74" i="6"/>
  <c r="BQ74" i="6"/>
  <c r="BR74" i="6"/>
  <c r="BO75" i="6"/>
  <c r="BP75" i="6"/>
  <c r="BQ75" i="6"/>
  <c r="BR75" i="6"/>
  <c r="BO76" i="6"/>
  <c r="BP76" i="6"/>
  <c r="BQ76" i="6"/>
  <c r="BR76" i="6"/>
  <c r="BO77" i="6"/>
  <c r="BP77" i="6"/>
  <c r="BQ77" i="6"/>
  <c r="BR77" i="6"/>
  <c r="BO78" i="6"/>
  <c r="BP78" i="6"/>
  <c r="BQ78" i="6"/>
  <c r="BR78" i="6"/>
  <c r="BO79" i="6"/>
  <c r="BP79" i="6"/>
  <c r="BQ79" i="6"/>
  <c r="BR79" i="6"/>
  <c r="BO80" i="6"/>
  <c r="BP80" i="6"/>
  <c r="BQ80" i="6"/>
  <c r="BR80" i="6"/>
  <c r="BO81" i="6"/>
  <c r="BP81" i="6"/>
  <c r="BQ81" i="6"/>
  <c r="BR81" i="6"/>
  <c r="BO82" i="6"/>
  <c r="BP82" i="6"/>
  <c r="BQ82" i="6"/>
  <c r="BR82" i="6"/>
  <c r="BO83" i="6"/>
  <c r="BP83" i="6"/>
  <c r="BQ83" i="6"/>
  <c r="BR83" i="6"/>
  <c r="BO84" i="6"/>
  <c r="BP84" i="6"/>
  <c r="BQ84" i="6"/>
  <c r="BR84" i="6"/>
  <c r="BO85" i="6"/>
  <c r="BP85" i="6"/>
  <c r="BQ85" i="6"/>
  <c r="BR85" i="6"/>
  <c r="BO86" i="6"/>
  <c r="BP86" i="6"/>
  <c r="BQ86" i="6"/>
  <c r="BR86" i="6"/>
  <c r="BO87" i="6"/>
  <c r="BP87" i="6"/>
  <c r="BQ87" i="6"/>
  <c r="BR87" i="6"/>
  <c r="BO88" i="6"/>
  <c r="BP88" i="6"/>
  <c r="BQ88" i="6"/>
  <c r="BR88" i="6"/>
  <c r="BO89" i="6"/>
  <c r="BP89" i="6"/>
  <c r="BQ89" i="6"/>
  <c r="BR89" i="6"/>
  <c r="BO90" i="6"/>
  <c r="BP90" i="6"/>
  <c r="BQ90" i="6"/>
  <c r="BR90" i="6"/>
  <c r="BS90" i="6"/>
  <c r="BO91" i="6"/>
  <c r="BP91" i="6"/>
  <c r="BQ91" i="6"/>
  <c r="BR91" i="6"/>
  <c r="BS91" i="6"/>
  <c r="BO92" i="6"/>
  <c r="BP92" i="6"/>
  <c r="BQ92" i="6"/>
  <c r="BR92" i="6"/>
  <c r="BS92" i="6"/>
  <c r="BO93" i="6"/>
  <c r="BP93" i="6"/>
  <c r="BQ93" i="6"/>
  <c r="BR93" i="6"/>
  <c r="BS93" i="6"/>
  <c r="BO94" i="6"/>
  <c r="BP94" i="6"/>
  <c r="BQ94" i="6"/>
  <c r="BR94" i="6"/>
  <c r="BS94" i="6"/>
  <c r="BO95" i="6"/>
  <c r="BP95" i="6"/>
  <c r="BQ95" i="6"/>
  <c r="BR95" i="6"/>
  <c r="BS95" i="6"/>
  <c r="BO96" i="6"/>
  <c r="BP96" i="6"/>
  <c r="BQ96" i="6"/>
  <c r="BR96" i="6"/>
  <c r="BS96" i="6"/>
  <c r="BO97" i="6"/>
  <c r="BP97" i="6"/>
  <c r="BQ97" i="6"/>
  <c r="BR97" i="6"/>
  <c r="BS97" i="6"/>
  <c r="BO98" i="6"/>
  <c r="BP98" i="6"/>
  <c r="BQ98" i="6"/>
  <c r="BR98" i="6"/>
  <c r="BS98" i="6"/>
  <c r="BO99" i="6"/>
  <c r="BP99" i="6"/>
  <c r="BQ99" i="6"/>
  <c r="BR99" i="6"/>
  <c r="BS99" i="6"/>
  <c r="BO100" i="6"/>
  <c r="BP100" i="6"/>
  <c r="BQ100" i="6"/>
  <c r="BR100" i="6"/>
  <c r="BS100" i="6"/>
  <c r="BO101" i="6"/>
  <c r="BP101" i="6"/>
  <c r="BQ101" i="6"/>
  <c r="BR101" i="6"/>
  <c r="BS101" i="6"/>
  <c r="BO102" i="6"/>
  <c r="BP102" i="6"/>
  <c r="BQ102" i="6"/>
  <c r="BR102" i="6"/>
  <c r="BS102" i="6"/>
  <c r="BO103" i="6"/>
  <c r="BP103" i="6"/>
  <c r="BQ103" i="6"/>
  <c r="BR103" i="6"/>
  <c r="BS103" i="6"/>
  <c r="BO104" i="6"/>
  <c r="BP104" i="6"/>
  <c r="BQ104" i="6"/>
  <c r="BR104" i="6"/>
  <c r="BS104" i="6"/>
  <c r="BO105" i="6"/>
  <c r="BP105" i="6"/>
  <c r="BQ105" i="6"/>
  <c r="BR105" i="6"/>
  <c r="BS105" i="6"/>
  <c r="BO106" i="6"/>
  <c r="BP106" i="6"/>
  <c r="BQ106" i="6"/>
  <c r="BR106" i="6"/>
  <c r="BS106" i="6"/>
  <c r="BO107" i="6"/>
  <c r="BP107" i="6"/>
  <c r="BQ107" i="6"/>
  <c r="BR107" i="6"/>
  <c r="BS107" i="6"/>
  <c r="BO108" i="6"/>
  <c r="BP108" i="6"/>
  <c r="BQ108" i="6"/>
  <c r="BR108" i="6"/>
  <c r="BS108" i="6"/>
  <c r="BO109" i="6"/>
  <c r="BP109" i="6"/>
  <c r="BQ109" i="6"/>
  <c r="BR109" i="6"/>
  <c r="BS109" i="6"/>
  <c r="BO110" i="6"/>
  <c r="BP110" i="6"/>
  <c r="BQ110" i="6"/>
  <c r="BR110" i="6"/>
  <c r="BS110" i="6"/>
  <c r="BO111" i="6"/>
  <c r="BP111" i="6"/>
  <c r="BQ111" i="6"/>
  <c r="BR111" i="6"/>
  <c r="BS111" i="6"/>
  <c r="BO112" i="6"/>
  <c r="BP112" i="6"/>
  <c r="BQ112" i="6"/>
  <c r="BR112" i="6"/>
  <c r="BS112" i="6"/>
  <c r="BO113" i="6"/>
  <c r="BP113" i="6"/>
  <c r="BQ113" i="6"/>
  <c r="BR113" i="6"/>
  <c r="BS113" i="6"/>
  <c r="BO114" i="6"/>
  <c r="BP114" i="6"/>
  <c r="BQ114" i="6"/>
  <c r="BR114" i="6"/>
  <c r="BS114" i="6"/>
  <c r="BO115" i="6"/>
  <c r="BP115" i="6"/>
  <c r="BQ115" i="6"/>
  <c r="BR115" i="6"/>
  <c r="BS115" i="6"/>
  <c r="BO116" i="6"/>
  <c r="BP116" i="6"/>
  <c r="BQ116" i="6"/>
  <c r="BR116" i="6"/>
  <c r="BS116" i="6"/>
  <c r="BO117" i="6"/>
  <c r="BP117" i="6"/>
  <c r="BQ117" i="6"/>
  <c r="BR117" i="6"/>
  <c r="BS117" i="6"/>
  <c r="BO118" i="6"/>
  <c r="BP118" i="6"/>
  <c r="BQ118" i="6"/>
  <c r="BR118" i="6"/>
  <c r="BS118" i="6"/>
  <c r="BO119" i="6"/>
  <c r="BP119" i="6"/>
  <c r="BQ119" i="6"/>
  <c r="BR119" i="6"/>
  <c r="BS119" i="6"/>
  <c r="BP2" i="6"/>
  <c r="BQ2" i="6"/>
  <c r="BR2" i="6"/>
  <c r="BI3" i="6"/>
  <c r="BJ3" i="6"/>
  <c r="BK3" i="6"/>
  <c r="BL3" i="6"/>
  <c r="BI4" i="6"/>
  <c r="BJ4" i="6"/>
  <c r="BK4" i="6"/>
  <c r="BL4" i="6"/>
  <c r="BI5" i="6"/>
  <c r="BJ5" i="6"/>
  <c r="BK5" i="6"/>
  <c r="BL5" i="6"/>
  <c r="BI6" i="6"/>
  <c r="BJ6" i="6"/>
  <c r="BK6" i="6"/>
  <c r="BL6" i="6"/>
  <c r="BI7" i="6"/>
  <c r="BJ7" i="6"/>
  <c r="BK7" i="6"/>
  <c r="BL7" i="6"/>
  <c r="BI8" i="6"/>
  <c r="BJ8" i="6"/>
  <c r="BK8" i="6"/>
  <c r="BL8" i="6"/>
  <c r="BI9" i="6"/>
  <c r="BJ9" i="6"/>
  <c r="BK9" i="6"/>
  <c r="BL9" i="6"/>
  <c r="BI10" i="6"/>
  <c r="BJ10" i="6"/>
  <c r="BK10" i="6"/>
  <c r="BL10" i="6"/>
  <c r="BI11" i="6"/>
  <c r="BJ11" i="6"/>
  <c r="BK11" i="6"/>
  <c r="BL11" i="6"/>
  <c r="BI12" i="6"/>
  <c r="BJ12" i="6"/>
  <c r="BK12" i="6"/>
  <c r="BL12" i="6"/>
  <c r="BI13" i="6"/>
  <c r="BJ13" i="6"/>
  <c r="BK13" i="6"/>
  <c r="BL13" i="6"/>
  <c r="BI14" i="6"/>
  <c r="BJ14" i="6"/>
  <c r="BK14" i="6"/>
  <c r="BL14" i="6"/>
  <c r="BI15" i="6"/>
  <c r="BJ15" i="6"/>
  <c r="BK15" i="6"/>
  <c r="BL15" i="6"/>
  <c r="BI16" i="6"/>
  <c r="BJ16" i="6"/>
  <c r="BK16" i="6"/>
  <c r="BL16" i="6"/>
  <c r="BI17" i="6"/>
  <c r="BJ17" i="6"/>
  <c r="BK17" i="6"/>
  <c r="BL17" i="6"/>
  <c r="BI18" i="6"/>
  <c r="BJ18" i="6"/>
  <c r="BK18" i="6"/>
  <c r="BL18" i="6"/>
  <c r="BI19" i="6"/>
  <c r="BJ19" i="6"/>
  <c r="BK19" i="6"/>
  <c r="BL19" i="6"/>
  <c r="BI20" i="6"/>
  <c r="BJ20" i="6"/>
  <c r="BK20" i="6"/>
  <c r="BL20" i="6"/>
  <c r="BI21" i="6"/>
  <c r="BJ21" i="6"/>
  <c r="BK21" i="6"/>
  <c r="BL21" i="6"/>
  <c r="BI22" i="6"/>
  <c r="BJ22" i="6"/>
  <c r="BK22" i="6"/>
  <c r="BL22" i="6"/>
  <c r="BI23" i="6"/>
  <c r="BJ23" i="6"/>
  <c r="BK23" i="6"/>
  <c r="BL23" i="6"/>
  <c r="BI24" i="6"/>
  <c r="BJ24" i="6"/>
  <c r="BK24" i="6"/>
  <c r="BL24" i="6"/>
  <c r="BI25" i="6"/>
  <c r="BJ25" i="6"/>
  <c r="BK25" i="6"/>
  <c r="BL25" i="6"/>
  <c r="BI26" i="6"/>
  <c r="BJ26" i="6"/>
  <c r="BK26" i="6"/>
  <c r="BL26" i="6"/>
  <c r="BI27" i="6"/>
  <c r="BJ27" i="6"/>
  <c r="BK27" i="6"/>
  <c r="BL27" i="6"/>
  <c r="BI28" i="6"/>
  <c r="BJ28" i="6"/>
  <c r="BK28" i="6"/>
  <c r="BL28" i="6"/>
  <c r="BI29" i="6"/>
  <c r="BJ29" i="6"/>
  <c r="BK29" i="6"/>
  <c r="BL29" i="6"/>
  <c r="BI30" i="6"/>
  <c r="BJ30" i="6"/>
  <c r="BK30" i="6"/>
  <c r="BL30" i="6"/>
  <c r="BI31" i="6"/>
  <c r="BJ31" i="6"/>
  <c r="BK31" i="6"/>
  <c r="BL31" i="6"/>
  <c r="BI32" i="6"/>
  <c r="BJ32" i="6"/>
  <c r="BK32" i="6"/>
  <c r="BL32" i="6"/>
  <c r="BI33" i="6"/>
  <c r="BJ33" i="6"/>
  <c r="BK33" i="6"/>
  <c r="BL33" i="6"/>
  <c r="BI34" i="6"/>
  <c r="BJ34" i="6"/>
  <c r="BK34" i="6"/>
  <c r="BL34" i="6"/>
  <c r="BI35" i="6"/>
  <c r="BJ35" i="6"/>
  <c r="BK35" i="6"/>
  <c r="BL35" i="6"/>
  <c r="BI36" i="6"/>
  <c r="BJ36" i="6"/>
  <c r="BK36" i="6"/>
  <c r="BL36" i="6"/>
  <c r="BI37" i="6"/>
  <c r="BJ37" i="6"/>
  <c r="BK37" i="6"/>
  <c r="BL37" i="6"/>
  <c r="BI38" i="6"/>
  <c r="BJ38" i="6"/>
  <c r="BK38" i="6"/>
  <c r="BL38" i="6"/>
  <c r="BI39" i="6"/>
  <c r="BJ39" i="6"/>
  <c r="BK39" i="6"/>
  <c r="BL39" i="6"/>
  <c r="BI40" i="6"/>
  <c r="BJ40" i="6"/>
  <c r="BK40" i="6"/>
  <c r="BL40" i="6"/>
  <c r="BI41" i="6"/>
  <c r="BJ41" i="6"/>
  <c r="BK41" i="6"/>
  <c r="BL41" i="6"/>
  <c r="BI42" i="6"/>
  <c r="BJ42" i="6"/>
  <c r="BK42" i="6"/>
  <c r="BL42" i="6"/>
  <c r="BI43" i="6"/>
  <c r="BJ43" i="6"/>
  <c r="BK43" i="6"/>
  <c r="BL43" i="6"/>
  <c r="BI44" i="6"/>
  <c r="BJ44" i="6"/>
  <c r="BK44" i="6"/>
  <c r="BL44" i="6"/>
  <c r="BI45" i="6"/>
  <c r="BJ45" i="6"/>
  <c r="BK45" i="6"/>
  <c r="BL45" i="6"/>
  <c r="BI46" i="6"/>
  <c r="BJ46" i="6"/>
  <c r="BK46" i="6"/>
  <c r="BL46" i="6"/>
  <c r="BI47" i="6"/>
  <c r="BJ47" i="6"/>
  <c r="BK47" i="6"/>
  <c r="BL47" i="6"/>
  <c r="BI48" i="6"/>
  <c r="BJ48" i="6"/>
  <c r="BK48" i="6"/>
  <c r="BL48" i="6"/>
  <c r="BI49" i="6"/>
  <c r="BJ49" i="6"/>
  <c r="BK49" i="6"/>
  <c r="BL49" i="6"/>
  <c r="BI50" i="6"/>
  <c r="BJ50" i="6"/>
  <c r="BK50" i="6"/>
  <c r="BL50" i="6"/>
  <c r="BI51" i="6"/>
  <c r="BJ51" i="6"/>
  <c r="BK51" i="6"/>
  <c r="BL51" i="6"/>
  <c r="BI52" i="6"/>
  <c r="BJ52" i="6"/>
  <c r="BK52" i="6"/>
  <c r="BL52" i="6"/>
  <c r="BI53" i="6"/>
  <c r="BJ53" i="6"/>
  <c r="BK53" i="6"/>
  <c r="BL53" i="6"/>
  <c r="BI54" i="6"/>
  <c r="BJ54" i="6"/>
  <c r="BK54" i="6"/>
  <c r="BL54" i="6"/>
  <c r="BI55" i="6"/>
  <c r="BJ55" i="6"/>
  <c r="BK55" i="6"/>
  <c r="BL55" i="6"/>
  <c r="BI56" i="6"/>
  <c r="BJ56" i="6"/>
  <c r="BK56" i="6"/>
  <c r="BL56" i="6"/>
  <c r="BI57" i="6"/>
  <c r="BJ57" i="6"/>
  <c r="BK57" i="6"/>
  <c r="BL57" i="6"/>
  <c r="BI58" i="6"/>
  <c r="BJ58" i="6"/>
  <c r="BK58" i="6"/>
  <c r="BL58" i="6"/>
  <c r="BI59" i="6"/>
  <c r="BJ59" i="6"/>
  <c r="BK59" i="6"/>
  <c r="BL59" i="6"/>
  <c r="BI60" i="6"/>
  <c r="BJ60" i="6"/>
  <c r="BK60" i="6"/>
  <c r="BL60" i="6"/>
  <c r="BI61" i="6"/>
  <c r="BJ61" i="6"/>
  <c r="BK61" i="6"/>
  <c r="BL61" i="6"/>
  <c r="BI62" i="6"/>
  <c r="BJ62" i="6"/>
  <c r="BK62" i="6"/>
  <c r="BL62" i="6"/>
  <c r="BI63" i="6"/>
  <c r="BJ63" i="6"/>
  <c r="BK63" i="6"/>
  <c r="BL63" i="6"/>
  <c r="BI64" i="6"/>
  <c r="BJ64" i="6"/>
  <c r="BK64" i="6"/>
  <c r="BL64" i="6"/>
  <c r="BI65" i="6"/>
  <c r="BJ65" i="6"/>
  <c r="BK65" i="6"/>
  <c r="BL65" i="6"/>
  <c r="BI66" i="6"/>
  <c r="BJ66" i="6"/>
  <c r="BK66" i="6"/>
  <c r="BL66" i="6"/>
  <c r="BI67" i="6"/>
  <c r="BJ67" i="6"/>
  <c r="BK67" i="6"/>
  <c r="BL67" i="6"/>
  <c r="BI68" i="6"/>
  <c r="BJ68" i="6"/>
  <c r="BK68" i="6"/>
  <c r="BL68" i="6"/>
  <c r="BI69" i="6"/>
  <c r="BJ69" i="6"/>
  <c r="BK69" i="6"/>
  <c r="BL69" i="6"/>
  <c r="BI70" i="6"/>
  <c r="BJ70" i="6"/>
  <c r="BK70" i="6"/>
  <c r="BL70" i="6"/>
  <c r="BI71" i="6"/>
  <c r="BJ71" i="6"/>
  <c r="BK71" i="6"/>
  <c r="BL71" i="6"/>
  <c r="BI72" i="6"/>
  <c r="BJ72" i="6"/>
  <c r="BK72" i="6"/>
  <c r="BL72" i="6"/>
  <c r="BI73" i="6"/>
  <c r="BJ73" i="6"/>
  <c r="BK73" i="6"/>
  <c r="BL73" i="6"/>
  <c r="BI74" i="6"/>
  <c r="BJ74" i="6"/>
  <c r="BK74" i="6"/>
  <c r="BL74" i="6"/>
  <c r="BI75" i="6"/>
  <c r="BJ75" i="6"/>
  <c r="BK75" i="6"/>
  <c r="BL75" i="6"/>
  <c r="BI76" i="6"/>
  <c r="BJ76" i="6"/>
  <c r="BK76" i="6"/>
  <c r="BL76" i="6"/>
  <c r="BI77" i="6"/>
  <c r="BJ77" i="6"/>
  <c r="BK77" i="6"/>
  <c r="BL77" i="6"/>
  <c r="BI78" i="6"/>
  <c r="BJ78" i="6"/>
  <c r="BK78" i="6"/>
  <c r="BL78" i="6"/>
  <c r="BI79" i="6"/>
  <c r="BJ79" i="6"/>
  <c r="BK79" i="6"/>
  <c r="BL79" i="6"/>
  <c r="BI80" i="6"/>
  <c r="BJ80" i="6"/>
  <c r="BK80" i="6"/>
  <c r="BL80" i="6"/>
  <c r="BI81" i="6"/>
  <c r="BJ81" i="6"/>
  <c r="BK81" i="6"/>
  <c r="BL81" i="6"/>
  <c r="BI82" i="6"/>
  <c r="BJ82" i="6"/>
  <c r="BK82" i="6"/>
  <c r="BL82" i="6"/>
  <c r="BI83" i="6"/>
  <c r="BJ83" i="6"/>
  <c r="BK83" i="6"/>
  <c r="BL83" i="6"/>
  <c r="BI84" i="6"/>
  <c r="BJ84" i="6"/>
  <c r="BK84" i="6"/>
  <c r="BL84" i="6"/>
  <c r="BI85" i="6"/>
  <c r="BJ85" i="6"/>
  <c r="BK85" i="6"/>
  <c r="BL85" i="6"/>
  <c r="BI86" i="6"/>
  <c r="BJ86" i="6"/>
  <c r="BK86" i="6"/>
  <c r="BL86" i="6"/>
  <c r="BI87" i="6"/>
  <c r="BJ87" i="6"/>
  <c r="BK87" i="6"/>
  <c r="BL87" i="6"/>
  <c r="BI88" i="6"/>
  <c r="BJ88" i="6"/>
  <c r="BK88" i="6"/>
  <c r="BL88" i="6"/>
  <c r="BI89" i="6"/>
  <c r="BJ89" i="6"/>
  <c r="BK89" i="6"/>
  <c r="BL89" i="6"/>
  <c r="BM89" i="6"/>
  <c r="BI90" i="6"/>
  <c r="BJ90" i="6"/>
  <c r="BK90" i="6"/>
  <c r="BL90" i="6"/>
  <c r="BM90" i="6"/>
  <c r="BI91" i="6"/>
  <c r="BJ91" i="6"/>
  <c r="BK91" i="6"/>
  <c r="BL91" i="6"/>
  <c r="BM91" i="6"/>
  <c r="BI92" i="6"/>
  <c r="BJ92" i="6"/>
  <c r="BK92" i="6"/>
  <c r="BL92" i="6"/>
  <c r="BM92" i="6"/>
  <c r="BI93" i="6"/>
  <c r="BJ93" i="6"/>
  <c r="BK93" i="6"/>
  <c r="BL93" i="6"/>
  <c r="BM93" i="6"/>
  <c r="BI94" i="6"/>
  <c r="BJ94" i="6"/>
  <c r="BK94" i="6"/>
  <c r="BL94" i="6"/>
  <c r="BM94" i="6"/>
  <c r="BI95" i="6"/>
  <c r="BJ95" i="6"/>
  <c r="BK95" i="6"/>
  <c r="BL95" i="6"/>
  <c r="BM95" i="6"/>
  <c r="BI96" i="6"/>
  <c r="BJ96" i="6"/>
  <c r="BK96" i="6"/>
  <c r="BL96" i="6"/>
  <c r="BM96" i="6"/>
  <c r="BI97" i="6"/>
  <c r="BJ97" i="6"/>
  <c r="BK97" i="6"/>
  <c r="BL97" i="6"/>
  <c r="BM97" i="6"/>
  <c r="BI98" i="6"/>
  <c r="BJ98" i="6"/>
  <c r="BK98" i="6"/>
  <c r="BL98" i="6"/>
  <c r="BM98" i="6"/>
  <c r="BI99" i="6"/>
  <c r="BJ99" i="6"/>
  <c r="BK99" i="6"/>
  <c r="BL99" i="6"/>
  <c r="BM99" i="6"/>
  <c r="BI100" i="6"/>
  <c r="BJ100" i="6"/>
  <c r="BK100" i="6"/>
  <c r="BL100" i="6"/>
  <c r="BM100" i="6"/>
  <c r="BI101" i="6"/>
  <c r="BJ101" i="6"/>
  <c r="BK101" i="6"/>
  <c r="BL101" i="6"/>
  <c r="BM101" i="6"/>
  <c r="BI102" i="6"/>
  <c r="BJ102" i="6"/>
  <c r="BK102" i="6"/>
  <c r="BL102" i="6"/>
  <c r="BM102" i="6"/>
  <c r="BI103" i="6"/>
  <c r="BJ103" i="6"/>
  <c r="BK103" i="6"/>
  <c r="BL103" i="6"/>
  <c r="BM103" i="6"/>
  <c r="BI104" i="6"/>
  <c r="BJ104" i="6"/>
  <c r="BK104" i="6"/>
  <c r="BL104" i="6"/>
  <c r="BM104" i="6"/>
  <c r="BI105" i="6"/>
  <c r="BJ105" i="6"/>
  <c r="BK105" i="6"/>
  <c r="BL105" i="6"/>
  <c r="BM105" i="6"/>
  <c r="BI106" i="6"/>
  <c r="BJ106" i="6"/>
  <c r="BK106" i="6"/>
  <c r="BL106" i="6"/>
  <c r="BM106" i="6"/>
  <c r="BI107" i="6"/>
  <c r="BJ107" i="6"/>
  <c r="BK107" i="6"/>
  <c r="BL107" i="6"/>
  <c r="BM107" i="6"/>
  <c r="BI108" i="6"/>
  <c r="BJ108" i="6"/>
  <c r="BK108" i="6"/>
  <c r="BL108" i="6"/>
  <c r="BM108" i="6"/>
  <c r="BI109" i="6"/>
  <c r="BJ109" i="6"/>
  <c r="BK109" i="6"/>
  <c r="BL109" i="6"/>
  <c r="BM109" i="6"/>
  <c r="BI110" i="6"/>
  <c r="BJ110" i="6"/>
  <c r="BK110" i="6"/>
  <c r="BL110" i="6"/>
  <c r="BM110" i="6"/>
  <c r="BI111" i="6"/>
  <c r="BJ111" i="6"/>
  <c r="BK111" i="6"/>
  <c r="BL111" i="6"/>
  <c r="BM111" i="6"/>
  <c r="BI112" i="6"/>
  <c r="BJ112" i="6"/>
  <c r="BK112" i="6"/>
  <c r="BL112" i="6"/>
  <c r="BM112" i="6"/>
  <c r="BI113" i="6"/>
  <c r="BJ113" i="6"/>
  <c r="BK113" i="6"/>
  <c r="BL113" i="6"/>
  <c r="BM113" i="6"/>
  <c r="BI114" i="6"/>
  <c r="BJ114" i="6"/>
  <c r="BK114" i="6"/>
  <c r="BL114" i="6"/>
  <c r="BM114" i="6"/>
  <c r="BI115" i="6"/>
  <c r="BJ115" i="6"/>
  <c r="BK115" i="6"/>
  <c r="BL115" i="6"/>
  <c r="BM115" i="6"/>
  <c r="BI116" i="6"/>
  <c r="BJ116" i="6"/>
  <c r="BK116" i="6"/>
  <c r="BL116" i="6"/>
  <c r="BM116" i="6"/>
  <c r="BI117" i="6"/>
  <c r="BJ117" i="6"/>
  <c r="BK117" i="6"/>
  <c r="BL117" i="6"/>
  <c r="BM117" i="6"/>
  <c r="BI118" i="6"/>
  <c r="BJ118" i="6"/>
  <c r="BK118" i="6"/>
  <c r="BL118" i="6"/>
  <c r="BM118" i="6"/>
  <c r="BI119" i="6"/>
  <c r="BJ119" i="6"/>
  <c r="BK119" i="6"/>
  <c r="BL119" i="6"/>
  <c r="BM119" i="6"/>
  <c r="BI120" i="6"/>
  <c r="BJ120" i="6"/>
  <c r="BK120" i="6"/>
  <c r="BL120" i="6"/>
  <c r="BM120" i="6"/>
  <c r="BJ2" i="6"/>
  <c r="BK2" i="6"/>
  <c r="BL2" i="6"/>
  <c r="BC3" i="6"/>
  <c r="BD3" i="6"/>
  <c r="BE3" i="6"/>
  <c r="BF3" i="6"/>
  <c r="BC4" i="6"/>
  <c r="BD4" i="6"/>
  <c r="BE4" i="6"/>
  <c r="BF4" i="6"/>
  <c r="BC5" i="6"/>
  <c r="BD5" i="6"/>
  <c r="BE5" i="6"/>
  <c r="BF5" i="6"/>
  <c r="BC6" i="6"/>
  <c r="BD6" i="6"/>
  <c r="BE6" i="6"/>
  <c r="BF6" i="6"/>
  <c r="BC7" i="6"/>
  <c r="BD7" i="6"/>
  <c r="BE7" i="6"/>
  <c r="BF7" i="6"/>
  <c r="BC8" i="6"/>
  <c r="BD8" i="6"/>
  <c r="BE8" i="6"/>
  <c r="BF8" i="6"/>
  <c r="BC9" i="6"/>
  <c r="BD9" i="6"/>
  <c r="BE9" i="6"/>
  <c r="BF9" i="6"/>
  <c r="BC10" i="6"/>
  <c r="BD10" i="6"/>
  <c r="BE10" i="6"/>
  <c r="BF10" i="6"/>
  <c r="BC11" i="6"/>
  <c r="BD11" i="6"/>
  <c r="BE11" i="6"/>
  <c r="BF11" i="6"/>
  <c r="BC12" i="6"/>
  <c r="BD12" i="6"/>
  <c r="BE12" i="6"/>
  <c r="BF12" i="6"/>
  <c r="BC13" i="6"/>
  <c r="BD13" i="6"/>
  <c r="BE13" i="6"/>
  <c r="BF13" i="6"/>
  <c r="BC14" i="6"/>
  <c r="BD14" i="6"/>
  <c r="BE14" i="6"/>
  <c r="BF14" i="6"/>
  <c r="BC15" i="6"/>
  <c r="BD15" i="6"/>
  <c r="BE15" i="6"/>
  <c r="BF15" i="6"/>
  <c r="BC16" i="6"/>
  <c r="BD16" i="6"/>
  <c r="BE16" i="6"/>
  <c r="BF16" i="6"/>
  <c r="BC17" i="6"/>
  <c r="BD17" i="6"/>
  <c r="BE17" i="6"/>
  <c r="BF17" i="6"/>
  <c r="BC18" i="6"/>
  <c r="BD18" i="6"/>
  <c r="BE18" i="6"/>
  <c r="BF18" i="6"/>
  <c r="BC19" i="6"/>
  <c r="BD19" i="6"/>
  <c r="BE19" i="6"/>
  <c r="BF19" i="6"/>
  <c r="BC20" i="6"/>
  <c r="BD20" i="6"/>
  <c r="BE20" i="6"/>
  <c r="BF20" i="6"/>
  <c r="BC21" i="6"/>
  <c r="BD21" i="6"/>
  <c r="BE21" i="6"/>
  <c r="BF21" i="6"/>
  <c r="BC22" i="6"/>
  <c r="BD22" i="6"/>
  <c r="BE22" i="6"/>
  <c r="BF22" i="6"/>
  <c r="BC23" i="6"/>
  <c r="BD23" i="6"/>
  <c r="BE23" i="6"/>
  <c r="BF23" i="6"/>
  <c r="BC24" i="6"/>
  <c r="BD24" i="6"/>
  <c r="BE24" i="6"/>
  <c r="BF24" i="6"/>
  <c r="BC25" i="6"/>
  <c r="BD25" i="6"/>
  <c r="BE25" i="6"/>
  <c r="BF25" i="6"/>
  <c r="BC26" i="6"/>
  <c r="BD26" i="6"/>
  <c r="BE26" i="6"/>
  <c r="BF26" i="6"/>
  <c r="BC27" i="6"/>
  <c r="BD27" i="6"/>
  <c r="BE27" i="6"/>
  <c r="BF27" i="6"/>
  <c r="BC28" i="6"/>
  <c r="BD28" i="6"/>
  <c r="BE28" i="6"/>
  <c r="BF28" i="6"/>
  <c r="BC29" i="6"/>
  <c r="BD29" i="6"/>
  <c r="BE29" i="6"/>
  <c r="BF29" i="6"/>
  <c r="BC30" i="6"/>
  <c r="BD30" i="6"/>
  <c r="BE30" i="6"/>
  <c r="BF30" i="6"/>
  <c r="BC31" i="6"/>
  <c r="BD31" i="6"/>
  <c r="BE31" i="6"/>
  <c r="BF31" i="6"/>
  <c r="BC32" i="6"/>
  <c r="BD32" i="6"/>
  <c r="BE32" i="6"/>
  <c r="BF32" i="6"/>
  <c r="BC33" i="6"/>
  <c r="BD33" i="6"/>
  <c r="BE33" i="6"/>
  <c r="BF33" i="6"/>
  <c r="BC34" i="6"/>
  <c r="BD34" i="6"/>
  <c r="BE34" i="6"/>
  <c r="BF34" i="6"/>
  <c r="BC35" i="6"/>
  <c r="BD35" i="6"/>
  <c r="BE35" i="6"/>
  <c r="BF35" i="6"/>
  <c r="BC36" i="6"/>
  <c r="BD36" i="6"/>
  <c r="BE36" i="6"/>
  <c r="BF36" i="6"/>
  <c r="BC37" i="6"/>
  <c r="BD37" i="6"/>
  <c r="BE37" i="6"/>
  <c r="BF37" i="6"/>
  <c r="BC38" i="6"/>
  <c r="BD38" i="6"/>
  <c r="BE38" i="6"/>
  <c r="BF38" i="6"/>
  <c r="BC39" i="6"/>
  <c r="BD39" i="6"/>
  <c r="BE39" i="6"/>
  <c r="BF39" i="6"/>
  <c r="BC40" i="6"/>
  <c r="BD40" i="6"/>
  <c r="BE40" i="6"/>
  <c r="BF40" i="6"/>
  <c r="BC41" i="6"/>
  <c r="BD41" i="6"/>
  <c r="BE41" i="6"/>
  <c r="BF41" i="6"/>
  <c r="BC42" i="6"/>
  <c r="BD42" i="6"/>
  <c r="BE42" i="6"/>
  <c r="BF42" i="6"/>
  <c r="BC43" i="6"/>
  <c r="BD43" i="6"/>
  <c r="BE43" i="6"/>
  <c r="BF43" i="6"/>
  <c r="BC44" i="6"/>
  <c r="BD44" i="6"/>
  <c r="BE44" i="6"/>
  <c r="BF44" i="6"/>
  <c r="BC45" i="6"/>
  <c r="BD45" i="6"/>
  <c r="BE45" i="6"/>
  <c r="BF45" i="6"/>
  <c r="BC46" i="6"/>
  <c r="BD46" i="6"/>
  <c r="BE46" i="6"/>
  <c r="BF46" i="6"/>
  <c r="BC47" i="6"/>
  <c r="BD47" i="6"/>
  <c r="BE47" i="6"/>
  <c r="BF47" i="6"/>
  <c r="BC48" i="6"/>
  <c r="BD48" i="6"/>
  <c r="BE48" i="6"/>
  <c r="BF48" i="6"/>
  <c r="BC49" i="6"/>
  <c r="BD49" i="6"/>
  <c r="BE49" i="6"/>
  <c r="BF49" i="6"/>
  <c r="BC50" i="6"/>
  <c r="BD50" i="6"/>
  <c r="BE50" i="6"/>
  <c r="BF50" i="6"/>
  <c r="BC51" i="6"/>
  <c r="BD51" i="6"/>
  <c r="BE51" i="6"/>
  <c r="BF51" i="6"/>
  <c r="BC52" i="6"/>
  <c r="BD52" i="6"/>
  <c r="BE52" i="6"/>
  <c r="BF52" i="6"/>
  <c r="BC53" i="6"/>
  <c r="BD53" i="6"/>
  <c r="BE53" i="6"/>
  <c r="BF53" i="6"/>
  <c r="BC54" i="6"/>
  <c r="BD54" i="6"/>
  <c r="BE54" i="6"/>
  <c r="BF54" i="6"/>
  <c r="BC55" i="6"/>
  <c r="BD55" i="6"/>
  <c r="BE55" i="6"/>
  <c r="BF55" i="6"/>
  <c r="BC56" i="6"/>
  <c r="BD56" i="6"/>
  <c r="BE56" i="6"/>
  <c r="BF56" i="6"/>
  <c r="BC57" i="6"/>
  <c r="BD57" i="6"/>
  <c r="BE57" i="6"/>
  <c r="BF57" i="6"/>
  <c r="BC58" i="6"/>
  <c r="BD58" i="6"/>
  <c r="BE58" i="6"/>
  <c r="BF58" i="6"/>
  <c r="BC59" i="6"/>
  <c r="BD59" i="6"/>
  <c r="BE59" i="6"/>
  <c r="BF59" i="6"/>
  <c r="BC60" i="6"/>
  <c r="BD60" i="6"/>
  <c r="BE60" i="6"/>
  <c r="BF60" i="6"/>
  <c r="BC61" i="6"/>
  <c r="BD61" i="6"/>
  <c r="BE61" i="6"/>
  <c r="BF61" i="6"/>
  <c r="BC62" i="6"/>
  <c r="BD62" i="6"/>
  <c r="BE62" i="6"/>
  <c r="BF62" i="6"/>
  <c r="BC63" i="6"/>
  <c r="BD63" i="6"/>
  <c r="BE63" i="6"/>
  <c r="BF63" i="6"/>
  <c r="BC64" i="6"/>
  <c r="BD64" i="6"/>
  <c r="BE64" i="6"/>
  <c r="BF64" i="6"/>
  <c r="BC65" i="6"/>
  <c r="BD65" i="6"/>
  <c r="BE65" i="6"/>
  <c r="BF65" i="6"/>
  <c r="BC66" i="6"/>
  <c r="BD66" i="6"/>
  <c r="BE66" i="6"/>
  <c r="BF66" i="6"/>
  <c r="BC67" i="6"/>
  <c r="BD67" i="6"/>
  <c r="BE67" i="6"/>
  <c r="BF67" i="6"/>
  <c r="BC68" i="6"/>
  <c r="BD68" i="6"/>
  <c r="BE68" i="6"/>
  <c r="BF68" i="6"/>
  <c r="BC69" i="6"/>
  <c r="BD69" i="6"/>
  <c r="BE69" i="6"/>
  <c r="BF69" i="6"/>
  <c r="BC70" i="6"/>
  <c r="BD70" i="6"/>
  <c r="BE70" i="6"/>
  <c r="BF70" i="6"/>
  <c r="BC71" i="6"/>
  <c r="BD71" i="6"/>
  <c r="BE71" i="6"/>
  <c r="BF71" i="6"/>
  <c r="BC72" i="6"/>
  <c r="BD72" i="6"/>
  <c r="BE72" i="6"/>
  <c r="BF72" i="6"/>
  <c r="BC73" i="6"/>
  <c r="BD73" i="6"/>
  <c r="BE73" i="6"/>
  <c r="BF73" i="6"/>
  <c r="BC74" i="6"/>
  <c r="BD74" i="6"/>
  <c r="BE74" i="6"/>
  <c r="BF74" i="6"/>
  <c r="BC75" i="6"/>
  <c r="BD75" i="6"/>
  <c r="BE75" i="6"/>
  <c r="BF75" i="6"/>
  <c r="BC76" i="6"/>
  <c r="BD76" i="6"/>
  <c r="BE76" i="6"/>
  <c r="BF76" i="6"/>
  <c r="BC77" i="6"/>
  <c r="BD77" i="6"/>
  <c r="BE77" i="6"/>
  <c r="BF77" i="6"/>
  <c r="BC78" i="6"/>
  <c r="BD78" i="6"/>
  <c r="BE78" i="6"/>
  <c r="BF78" i="6"/>
  <c r="BC79" i="6"/>
  <c r="BD79" i="6"/>
  <c r="BE79" i="6"/>
  <c r="BF79" i="6"/>
  <c r="BC80" i="6"/>
  <c r="BD80" i="6"/>
  <c r="BE80" i="6"/>
  <c r="BF80" i="6"/>
  <c r="BC81" i="6"/>
  <c r="BD81" i="6"/>
  <c r="BE81" i="6"/>
  <c r="BF81" i="6"/>
  <c r="BC82" i="6"/>
  <c r="BD82" i="6"/>
  <c r="BE82" i="6"/>
  <c r="BF82" i="6"/>
  <c r="BC83" i="6"/>
  <c r="BD83" i="6"/>
  <c r="BE83" i="6"/>
  <c r="BF83" i="6"/>
  <c r="BC84" i="6"/>
  <c r="BD84" i="6"/>
  <c r="BE84" i="6"/>
  <c r="BF84" i="6"/>
  <c r="BC85" i="6"/>
  <c r="BD85" i="6"/>
  <c r="BE85" i="6"/>
  <c r="BF85" i="6"/>
  <c r="BC86" i="6"/>
  <c r="BD86" i="6"/>
  <c r="BE86" i="6"/>
  <c r="BF86" i="6"/>
  <c r="BC87" i="6"/>
  <c r="BD87" i="6"/>
  <c r="BE87" i="6"/>
  <c r="BF87" i="6"/>
  <c r="BC88" i="6"/>
  <c r="BD88" i="6"/>
  <c r="BE88" i="6"/>
  <c r="BF88" i="6"/>
  <c r="BC89" i="6"/>
  <c r="BD89" i="6"/>
  <c r="BE89" i="6"/>
  <c r="BF89" i="6"/>
  <c r="BG89" i="6"/>
  <c r="BC90" i="6"/>
  <c r="BD90" i="6"/>
  <c r="BE90" i="6"/>
  <c r="BF90" i="6"/>
  <c r="BG90" i="6"/>
  <c r="BC91" i="6"/>
  <c r="BD91" i="6"/>
  <c r="BE91" i="6"/>
  <c r="BF91" i="6"/>
  <c r="BG91" i="6"/>
  <c r="BC92" i="6"/>
  <c r="BD92" i="6"/>
  <c r="BE92" i="6"/>
  <c r="BF92" i="6"/>
  <c r="BG92" i="6"/>
  <c r="BC93" i="6"/>
  <c r="BD93" i="6"/>
  <c r="BE93" i="6"/>
  <c r="BF93" i="6"/>
  <c r="BG93" i="6"/>
  <c r="BC94" i="6"/>
  <c r="BD94" i="6"/>
  <c r="BE94" i="6"/>
  <c r="BF94" i="6"/>
  <c r="BG94" i="6"/>
  <c r="BC95" i="6"/>
  <c r="BD95" i="6"/>
  <c r="BE95" i="6"/>
  <c r="BF95" i="6"/>
  <c r="BG95" i="6"/>
  <c r="BC96" i="6"/>
  <c r="BD96" i="6"/>
  <c r="BE96" i="6"/>
  <c r="BF96" i="6"/>
  <c r="BG96" i="6"/>
  <c r="BC97" i="6"/>
  <c r="BD97" i="6"/>
  <c r="BE97" i="6"/>
  <c r="BF97" i="6"/>
  <c r="BG97" i="6"/>
  <c r="BC98" i="6"/>
  <c r="BD98" i="6"/>
  <c r="BE98" i="6"/>
  <c r="BF98" i="6"/>
  <c r="BG98" i="6"/>
  <c r="BC99" i="6"/>
  <c r="BD99" i="6"/>
  <c r="BE99" i="6"/>
  <c r="BF99" i="6"/>
  <c r="BG99" i="6"/>
  <c r="BC100" i="6"/>
  <c r="BD100" i="6"/>
  <c r="BE100" i="6"/>
  <c r="BF100" i="6"/>
  <c r="BG100" i="6"/>
  <c r="BC101" i="6"/>
  <c r="BD101" i="6"/>
  <c r="BE101" i="6"/>
  <c r="BF101" i="6"/>
  <c r="BG101" i="6"/>
  <c r="BC102" i="6"/>
  <c r="BD102" i="6"/>
  <c r="BE102" i="6"/>
  <c r="BF102" i="6"/>
  <c r="BG102" i="6"/>
  <c r="BC103" i="6"/>
  <c r="BD103" i="6"/>
  <c r="BE103" i="6"/>
  <c r="BF103" i="6"/>
  <c r="BG103" i="6"/>
  <c r="BC104" i="6"/>
  <c r="BD104" i="6"/>
  <c r="BE104" i="6"/>
  <c r="BF104" i="6"/>
  <c r="BG104" i="6"/>
  <c r="BC105" i="6"/>
  <c r="BD105" i="6"/>
  <c r="BE105" i="6"/>
  <c r="BF105" i="6"/>
  <c r="BG105" i="6"/>
  <c r="BC106" i="6"/>
  <c r="BD106" i="6"/>
  <c r="BE106" i="6"/>
  <c r="BF106" i="6"/>
  <c r="BG106" i="6"/>
  <c r="BC107" i="6"/>
  <c r="BD107" i="6"/>
  <c r="BE107" i="6"/>
  <c r="BF107" i="6"/>
  <c r="BG107" i="6"/>
  <c r="BC108" i="6"/>
  <c r="BD108" i="6"/>
  <c r="BE108" i="6"/>
  <c r="BF108" i="6"/>
  <c r="BG108" i="6"/>
  <c r="BC109" i="6"/>
  <c r="BD109" i="6"/>
  <c r="BE109" i="6"/>
  <c r="BF109" i="6"/>
  <c r="BG109" i="6"/>
  <c r="BC110" i="6"/>
  <c r="BD110" i="6"/>
  <c r="BE110" i="6"/>
  <c r="BF110" i="6"/>
  <c r="BG110" i="6"/>
  <c r="BC111" i="6"/>
  <c r="BD111" i="6"/>
  <c r="BE111" i="6"/>
  <c r="BF111" i="6"/>
  <c r="BG111" i="6"/>
  <c r="BC112" i="6"/>
  <c r="BD112" i="6"/>
  <c r="BE112" i="6"/>
  <c r="BF112" i="6"/>
  <c r="BG112" i="6"/>
  <c r="BC113" i="6"/>
  <c r="BD113" i="6"/>
  <c r="BE113" i="6"/>
  <c r="BF113" i="6"/>
  <c r="BG113" i="6"/>
  <c r="BC114" i="6"/>
  <c r="BD114" i="6"/>
  <c r="BE114" i="6"/>
  <c r="BF114" i="6"/>
  <c r="BG114" i="6"/>
  <c r="BC115" i="6"/>
  <c r="BD115" i="6"/>
  <c r="BE115" i="6"/>
  <c r="BF115" i="6"/>
  <c r="BG115" i="6"/>
  <c r="BC116" i="6"/>
  <c r="BD116" i="6"/>
  <c r="BE116" i="6"/>
  <c r="BF116" i="6"/>
  <c r="BG116" i="6"/>
  <c r="BC117" i="6"/>
  <c r="BD117" i="6"/>
  <c r="BE117" i="6"/>
  <c r="BF117" i="6"/>
  <c r="BG117" i="6"/>
  <c r="BC118" i="6"/>
  <c r="BD118" i="6"/>
  <c r="BE118" i="6"/>
  <c r="BF118" i="6"/>
  <c r="BG118" i="6"/>
  <c r="BC119" i="6"/>
  <c r="BD119" i="6"/>
  <c r="BE119" i="6"/>
  <c r="BF119" i="6"/>
  <c r="BG119" i="6"/>
  <c r="BC120" i="6"/>
  <c r="BD120" i="6"/>
  <c r="BE120" i="6"/>
  <c r="BF120" i="6"/>
  <c r="BG120" i="6"/>
  <c r="BD2" i="6"/>
  <c r="BE2" i="6"/>
  <c r="BF2" i="6"/>
  <c r="AW3" i="6"/>
  <c r="AX3" i="6"/>
  <c r="AY3" i="6"/>
  <c r="AZ3" i="6"/>
  <c r="AW4" i="6"/>
  <c r="AX4" i="6"/>
  <c r="AY4" i="6"/>
  <c r="AZ4" i="6"/>
  <c r="AW5" i="6"/>
  <c r="AX5" i="6"/>
  <c r="AY5" i="6"/>
  <c r="AZ5" i="6"/>
  <c r="AW6" i="6"/>
  <c r="AX6" i="6"/>
  <c r="AY6" i="6"/>
  <c r="AZ6" i="6"/>
  <c r="AW7" i="6"/>
  <c r="AX7" i="6"/>
  <c r="AY7" i="6"/>
  <c r="AZ7" i="6"/>
  <c r="AW8" i="6"/>
  <c r="AX8" i="6"/>
  <c r="AY8" i="6"/>
  <c r="AZ8" i="6"/>
  <c r="AW9" i="6"/>
  <c r="AX9" i="6"/>
  <c r="AY9" i="6"/>
  <c r="AZ9" i="6"/>
  <c r="AW10" i="6"/>
  <c r="AX10" i="6"/>
  <c r="AY10" i="6"/>
  <c r="AZ10" i="6"/>
  <c r="AW11" i="6"/>
  <c r="AX11" i="6"/>
  <c r="AY11" i="6"/>
  <c r="AZ11" i="6"/>
  <c r="AW12" i="6"/>
  <c r="AX12" i="6"/>
  <c r="AY12" i="6"/>
  <c r="AZ12" i="6"/>
  <c r="AW13" i="6"/>
  <c r="AX13" i="6"/>
  <c r="AY13" i="6"/>
  <c r="AZ13" i="6"/>
  <c r="AW14" i="6"/>
  <c r="AX14" i="6"/>
  <c r="AY14" i="6"/>
  <c r="AZ14" i="6"/>
  <c r="AW15" i="6"/>
  <c r="AX15" i="6"/>
  <c r="AY15" i="6"/>
  <c r="AZ15" i="6"/>
  <c r="AW16" i="6"/>
  <c r="AX16" i="6"/>
  <c r="AY16" i="6"/>
  <c r="AZ16" i="6"/>
  <c r="AW17" i="6"/>
  <c r="AX17" i="6"/>
  <c r="AY17" i="6"/>
  <c r="AZ17" i="6"/>
  <c r="AW18" i="6"/>
  <c r="AX18" i="6"/>
  <c r="AY18" i="6"/>
  <c r="AZ18" i="6"/>
  <c r="AW19" i="6"/>
  <c r="AX19" i="6"/>
  <c r="AY19" i="6"/>
  <c r="AZ19" i="6"/>
  <c r="AW20" i="6"/>
  <c r="AX20" i="6"/>
  <c r="AY20" i="6"/>
  <c r="AZ20" i="6"/>
  <c r="AW21" i="6"/>
  <c r="AX21" i="6"/>
  <c r="AY21" i="6"/>
  <c r="AZ21" i="6"/>
  <c r="AW22" i="6"/>
  <c r="AX22" i="6"/>
  <c r="AY22" i="6"/>
  <c r="AZ22" i="6"/>
  <c r="AW23" i="6"/>
  <c r="AX23" i="6"/>
  <c r="AY23" i="6"/>
  <c r="AZ23" i="6"/>
  <c r="AW24" i="6"/>
  <c r="AX24" i="6"/>
  <c r="AY24" i="6"/>
  <c r="AZ24" i="6"/>
  <c r="AW25" i="6"/>
  <c r="AX25" i="6"/>
  <c r="AY25" i="6"/>
  <c r="AZ25" i="6"/>
  <c r="AW26" i="6"/>
  <c r="AX26" i="6"/>
  <c r="AY26" i="6"/>
  <c r="AZ26" i="6"/>
  <c r="AW27" i="6"/>
  <c r="AX27" i="6"/>
  <c r="AY27" i="6"/>
  <c r="AZ27" i="6"/>
  <c r="AW28" i="6"/>
  <c r="AX28" i="6"/>
  <c r="AY28" i="6"/>
  <c r="AZ28" i="6"/>
  <c r="AW29" i="6"/>
  <c r="AX29" i="6"/>
  <c r="AY29" i="6"/>
  <c r="AZ29" i="6"/>
  <c r="AW30" i="6"/>
  <c r="AX30" i="6"/>
  <c r="AY30" i="6"/>
  <c r="AZ30" i="6"/>
  <c r="AW31" i="6"/>
  <c r="AX31" i="6"/>
  <c r="AY31" i="6"/>
  <c r="AZ31" i="6"/>
  <c r="AW32" i="6"/>
  <c r="AX32" i="6"/>
  <c r="AY32" i="6"/>
  <c r="AZ32" i="6"/>
  <c r="AW33" i="6"/>
  <c r="AX33" i="6"/>
  <c r="AY33" i="6"/>
  <c r="AZ33" i="6"/>
  <c r="AW34" i="6"/>
  <c r="AX34" i="6"/>
  <c r="AY34" i="6"/>
  <c r="AZ34" i="6"/>
  <c r="AW35" i="6"/>
  <c r="AX35" i="6"/>
  <c r="AY35" i="6"/>
  <c r="AZ35" i="6"/>
  <c r="AW36" i="6"/>
  <c r="AX36" i="6"/>
  <c r="AY36" i="6"/>
  <c r="AZ36" i="6"/>
  <c r="AW37" i="6"/>
  <c r="AX37" i="6"/>
  <c r="AY37" i="6"/>
  <c r="AZ37" i="6"/>
  <c r="AW38" i="6"/>
  <c r="AX38" i="6"/>
  <c r="AY38" i="6"/>
  <c r="AZ38" i="6"/>
  <c r="AW39" i="6"/>
  <c r="AX39" i="6"/>
  <c r="AY39" i="6"/>
  <c r="AZ39" i="6"/>
  <c r="AW40" i="6"/>
  <c r="AX40" i="6"/>
  <c r="AY40" i="6"/>
  <c r="AZ40" i="6"/>
  <c r="AW41" i="6"/>
  <c r="AX41" i="6"/>
  <c r="AY41" i="6"/>
  <c r="AZ41" i="6"/>
  <c r="AW42" i="6"/>
  <c r="AX42" i="6"/>
  <c r="AY42" i="6"/>
  <c r="AZ42" i="6"/>
  <c r="AW43" i="6"/>
  <c r="AX43" i="6"/>
  <c r="AY43" i="6"/>
  <c r="AZ43" i="6"/>
  <c r="AW44" i="6"/>
  <c r="AX44" i="6"/>
  <c r="AY44" i="6"/>
  <c r="AZ44" i="6"/>
  <c r="AW45" i="6"/>
  <c r="AX45" i="6"/>
  <c r="AY45" i="6"/>
  <c r="AZ45" i="6"/>
  <c r="AW46" i="6"/>
  <c r="AX46" i="6"/>
  <c r="AY46" i="6"/>
  <c r="AZ46" i="6"/>
  <c r="AW47" i="6"/>
  <c r="AX47" i="6"/>
  <c r="AY47" i="6"/>
  <c r="AZ47" i="6"/>
  <c r="AW48" i="6"/>
  <c r="AX48" i="6"/>
  <c r="AY48" i="6"/>
  <c r="AZ48" i="6"/>
  <c r="AW49" i="6"/>
  <c r="AX49" i="6"/>
  <c r="AY49" i="6"/>
  <c r="AZ49" i="6"/>
  <c r="AW50" i="6"/>
  <c r="AX50" i="6"/>
  <c r="AY50" i="6"/>
  <c r="AZ50" i="6"/>
  <c r="AW51" i="6"/>
  <c r="AX51" i="6"/>
  <c r="AY51" i="6"/>
  <c r="AZ51" i="6"/>
  <c r="AW52" i="6"/>
  <c r="AX52" i="6"/>
  <c r="AY52" i="6"/>
  <c r="AZ52" i="6"/>
  <c r="AW53" i="6"/>
  <c r="AX53" i="6"/>
  <c r="AY53" i="6"/>
  <c r="AZ53" i="6"/>
  <c r="AW54" i="6"/>
  <c r="AX54" i="6"/>
  <c r="AY54" i="6"/>
  <c r="AZ54" i="6"/>
  <c r="AW55" i="6"/>
  <c r="AX55" i="6"/>
  <c r="AY55" i="6"/>
  <c r="AZ55" i="6"/>
  <c r="AW56" i="6"/>
  <c r="AX56" i="6"/>
  <c r="AY56" i="6"/>
  <c r="AZ56" i="6"/>
  <c r="AW57" i="6"/>
  <c r="AX57" i="6"/>
  <c r="AY57" i="6"/>
  <c r="AZ57" i="6"/>
  <c r="AW58" i="6"/>
  <c r="AX58" i="6"/>
  <c r="AY58" i="6"/>
  <c r="AZ58" i="6"/>
  <c r="AW59" i="6"/>
  <c r="AX59" i="6"/>
  <c r="AY59" i="6"/>
  <c r="AZ59" i="6"/>
  <c r="AW60" i="6"/>
  <c r="AX60" i="6"/>
  <c r="AY60" i="6"/>
  <c r="AZ60" i="6"/>
  <c r="AW61" i="6"/>
  <c r="AX61" i="6"/>
  <c r="AY61" i="6"/>
  <c r="AZ61" i="6"/>
  <c r="AW62" i="6"/>
  <c r="AX62" i="6"/>
  <c r="AY62" i="6"/>
  <c r="AZ62" i="6"/>
  <c r="AW63" i="6"/>
  <c r="AX63" i="6"/>
  <c r="AY63" i="6"/>
  <c r="AZ63" i="6"/>
  <c r="AW64" i="6"/>
  <c r="AX64" i="6"/>
  <c r="AY64" i="6"/>
  <c r="AZ64" i="6"/>
  <c r="AW65" i="6"/>
  <c r="AX65" i="6"/>
  <c r="AY65" i="6"/>
  <c r="AZ65" i="6"/>
  <c r="AW66" i="6"/>
  <c r="AX66" i="6"/>
  <c r="AY66" i="6"/>
  <c r="AZ66" i="6"/>
  <c r="AW67" i="6"/>
  <c r="AX67" i="6"/>
  <c r="AY67" i="6"/>
  <c r="AZ67" i="6"/>
  <c r="AW68" i="6"/>
  <c r="AX68" i="6"/>
  <c r="AY68" i="6"/>
  <c r="AZ68" i="6"/>
  <c r="AW69" i="6"/>
  <c r="AX69" i="6"/>
  <c r="AY69" i="6"/>
  <c r="AZ69" i="6"/>
  <c r="AW70" i="6"/>
  <c r="AX70" i="6"/>
  <c r="AY70" i="6"/>
  <c r="AZ70" i="6"/>
  <c r="AW71" i="6"/>
  <c r="AX71" i="6"/>
  <c r="AY71" i="6"/>
  <c r="AZ71" i="6"/>
  <c r="AW72" i="6"/>
  <c r="AX72" i="6"/>
  <c r="AY72" i="6"/>
  <c r="AZ72" i="6"/>
  <c r="AW73" i="6"/>
  <c r="AX73" i="6"/>
  <c r="AY73" i="6"/>
  <c r="AZ73" i="6"/>
  <c r="AW74" i="6"/>
  <c r="AX74" i="6"/>
  <c r="AY74" i="6"/>
  <c r="AZ74" i="6"/>
  <c r="AW75" i="6"/>
  <c r="AX75" i="6"/>
  <c r="AY75" i="6"/>
  <c r="AZ75" i="6"/>
  <c r="AW76" i="6"/>
  <c r="AX76" i="6"/>
  <c r="AY76" i="6"/>
  <c r="AZ76" i="6"/>
  <c r="AW77" i="6"/>
  <c r="AX77" i="6"/>
  <c r="AY77" i="6"/>
  <c r="AZ77" i="6"/>
  <c r="AW78" i="6"/>
  <c r="AX78" i="6"/>
  <c r="AY78" i="6"/>
  <c r="AZ78" i="6"/>
  <c r="AW79" i="6"/>
  <c r="AX79" i="6"/>
  <c r="AY79" i="6"/>
  <c r="AZ79" i="6"/>
  <c r="AW80" i="6"/>
  <c r="AX80" i="6"/>
  <c r="AY80" i="6"/>
  <c r="AZ80" i="6"/>
  <c r="AW81" i="6"/>
  <c r="AX81" i="6"/>
  <c r="AY81" i="6"/>
  <c r="AZ81" i="6"/>
  <c r="AW82" i="6"/>
  <c r="AX82" i="6"/>
  <c r="AY82" i="6"/>
  <c r="AZ82" i="6"/>
  <c r="AW83" i="6"/>
  <c r="AX83" i="6"/>
  <c r="AY83" i="6"/>
  <c r="AZ83" i="6"/>
  <c r="AW84" i="6"/>
  <c r="AX84" i="6"/>
  <c r="AY84" i="6"/>
  <c r="AZ84" i="6"/>
  <c r="AW85" i="6"/>
  <c r="AX85" i="6"/>
  <c r="AY85" i="6"/>
  <c r="AZ85" i="6"/>
  <c r="AW86" i="6"/>
  <c r="AX86" i="6"/>
  <c r="AY86" i="6"/>
  <c r="AZ86" i="6"/>
  <c r="AW87" i="6"/>
  <c r="AX87" i="6"/>
  <c r="AY87" i="6"/>
  <c r="AZ87" i="6"/>
  <c r="AW88" i="6"/>
  <c r="AX88" i="6"/>
  <c r="AY88" i="6"/>
  <c r="AZ88" i="6"/>
  <c r="AW89" i="6"/>
  <c r="AX89" i="6"/>
  <c r="AY89" i="6"/>
  <c r="AZ89" i="6"/>
  <c r="BA89" i="6"/>
  <c r="AW90" i="6"/>
  <c r="AX90" i="6"/>
  <c r="AY90" i="6"/>
  <c r="AZ90" i="6"/>
  <c r="BA90" i="6"/>
  <c r="AW91" i="6"/>
  <c r="AX91" i="6"/>
  <c r="AY91" i="6"/>
  <c r="AZ91" i="6"/>
  <c r="BA91" i="6"/>
  <c r="AW92" i="6"/>
  <c r="AX92" i="6"/>
  <c r="AY92" i="6"/>
  <c r="AZ92" i="6"/>
  <c r="BA92" i="6"/>
  <c r="AW93" i="6"/>
  <c r="AX93" i="6"/>
  <c r="AY93" i="6"/>
  <c r="AZ93" i="6"/>
  <c r="BA93" i="6"/>
  <c r="AW94" i="6"/>
  <c r="AX94" i="6"/>
  <c r="AY94" i="6"/>
  <c r="AZ94" i="6"/>
  <c r="BA94" i="6"/>
  <c r="AW95" i="6"/>
  <c r="AX95" i="6"/>
  <c r="AY95" i="6"/>
  <c r="AZ95" i="6"/>
  <c r="BA95" i="6"/>
  <c r="AW96" i="6"/>
  <c r="AX96" i="6"/>
  <c r="AY96" i="6"/>
  <c r="AZ96" i="6"/>
  <c r="BA96" i="6"/>
  <c r="AW97" i="6"/>
  <c r="AX97" i="6"/>
  <c r="AY97" i="6"/>
  <c r="AZ97" i="6"/>
  <c r="BA97" i="6"/>
  <c r="AW98" i="6"/>
  <c r="AX98" i="6"/>
  <c r="AY98" i="6"/>
  <c r="AZ98" i="6"/>
  <c r="BA98" i="6"/>
  <c r="AW99" i="6"/>
  <c r="AX99" i="6"/>
  <c r="AY99" i="6"/>
  <c r="AZ99" i="6"/>
  <c r="BA99" i="6"/>
  <c r="AW100" i="6"/>
  <c r="AX100" i="6"/>
  <c r="AY100" i="6"/>
  <c r="AZ100" i="6"/>
  <c r="BA100" i="6"/>
  <c r="AW101" i="6"/>
  <c r="AX101" i="6"/>
  <c r="AY101" i="6"/>
  <c r="AZ101" i="6"/>
  <c r="BA101" i="6"/>
  <c r="AW102" i="6"/>
  <c r="AX102" i="6"/>
  <c r="AY102" i="6"/>
  <c r="AZ102" i="6"/>
  <c r="BA102" i="6"/>
  <c r="AW103" i="6"/>
  <c r="AX103" i="6"/>
  <c r="AY103" i="6"/>
  <c r="AZ103" i="6"/>
  <c r="BA103" i="6"/>
  <c r="AW104" i="6"/>
  <c r="AX104" i="6"/>
  <c r="AY104" i="6"/>
  <c r="AZ104" i="6"/>
  <c r="BA104" i="6"/>
  <c r="AW105" i="6"/>
  <c r="AX105" i="6"/>
  <c r="AY105" i="6"/>
  <c r="AZ105" i="6"/>
  <c r="BA105" i="6"/>
  <c r="AW106" i="6"/>
  <c r="AX106" i="6"/>
  <c r="AY106" i="6"/>
  <c r="AZ106" i="6"/>
  <c r="BA106" i="6"/>
  <c r="AW107" i="6"/>
  <c r="AX107" i="6"/>
  <c r="AY107" i="6"/>
  <c r="AZ107" i="6"/>
  <c r="BA107" i="6"/>
  <c r="AW108" i="6"/>
  <c r="AX108" i="6"/>
  <c r="AY108" i="6"/>
  <c r="AZ108" i="6"/>
  <c r="BA108" i="6"/>
  <c r="AW109" i="6"/>
  <c r="AX109" i="6"/>
  <c r="AY109" i="6"/>
  <c r="AZ109" i="6"/>
  <c r="BA109" i="6"/>
  <c r="AW110" i="6"/>
  <c r="AX110" i="6"/>
  <c r="AY110" i="6"/>
  <c r="AZ110" i="6"/>
  <c r="BA110" i="6"/>
  <c r="AW111" i="6"/>
  <c r="AX111" i="6"/>
  <c r="AY111" i="6"/>
  <c r="AZ111" i="6"/>
  <c r="BA111" i="6"/>
  <c r="AW112" i="6"/>
  <c r="AX112" i="6"/>
  <c r="AY112" i="6"/>
  <c r="AZ112" i="6"/>
  <c r="BA112" i="6"/>
  <c r="AW113" i="6"/>
  <c r="AX113" i="6"/>
  <c r="AY113" i="6"/>
  <c r="AZ113" i="6"/>
  <c r="BA113" i="6"/>
  <c r="AW114" i="6"/>
  <c r="AX114" i="6"/>
  <c r="AY114" i="6"/>
  <c r="AZ114" i="6"/>
  <c r="BA114" i="6"/>
  <c r="AW115" i="6"/>
  <c r="AX115" i="6"/>
  <c r="AY115" i="6"/>
  <c r="AZ115" i="6"/>
  <c r="BA115" i="6"/>
  <c r="AW116" i="6"/>
  <c r="AX116" i="6"/>
  <c r="AY116" i="6"/>
  <c r="AZ116" i="6"/>
  <c r="BA116" i="6"/>
  <c r="AW117" i="6"/>
  <c r="AX117" i="6"/>
  <c r="AY117" i="6"/>
  <c r="AZ117" i="6"/>
  <c r="BA117" i="6"/>
  <c r="AW118" i="6"/>
  <c r="AX118" i="6"/>
  <c r="AY118" i="6"/>
  <c r="AZ118" i="6"/>
  <c r="BA118" i="6"/>
  <c r="AW119" i="6"/>
  <c r="AX119" i="6"/>
  <c r="AY119" i="6"/>
  <c r="AZ119" i="6"/>
  <c r="BA119" i="6"/>
  <c r="AW120" i="6"/>
  <c r="AX120" i="6"/>
  <c r="AY120" i="6"/>
  <c r="AZ120" i="6"/>
  <c r="BA120" i="6"/>
  <c r="AX2" i="6"/>
  <c r="AY2" i="6"/>
  <c r="AZ2" i="6"/>
  <c r="AQ3" i="6"/>
  <c r="AR3" i="6"/>
  <c r="AS3" i="6"/>
  <c r="AT3" i="6"/>
  <c r="AQ4" i="6"/>
  <c r="AR4" i="6"/>
  <c r="AS4" i="6"/>
  <c r="AT4" i="6"/>
  <c r="AQ5" i="6"/>
  <c r="AR5" i="6"/>
  <c r="AS5" i="6"/>
  <c r="AT5" i="6"/>
  <c r="AQ6" i="6"/>
  <c r="AR6" i="6"/>
  <c r="AS6" i="6"/>
  <c r="AT6" i="6"/>
  <c r="AQ7" i="6"/>
  <c r="AR7" i="6"/>
  <c r="AS7" i="6"/>
  <c r="AT7" i="6"/>
  <c r="AQ8" i="6"/>
  <c r="AR8" i="6"/>
  <c r="AS8" i="6"/>
  <c r="AT8" i="6"/>
  <c r="AQ9" i="6"/>
  <c r="AR9" i="6"/>
  <c r="AS9" i="6"/>
  <c r="AT9" i="6"/>
  <c r="AQ10" i="6"/>
  <c r="AR10" i="6"/>
  <c r="AS10" i="6"/>
  <c r="AT10" i="6"/>
  <c r="AQ11" i="6"/>
  <c r="AR11" i="6"/>
  <c r="AS11" i="6"/>
  <c r="AT11" i="6"/>
  <c r="AQ12" i="6"/>
  <c r="AR12" i="6"/>
  <c r="AS12" i="6"/>
  <c r="AT12" i="6"/>
  <c r="AQ13" i="6"/>
  <c r="AR13" i="6"/>
  <c r="AS13" i="6"/>
  <c r="AT13" i="6"/>
  <c r="AQ14" i="6"/>
  <c r="AR14" i="6"/>
  <c r="AS14" i="6"/>
  <c r="AT14" i="6"/>
  <c r="AQ15" i="6"/>
  <c r="AR15" i="6"/>
  <c r="AS15" i="6"/>
  <c r="AT15" i="6"/>
  <c r="AQ16" i="6"/>
  <c r="AR16" i="6"/>
  <c r="AS16" i="6"/>
  <c r="AT16" i="6"/>
  <c r="AQ17" i="6"/>
  <c r="AR17" i="6"/>
  <c r="AS17" i="6"/>
  <c r="AT17" i="6"/>
  <c r="AQ18" i="6"/>
  <c r="AR18" i="6"/>
  <c r="AS18" i="6"/>
  <c r="AT18" i="6"/>
  <c r="AQ19" i="6"/>
  <c r="AR19" i="6"/>
  <c r="AS19" i="6"/>
  <c r="AT19" i="6"/>
  <c r="AQ20" i="6"/>
  <c r="AR20" i="6"/>
  <c r="AS20" i="6"/>
  <c r="AT20" i="6"/>
  <c r="AQ21" i="6"/>
  <c r="AR21" i="6"/>
  <c r="AS21" i="6"/>
  <c r="AT21" i="6"/>
  <c r="AQ22" i="6"/>
  <c r="AR22" i="6"/>
  <c r="AS22" i="6"/>
  <c r="AT22" i="6"/>
  <c r="AQ23" i="6"/>
  <c r="AR23" i="6"/>
  <c r="AS23" i="6"/>
  <c r="AT23" i="6"/>
  <c r="AQ24" i="6"/>
  <c r="AR24" i="6"/>
  <c r="AS24" i="6"/>
  <c r="AT24" i="6"/>
  <c r="AQ25" i="6"/>
  <c r="AR25" i="6"/>
  <c r="AS25" i="6"/>
  <c r="AT25" i="6"/>
  <c r="AQ26" i="6"/>
  <c r="AR26" i="6"/>
  <c r="AS26" i="6"/>
  <c r="AT26" i="6"/>
  <c r="AQ27" i="6"/>
  <c r="AR27" i="6"/>
  <c r="AS27" i="6"/>
  <c r="AT27" i="6"/>
  <c r="AQ28" i="6"/>
  <c r="AR28" i="6"/>
  <c r="AS28" i="6"/>
  <c r="AT28" i="6"/>
  <c r="AQ29" i="6"/>
  <c r="AR29" i="6"/>
  <c r="AS29" i="6"/>
  <c r="AT29" i="6"/>
  <c r="AQ30" i="6"/>
  <c r="AR30" i="6"/>
  <c r="AS30" i="6"/>
  <c r="AT30" i="6"/>
  <c r="AQ31" i="6"/>
  <c r="AR31" i="6"/>
  <c r="AS31" i="6"/>
  <c r="AT31" i="6"/>
  <c r="AQ32" i="6"/>
  <c r="AR32" i="6"/>
  <c r="AS32" i="6"/>
  <c r="AT32" i="6"/>
  <c r="AQ33" i="6"/>
  <c r="AR33" i="6"/>
  <c r="AS33" i="6"/>
  <c r="AT33" i="6"/>
  <c r="AQ34" i="6"/>
  <c r="AR34" i="6"/>
  <c r="AS34" i="6"/>
  <c r="AT34" i="6"/>
  <c r="AQ35" i="6"/>
  <c r="AR35" i="6"/>
  <c r="AS35" i="6"/>
  <c r="AT35" i="6"/>
  <c r="AQ36" i="6"/>
  <c r="AR36" i="6"/>
  <c r="AS36" i="6"/>
  <c r="AT36" i="6"/>
  <c r="AQ37" i="6"/>
  <c r="AR37" i="6"/>
  <c r="AS37" i="6"/>
  <c r="AT37" i="6"/>
  <c r="AQ38" i="6"/>
  <c r="AR38" i="6"/>
  <c r="AS38" i="6"/>
  <c r="AT38" i="6"/>
  <c r="AQ39" i="6"/>
  <c r="AR39" i="6"/>
  <c r="AS39" i="6"/>
  <c r="AT39" i="6"/>
  <c r="AQ40" i="6"/>
  <c r="AR40" i="6"/>
  <c r="AS40" i="6"/>
  <c r="AT40" i="6"/>
  <c r="AQ41" i="6"/>
  <c r="AR41" i="6"/>
  <c r="AS41" i="6"/>
  <c r="AT41" i="6"/>
  <c r="AQ42" i="6"/>
  <c r="AR42" i="6"/>
  <c r="AS42" i="6"/>
  <c r="AT42" i="6"/>
  <c r="AQ43" i="6"/>
  <c r="AR43" i="6"/>
  <c r="AS43" i="6"/>
  <c r="AT43" i="6"/>
  <c r="AQ44" i="6"/>
  <c r="AR44" i="6"/>
  <c r="AS44" i="6"/>
  <c r="AT44" i="6"/>
  <c r="AQ45" i="6"/>
  <c r="AR45" i="6"/>
  <c r="AS45" i="6"/>
  <c r="AT45" i="6"/>
  <c r="AQ46" i="6"/>
  <c r="AR46" i="6"/>
  <c r="AS46" i="6"/>
  <c r="AT46" i="6"/>
  <c r="AQ47" i="6"/>
  <c r="AR47" i="6"/>
  <c r="AS47" i="6"/>
  <c r="AT47" i="6"/>
  <c r="AQ48" i="6"/>
  <c r="AR48" i="6"/>
  <c r="AS48" i="6"/>
  <c r="AT48" i="6"/>
  <c r="AQ49" i="6"/>
  <c r="AR49" i="6"/>
  <c r="AS49" i="6"/>
  <c r="AT49" i="6"/>
  <c r="AQ50" i="6"/>
  <c r="AR50" i="6"/>
  <c r="AS50" i="6"/>
  <c r="AT50" i="6"/>
  <c r="AQ51" i="6"/>
  <c r="AR51" i="6"/>
  <c r="AS51" i="6"/>
  <c r="AT51" i="6"/>
  <c r="AQ52" i="6"/>
  <c r="AR52" i="6"/>
  <c r="AS52" i="6"/>
  <c r="AT52" i="6"/>
  <c r="AQ53" i="6"/>
  <c r="AR53" i="6"/>
  <c r="AS53" i="6"/>
  <c r="AT53" i="6"/>
  <c r="AQ54" i="6"/>
  <c r="AR54" i="6"/>
  <c r="AS54" i="6"/>
  <c r="AT54" i="6"/>
  <c r="AQ55" i="6"/>
  <c r="AR55" i="6"/>
  <c r="AS55" i="6"/>
  <c r="AT55" i="6"/>
  <c r="AQ56" i="6"/>
  <c r="AR56" i="6"/>
  <c r="AS56" i="6"/>
  <c r="AT56" i="6"/>
  <c r="AQ57" i="6"/>
  <c r="AR57" i="6"/>
  <c r="AS57" i="6"/>
  <c r="AT57" i="6"/>
  <c r="AQ58" i="6"/>
  <c r="AR58" i="6"/>
  <c r="AS58" i="6"/>
  <c r="AT58" i="6"/>
  <c r="AQ59" i="6"/>
  <c r="AR59" i="6"/>
  <c r="AS59" i="6"/>
  <c r="AT59" i="6"/>
  <c r="AQ60" i="6"/>
  <c r="AR60" i="6"/>
  <c r="AS60" i="6"/>
  <c r="AT60" i="6"/>
  <c r="AQ61" i="6"/>
  <c r="AR61" i="6"/>
  <c r="AS61" i="6"/>
  <c r="AT61" i="6"/>
  <c r="AQ62" i="6"/>
  <c r="AR62" i="6"/>
  <c r="AS62" i="6"/>
  <c r="AT62" i="6"/>
  <c r="AQ63" i="6"/>
  <c r="AR63" i="6"/>
  <c r="AS63" i="6"/>
  <c r="AT63" i="6"/>
  <c r="AQ64" i="6"/>
  <c r="AR64" i="6"/>
  <c r="AS64" i="6"/>
  <c r="AT64" i="6"/>
  <c r="AQ65" i="6"/>
  <c r="AR65" i="6"/>
  <c r="AS65" i="6"/>
  <c r="AT65" i="6"/>
  <c r="AQ66" i="6"/>
  <c r="AR66" i="6"/>
  <c r="AS66" i="6"/>
  <c r="AT66" i="6"/>
  <c r="AQ67" i="6"/>
  <c r="AR67" i="6"/>
  <c r="AS67" i="6"/>
  <c r="AT67" i="6"/>
  <c r="AQ68" i="6"/>
  <c r="AR68" i="6"/>
  <c r="AS68" i="6"/>
  <c r="AT68" i="6"/>
  <c r="AQ69" i="6"/>
  <c r="AR69" i="6"/>
  <c r="AS69" i="6"/>
  <c r="AT69" i="6"/>
  <c r="AQ70" i="6"/>
  <c r="AR70" i="6"/>
  <c r="AS70" i="6"/>
  <c r="AT70" i="6"/>
  <c r="AQ71" i="6"/>
  <c r="AR71" i="6"/>
  <c r="AS71" i="6"/>
  <c r="AT71" i="6"/>
  <c r="AQ72" i="6"/>
  <c r="AR72" i="6"/>
  <c r="AS72" i="6"/>
  <c r="AT72" i="6"/>
  <c r="AQ73" i="6"/>
  <c r="AR73" i="6"/>
  <c r="AS73" i="6"/>
  <c r="AT73" i="6"/>
  <c r="AQ74" i="6"/>
  <c r="AR74" i="6"/>
  <c r="AS74" i="6"/>
  <c r="AT74" i="6"/>
  <c r="AQ75" i="6"/>
  <c r="AR75" i="6"/>
  <c r="AS75" i="6"/>
  <c r="AT75" i="6"/>
  <c r="AQ76" i="6"/>
  <c r="AR76" i="6"/>
  <c r="AS76" i="6"/>
  <c r="AT76" i="6"/>
  <c r="AQ77" i="6"/>
  <c r="AR77" i="6"/>
  <c r="AS77" i="6"/>
  <c r="AT77" i="6"/>
  <c r="AQ78" i="6"/>
  <c r="AR78" i="6"/>
  <c r="AS78" i="6"/>
  <c r="AT78" i="6"/>
  <c r="AQ79" i="6"/>
  <c r="AR79" i="6"/>
  <c r="AS79" i="6"/>
  <c r="AT79" i="6"/>
  <c r="AQ80" i="6"/>
  <c r="AR80" i="6"/>
  <c r="AS80" i="6"/>
  <c r="AT80" i="6"/>
  <c r="AQ81" i="6"/>
  <c r="AR81" i="6"/>
  <c r="AS81" i="6"/>
  <c r="AT81" i="6"/>
  <c r="AQ82" i="6"/>
  <c r="AR82" i="6"/>
  <c r="AS82" i="6"/>
  <c r="AT82" i="6"/>
  <c r="AQ83" i="6"/>
  <c r="AR83" i="6"/>
  <c r="AS83" i="6"/>
  <c r="AT83" i="6"/>
  <c r="AQ84" i="6"/>
  <c r="AR84" i="6"/>
  <c r="AS84" i="6"/>
  <c r="AT84" i="6"/>
  <c r="AQ85" i="6"/>
  <c r="AR85" i="6"/>
  <c r="AS85" i="6"/>
  <c r="AT85" i="6"/>
  <c r="AQ86" i="6"/>
  <c r="AR86" i="6"/>
  <c r="AS86" i="6"/>
  <c r="AT86" i="6"/>
  <c r="AQ87" i="6"/>
  <c r="AR87" i="6"/>
  <c r="AS87" i="6"/>
  <c r="AT87" i="6"/>
  <c r="AQ88" i="6"/>
  <c r="AR88" i="6"/>
  <c r="AS88" i="6"/>
  <c r="AT88" i="6"/>
  <c r="AQ89" i="6"/>
  <c r="AR89" i="6"/>
  <c r="AS89" i="6"/>
  <c r="AT89" i="6"/>
  <c r="AU89" i="6"/>
  <c r="AQ90" i="6"/>
  <c r="AR90" i="6"/>
  <c r="AS90" i="6"/>
  <c r="AT90" i="6"/>
  <c r="AU90" i="6"/>
  <c r="AQ91" i="6"/>
  <c r="AR91" i="6"/>
  <c r="AS91" i="6"/>
  <c r="AT91" i="6"/>
  <c r="AU91" i="6"/>
  <c r="AQ92" i="6"/>
  <c r="AR92" i="6"/>
  <c r="AS92" i="6"/>
  <c r="AT92" i="6"/>
  <c r="AU92" i="6"/>
  <c r="AQ93" i="6"/>
  <c r="AR93" i="6"/>
  <c r="AS93" i="6"/>
  <c r="AT93" i="6"/>
  <c r="AU93" i="6"/>
  <c r="AQ94" i="6"/>
  <c r="AR94" i="6"/>
  <c r="AS94" i="6"/>
  <c r="AT94" i="6"/>
  <c r="AU94" i="6"/>
  <c r="AQ95" i="6"/>
  <c r="AR95" i="6"/>
  <c r="AS95" i="6"/>
  <c r="AT95" i="6"/>
  <c r="AU95" i="6"/>
  <c r="AQ96" i="6"/>
  <c r="AR96" i="6"/>
  <c r="AS96" i="6"/>
  <c r="AT96" i="6"/>
  <c r="AU96" i="6"/>
  <c r="AQ97" i="6"/>
  <c r="AR97" i="6"/>
  <c r="AS97" i="6"/>
  <c r="AT97" i="6"/>
  <c r="AU97" i="6"/>
  <c r="AQ98" i="6"/>
  <c r="AR98" i="6"/>
  <c r="AS98" i="6"/>
  <c r="AT98" i="6"/>
  <c r="AU98" i="6"/>
  <c r="AQ99" i="6"/>
  <c r="AR99" i="6"/>
  <c r="AS99" i="6"/>
  <c r="AT99" i="6"/>
  <c r="AU99" i="6"/>
  <c r="AQ100" i="6"/>
  <c r="AR100" i="6"/>
  <c r="AS100" i="6"/>
  <c r="AT100" i="6"/>
  <c r="AU100" i="6"/>
  <c r="AQ101" i="6"/>
  <c r="AR101" i="6"/>
  <c r="AS101" i="6"/>
  <c r="AT101" i="6"/>
  <c r="AU101" i="6"/>
  <c r="AQ102" i="6"/>
  <c r="AR102" i="6"/>
  <c r="AS102" i="6"/>
  <c r="AT102" i="6"/>
  <c r="AU102" i="6"/>
  <c r="AQ103" i="6"/>
  <c r="AR103" i="6"/>
  <c r="AS103" i="6"/>
  <c r="AT103" i="6"/>
  <c r="AU103" i="6"/>
  <c r="AQ104" i="6"/>
  <c r="AR104" i="6"/>
  <c r="AS104" i="6"/>
  <c r="AT104" i="6"/>
  <c r="AU104" i="6"/>
  <c r="AQ105" i="6"/>
  <c r="AR105" i="6"/>
  <c r="AS105" i="6"/>
  <c r="AT105" i="6"/>
  <c r="AU105" i="6"/>
  <c r="AQ106" i="6"/>
  <c r="AR106" i="6"/>
  <c r="AS106" i="6"/>
  <c r="AT106" i="6"/>
  <c r="AU106" i="6"/>
  <c r="AQ107" i="6"/>
  <c r="AR107" i="6"/>
  <c r="AS107" i="6"/>
  <c r="AT107" i="6"/>
  <c r="AU107" i="6"/>
  <c r="AQ108" i="6"/>
  <c r="AR108" i="6"/>
  <c r="AS108" i="6"/>
  <c r="AT108" i="6"/>
  <c r="AU108" i="6"/>
  <c r="AQ109" i="6"/>
  <c r="AR109" i="6"/>
  <c r="AS109" i="6"/>
  <c r="AT109" i="6"/>
  <c r="AU109" i="6"/>
  <c r="AQ110" i="6"/>
  <c r="AR110" i="6"/>
  <c r="AS110" i="6"/>
  <c r="AT110" i="6"/>
  <c r="AU110" i="6"/>
  <c r="AQ111" i="6"/>
  <c r="AR111" i="6"/>
  <c r="AS111" i="6"/>
  <c r="AT111" i="6"/>
  <c r="AU111" i="6"/>
  <c r="AQ112" i="6"/>
  <c r="AR112" i="6"/>
  <c r="AS112" i="6"/>
  <c r="AT112" i="6"/>
  <c r="AU112" i="6"/>
  <c r="AQ113" i="6"/>
  <c r="AR113" i="6"/>
  <c r="AS113" i="6"/>
  <c r="AT113" i="6"/>
  <c r="AU113" i="6"/>
  <c r="AQ114" i="6"/>
  <c r="AR114" i="6"/>
  <c r="AS114" i="6"/>
  <c r="AT114" i="6"/>
  <c r="AU114" i="6"/>
  <c r="AQ115" i="6"/>
  <c r="AR115" i="6"/>
  <c r="AS115" i="6"/>
  <c r="AT115" i="6"/>
  <c r="AU115" i="6"/>
  <c r="AQ116" i="6"/>
  <c r="AR116" i="6"/>
  <c r="AS116" i="6"/>
  <c r="AT116" i="6"/>
  <c r="AU116" i="6"/>
  <c r="AQ117" i="6"/>
  <c r="AR117" i="6"/>
  <c r="AS117" i="6"/>
  <c r="AT117" i="6"/>
  <c r="AU117" i="6"/>
  <c r="AQ118" i="6"/>
  <c r="AR118" i="6"/>
  <c r="AS118" i="6"/>
  <c r="AT118" i="6"/>
  <c r="AU118" i="6"/>
  <c r="AQ119" i="6"/>
  <c r="AR119" i="6"/>
  <c r="AS119" i="6"/>
  <c r="AT119" i="6"/>
  <c r="AU119" i="6"/>
  <c r="AQ120" i="6"/>
  <c r="AR120" i="6"/>
  <c r="AS120" i="6"/>
  <c r="AT120" i="6"/>
  <c r="AU120" i="6"/>
  <c r="AR2" i="6"/>
  <c r="AS2" i="6"/>
  <c r="AT2" i="6"/>
  <c r="AK3" i="6"/>
  <c r="AL3" i="6"/>
  <c r="AM3" i="6"/>
  <c r="AN3" i="6"/>
  <c r="AK4" i="6"/>
  <c r="AL4" i="6"/>
  <c r="AM4" i="6"/>
  <c r="AN4" i="6"/>
  <c r="AK5" i="6"/>
  <c r="AL5" i="6"/>
  <c r="AM5" i="6"/>
  <c r="AN5" i="6"/>
  <c r="AK6" i="6"/>
  <c r="AL6" i="6"/>
  <c r="AM6" i="6"/>
  <c r="AN6" i="6"/>
  <c r="AK7" i="6"/>
  <c r="AL7" i="6"/>
  <c r="AM7" i="6"/>
  <c r="AN7" i="6"/>
  <c r="AK8" i="6"/>
  <c r="AL8" i="6"/>
  <c r="AM8" i="6"/>
  <c r="AN8" i="6"/>
  <c r="AK9" i="6"/>
  <c r="AL9" i="6"/>
  <c r="AM9" i="6"/>
  <c r="AN9" i="6"/>
  <c r="AK10" i="6"/>
  <c r="AL10" i="6"/>
  <c r="AM10" i="6"/>
  <c r="AN10" i="6"/>
  <c r="AK11" i="6"/>
  <c r="AL11" i="6"/>
  <c r="AM11" i="6"/>
  <c r="AN11" i="6"/>
  <c r="AK12" i="6"/>
  <c r="AL12" i="6"/>
  <c r="AM12" i="6"/>
  <c r="AN12" i="6"/>
  <c r="AK13" i="6"/>
  <c r="AL13" i="6"/>
  <c r="AM13" i="6"/>
  <c r="AN13" i="6"/>
  <c r="AK14" i="6"/>
  <c r="AL14" i="6"/>
  <c r="AM14" i="6"/>
  <c r="AN14" i="6"/>
  <c r="AK15" i="6"/>
  <c r="AL15" i="6"/>
  <c r="AM15" i="6"/>
  <c r="AN15" i="6"/>
  <c r="AK16" i="6"/>
  <c r="AL16" i="6"/>
  <c r="AM16" i="6"/>
  <c r="AN16" i="6"/>
  <c r="AK17" i="6"/>
  <c r="AL17" i="6"/>
  <c r="AM17" i="6"/>
  <c r="AN17" i="6"/>
  <c r="AK18" i="6"/>
  <c r="AL18" i="6"/>
  <c r="AM18" i="6"/>
  <c r="AN18" i="6"/>
  <c r="AK19" i="6"/>
  <c r="AL19" i="6"/>
  <c r="AM19" i="6"/>
  <c r="AN19" i="6"/>
  <c r="AK20" i="6"/>
  <c r="AL20" i="6"/>
  <c r="AM20" i="6"/>
  <c r="AN20" i="6"/>
  <c r="AK21" i="6"/>
  <c r="AL21" i="6"/>
  <c r="AM21" i="6"/>
  <c r="AN21" i="6"/>
  <c r="AK22" i="6"/>
  <c r="AL22" i="6"/>
  <c r="AM22" i="6"/>
  <c r="AN22" i="6"/>
  <c r="AK23" i="6"/>
  <c r="AL23" i="6"/>
  <c r="AM23" i="6"/>
  <c r="AN23" i="6"/>
  <c r="AK24" i="6"/>
  <c r="AL24" i="6"/>
  <c r="AM24" i="6"/>
  <c r="AN24" i="6"/>
  <c r="AK25" i="6"/>
  <c r="AL25" i="6"/>
  <c r="AM25" i="6"/>
  <c r="AN25" i="6"/>
  <c r="AK26" i="6"/>
  <c r="AL26" i="6"/>
  <c r="AM26" i="6"/>
  <c r="AN26" i="6"/>
  <c r="AK27" i="6"/>
  <c r="AL27" i="6"/>
  <c r="AM27" i="6"/>
  <c r="AN27" i="6"/>
  <c r="AK28" i="6"/>
  <c r="AL28" i="6"/>
  <c r="AM28" i="6"/>
  <c r="AN28" i="6"/>
  <c r="AK29" i="6"/>
  <c r="AL29" i="6"/>
  <c r="AM29" i="6"/>
  <c r="AN29" i="6"/>
  <c r="AK30" i="6"/>
  <c r="AL30" i="6"/>
  <c r="AM30" i="6"/>
  <c r="AN30" i="6"/>
  <c r="AK31" i="6"/>
  <c r="AL31" i="6"/>
  <c r="AM31" i="6"/>
  <c r="AN31" i="6"/>
  <c r="AK32" i="6"/>
  <c r="AL32" i="6"/>
  <c r="AM32" i="6"/>
  <c r="AN32" i="6"/>
  <c r="AK33" i="6"/>
  <c r="AL33" i="6"/>
  <c r="AM33" i="6"/>
  <c r="AN33" i="6"/>
  <c r="AK34" i="6"/>
  <c r="AL34" i="6"/>
  <c r="AM34" i="6"/>
  <c r="AN34" i="6"/>
  <c r="AK35" i="6"/>
  <c r="AL35" i="6"/>
  <c r="AM35" i="6"/>
  <c r="AN35" i="6"/>
  <c r="AK36" i="6"/>
  <c r="AL36" i="6"/>
  <c r="AM36" i="6"/>
  <c r="AN36" i="6"/>
  <c r="AK37" i="6"/>
  <c r="AL37" i="6"/>
  <c r="AM37" i="6"/>
  <c r="AN37" i="6"/>
  <c r="AK38" i="6"/>
  <c r="AL38" i="6"/>
  <c r="AM38" i="6"/>
  <c r="AN38" i="6"/>
  <c r="AK39" i="6"/>
  <c r="AL39" i="6"/>
  <c r="AM39" i="6"/>
  <c r="AN39" i="6"/>
  <c r="AK40" i="6"/>
  <c r="AL40" i="6"/>
  <c r="AM40" i="6"/>
  <c r="AN40" i="6"/>
  <c r="AK41" i="6"/>
  <c r="AL41" i="6"/>
  <c r="AM41" i="6"/>
  <c r="AN41" i="6"/>
  <c r="AK42" i="6"/>
  <c r="AL42" i="6"/>
  <c r="AM42" i="6"/>
  <c r="AN42" i="6"/>
  <c r="AK43" i="6"/>
  <c r="AL43" i="6"/>
  <c r="AM43" i="6"/>
  <c r="AN43" i="6"/>
  <c r="AK44" i="6"/>
  <c r="AL44" i="6"/>
  <c r="AM44" i="6"/>
  <c r="AN44" i="6"/>
  <c r="AK45" i="6"/>
  <c r="AL45" i="6"/>
  <c r="AM45" i="6"/>
  <c r="AN45" i="6"/>
  <c r="AK46" i="6"/>
  <c r="AL46" i="6"/>
  <c r="AM46" i="6"/>
  <c r="AN46" i="6"/>
  <c r="AK47" i="6"/>
  <c r="AL47" i="6"/>
  <c r="AM47" i="6"/>
  <c r="AN47" i="6"/>
  <c r="AK48" i="6"/>
  <c r="AL48" i="6"/>
  <c r="AM48" i="6"/>
  <c r="AN48" i="6"/>
  <c r="AK49" i="6"/>
  <c r="AL49" i="6"/>
  <c r="AM49" i="6"/>
  <c r="AN49" i="6"/>
  <c r="AK50" i="6"/>
  <c r="AL50" i="6"/>
  <c r="AM50" i="6"/>
  <c r="AN50" i="6"/>
  <c r="AK51" i="6"/>
  <c r="AL51" i="6"/>
  <c r="AM51" i="6"/>
  <c r="AN51" i="6"/>
  <c r="AK52" i="6"/>
  <c r="AL52" i="6"/>
  <c r="AM52" i="6"/>
  <c r="AN52" i="6"/>
  <c r="AK53" i="6"/>
  <c r="AL53" i="6"/>
  <c r="AM53" i="6"/>
  <c r="AN53" i="6"/>
  <c r="AK54" i="6"/>
  <c r="AL54" i="6"/>
  <c r="AM54" i="6"/>
  <c r="AN54" i="6"/>
  <c r="AK55" i="6"/>
  <c r="AL55" i="6"/>
  <c r="AM55" i="6"/>
  <c r="AN55" i="6"/>
  <c r="AK56" i="6"/>
  <c r="AL56" i="6"/>
  <c r="AM56" i="6"/>
  <c r="AN56" i="6"/>
  <c r="AK57" i="6"/>
  <c r="AL57" i="6"/>
  <c r="AM57" i="6"/>
  <c r="AN57" i="6"/>
  <c r="AK58" i="6"/>
  <c r="AL58" i="6"/>
  <c r="AM58" i="6"/>
  <c r="AN58" i="6"/>
  <c r="AK59" i="6"/>
  <c r="AL59" i="6"/>
  <c r="AM59" i="6"/>
  <c r="AN59" i="6"/>
  <c r="AK60" i="6"/>
  <c r="AL60" i="6"/>
  <c r="AM60" i="6"/>
  <c r="AN60" i="6"/>
  <c r="AK61" i="6"/>
  <c r="AL61" i="6"/>
  <c r="AM61" i="6"/>
  <c r="AN61" i="6"/>
  <c r="AK62" i="6"/>
  <c r="AL62" i="6"/>
  <c r="AM62" i="6"/>
  <c r="AN62" i="6"/>
  <c r="AK63" i="6"/>
  <c r="AL63" i="6"/>
  <c r="AM63" i="6"/>
  <c r="AN63" i="6"/>
  <c r="AK64" i="6"/>
  <c r="AL64" i="6"/>
  <c r="AM64" i="6"/>
  <c r="AN64" i="6"/>
  <c r="AK65" i="6"/>
  <c r="AL65" i="6"/>
  <c r="AM65" i="6"/>
  <c r="AN65" i="6"/>
  <c r="AK66" i="6"/>
  <c r="AL66" i="6"/>
  <c r="AM66" i="6"/>
  <c r="AN66" i="6"/>
  <c r="AK67" i="6"/>
  <c r="AL67" i="6"/>
  <c r="AM67" i="6"/>
  <c r="AN67" i="6"/>
  <c r="AK68" i="6"/>
  <c r="AL68" i="6"/>
  <c r="AM68" i="6"/>
  <c r="AN68" i="6"/>
  <c r="AK69" i="6"/>
  <c r="AL69" i="6"/>
  <c r="AM69" i="6"/>
  <c r="AN69" i="6"/>
  <c r="AK70" i="6"/>
  <c r="AL70" i="6"/>
  <c r="AM70" i="6"/>
  <c r="AN70" i="6"/>
  <c r="AK71" i="6"/>
  <c r="AL71" i="6"/>
  <c r="AM71" i="6"/>
  <c r="AN71" i="6"/>
  <c r="AK72" i="6"/>
  <c r="AL72" i="6"/>
  <c r="AM72" i="6"/>
  <c r="AN72" i="6"/>
  <c r="AK73" i="6"/>
  <c r="AL73" i="6"/>
  <c r="AM73" i="6"/>
  <c r="AN73" i="6"/>
  <c r="AK74" i="6"/>
  <c r="AL74" i="6"/>
  <c r="AM74" i="6"/>
  <c r="AN74" i="6"/>
  <c r="AK75" i="6"/>
  <c r="AL75" i="6"/>
  <c r="AM75" i="6"/>
  <c r="AN75" i="6"/>
  <c r="AK76" i="6"/>
  <c r="AL76" i="6"/>
  <c r="AM76" i="6"/>
  <c r="AN76" i="6"/>
  <c r="AK77" i="6"/>
  <c r="AL77" i="6"/>
  <c r="AM77" i="6"/>
  <c r="AN77" i="6"/>
  <c r="AK78" i="6"/>
  <c r="AL78" i="6"/>
  <c r="AM78" i="6"/>
  <c r="AN78" i="6"/>
  <c r="AK79" i="6"/>
  <c r="AL79" i="6"/>
  <c r="AM79" i="6"/>
  <c r="AN79" i="6"/>
  <c r="AK80" i="6"/>
  <c r="AL80" i="6"/>
  <c r="AM80" i="6"/>
  <c r="AN80" i="6"/>
  <c r="AK81" i="6"/>
  <c r="AL81" i="6"/>
  <c r="AM81" i="6"/>
  <c r="AN81" i="6"/>
  <c r="AK82" i="6"/>
  <c r="AL82" i="6"/>
  <c r="AM82" i="6"/>
  <c r="AN82" i="6"/>
  <c r="AK83" i="6"/>
  <c r="AL83" i="6"/>
  <c r="AM83" i="6"/>
  <c r="AN83" i="6"/>
  <c r="AK84" i="6"/>
  <c r="AL84" i="6"/>
  <c r="AM84" i="6"/>
  <c r="AN84" i="6"/>
  <c r="AK85" i="6"/>
  <c r="AL85" i="6"/>
  <c r="AM85" i="6"/>
  <c r="AN85" i="6"/>
  <c r="AK86" i="6"/>
  <c r="AL86" i="6"/>
  <c r="AM86" i="6"/>
  <c r="AN86" i="6"/>
  <c r="AK87" i="6"/>
  <c r="AL87" i="6"/>
  <c r="AM87" i="6"/>
  <c r="AN87" i="6"/>
  <c r="AK88" i="6"/>
  <c r="AL88" i="6"/>
  <c r="AM88" i="6"/>
  <c r="AN88" i="6"/>
  <c r="AK89" i="6"/>
  <c r="AL89" i="6"/>
  <c r="AM89" i="6"/>
  <c r="AN89" i="6"/>
  <c r="AO89" i="6"/>
  <c r="AK90" i="6"/>
  <c r="AL90" i="6"/>
  <c r="AM90" i="6"/>
  <c r="AN90" i="6"/>
  <c r="AO90" i="6"/>
  <c r="AK91" i="6"/>
  <c r="AL91" i="6"/>
  <c r="AM91" i="6"/>
  <c r="AN91" i="6"/>
  <c r="AO91" i="6"/>
  <c r="AK92" i="6"/>
  <c r="AL92" i="6"/>
  <c r="AM92" i="6"/>
  <c r="AN92" i="6"/>
  <c r="AO92" i="6"/>
  <c r="AK93" i="6"/>
  <c r="AL93" i="6"/>
  <c r="AM93" i="6"/>
  <c r="AN93" i="6"/>
  <c r="AO93" i="6"/>
  <c r="AK94" i="6"/>
  <c r="AL94" i="6"/>
  <c r="AM94" i="6"/>
  <c r="AN94" i="6"/>
  <c r="AO94" i="6"/>
  <c r="AK95" i="6"/>
  <c r="AL95" i="6"/>
  <c r="AM95" i="6"/>
  <c r="AN95" i="6"/>
  <c r="AO95" i="6"/>
  <c r="AK96" i="6"/>
  <c r="AL96" i="6"/>
  <c r="AM96" i="6"/>
  <c r="AN96" i="6"/>
  <c r="AO96" i="6"/>
  <c r="AK97" i="6"/>
  <c r="AL97" i="6"/>
  <c r="AM97" i="6"/>
  <c r="AN97" i="6"/>
  <c r="AO97" i="6"/>
  <c r="AK98" i="6"/>
  <c r="AL98" i="6"/>
  <c r="AM98" i="6"/>
  <c r="AN98" i="6"/>
  <c r="AO98" i="6"/>
  <c r="AK99" i="6"/>
  <c r="AL99" i="6"/>
  <c r="AM99" i="6"/>
  <c r="AN99" i="6"/>
  <c r="AO99" i="6"/>
  <c r="AK100" i="6"/>
  <c r="AL100" i="6"/>
  <c r="AM100" i="6"/>
  <c r="AN100" i="6"/>
  <c r="AO100" i="6"/>
  <c r="AK101" i="6"/>
  <c r="AL101" i="6"/>
  <c r="AM101" i="6"/>
  <c r="AN101" i="6"/>
  <c r="AO101" i="6"/>
  <c r="AK102" i="6"/>
  <c r="AL102" i="6"/>
  <c r="AM102" i="6"/>
  <c r="AN102" i="6"/>
  <c r="AO102" i="6"/>
  <c r="AK103" i="6"/>
  <c r="AL103" i="6"/>
  <c r="AM103" i="6"/>
  <c r="AN103" i="6"/>
  <c r="AO103" i="6"/>
  <c r="AK104" i="6"/>
  <c r="AL104" i="6"/>
  <c r="AM104" i="6"/>
  <c r="AN104" i="6"/>
  <c r="AO104" i="6"/>
  <c r="AK105" i="6"/>
  <c r="AL105" i="6"/>
  <c r="AM105" i="6"/>
  <c r="AN105" i="6"/>
  <c r="AO105" i="6"/>
  <c r="AK106" i="6"/>
  <c r="AL106" i="6"/>
  <c r="AM106" i="6"/>
  <c r="AN106" i="6"/>
  <c r="AO106" i="6"/>
  <c r="AK107" i="6"/>
  <c r="AL107" i="6"/>
  <c r="AM107" i="6"/>
  <c r="AN107" i="6"/>
  <c r="AO107" i="6"/>
  <c r="AK108" i="6"/>
  <c r="AL108" i="6"/>
  <c r="AM108" i="6"/>
  <c r="AN108" i="6"/>
  <c r="AO108" i="6"/>
  <c r="AK109" i="6"/>
  <c r="AL109" i="6"/>
  <c r="AM109" i="6"/>
  <c r="AN109" i="6"/>
  <c r="AO109" i="6"/>
  <c r="AK110" i="6"/>
  <c r="AL110" i="6"/>
  <c r="AM110" i="6"/>
  <c r="AN110" i="6"/>
  <c r="AO110" i="6"/>
  <c r="AK111" i="6"/>
  <c r="AL111" i="6"/>
  <c r="AM111" i="6"/>
  <c r="AN111" i="6"/>
  <c r="AO111" i="6"/>
  <c r="AK112" i="6"/>
  <c r="AL112" i="6"/>
  <c r="AM112" i="6"/>
  <c r="AN112" i="6"/>
  <c r="AO112" i="6"/>
  <c r="AK113" i="6"/>
  <c r="AL113" i="6"/>
  <c r="AM113" i="6"/>
  <c r="AN113" i="6"/>
  <c r="AO113" i="6"/>
  <c r="AK114" i="6"/>
  <c r="AL114" i="6"/>
  <c r="AM114" i="6"/>
  <c r="AN114" i="6"/>
  <c r="AO114" i="6"/>
  <c r="AK115" i="6"/>
  <c r="AL115" i="6"/>
  <c r="AM115" i="6"/>
  <c r="AN115" i="6"/>
  <c r="AO115" i="6"/>
  <c r="AK116" i="6"/>
  <c r="AL116" i="6"/>
  <c r="AM116" i="6"/>
  <c r="AN116" i="6"/>
  <c r="AO116" i="6"/>
  <c r="AK117" i="6"/>
  <c r="AL117" i="6"/>
  <c r="AM117" i="6"/>
  <c r="AN117" i="6"/>
  <c r="AO117" i="6"/>
  <c r="AK118" i="6"/>
  <c r="AL118" i="6"/>
  <c r="AM118" i="6"/>
  <c r="AN118" i="6"/>
  <c r="AO118" i="6"/>
  <c r="AK119" i="6"/>
  <c r="AL119" i="6"/>
  <c r="AM119" i="6"/>
  <c r="AN119" i="6"/>
  <c r="AO119" i="6"/>
  <c r="AK120" i="6"/>
  <c r="AL120" i="6"/>
  <c r="AM120" i="6"/>
  <c r="AN120" i="6"/>
  <c r="AO120" i="6"/>
  <c r="AL2" i="6"/>
  <c r="AM2" i="6"/>
  <c r="AN2" i="6"/>
  <c r="AE3" i="6"/>
  <c r="AF3" i="6"/>
  <c r="AG3" i="6"/>
  <c r="AH3" i="6"/>
  <c r="AE4" i="6"/>
  <c r="AF4" i="6"/>
  <c r="AG4" i="6"/>
  <c r="AH4" i="6"/>
  <c r="AE5" i="6"/>
  <c r="AF5" i="6"/>
  <c r="AG5" i="6"/>
  <c r="AH5" i="6"/>
  <c r="AE6" i="6"/>
  <c r="AF6" i="6"/>
  <c r="AG6" i="6"/>
  <c r="AH6" i="6"/>
  <c r="AE7" i="6"/>
  <c r="AF7" i="6"/>
  <c r="AG7" i="6"/>
  <c r="AH7" i="6"/>
  <c r="AE8" i="6"/>
  <c r="AF8" i="6"/>
  <c r="AG8" i="6"/>
  <c r="AH8" i="6"/>
  <c r="AE9" i="6"/>
  <c r="AF9" i="6"/>
  <c r="AG9" i="6"/>
  <c r="AH9" i="6"/>
  <c r="AE10" i="6"/>
  <c r="AF10" i="6"/>
  <c r="AG10" i="6"/>
  <c r="AH10" i="6"/>
  <c r="AE11" i="6"/>
  <c r="AF11" i="6"/>
  <c r="AG11" i="6"/>
  <c r="AH11" i="6"/>
  <c r="AE12" i="6"/>
  <c r="AF12" i="6"/>
  <c r="AG12" i="6"/>
  <c r="AH12" i="6"/>
  <c r="AE13" i="6"/>
  <c r="AF13" i="6"/>
  <c r="AG13" i="6"/>
  <c r="AH13" i="6"/>
  <c r="AE14" i="6"/>
  <c r="AF14" i="6"/>
  <c r="AG14" i="6"/>
  <c r="AH14" i="6"/>
  <c r="AE15" i="6"/>
  <c r="AF15" i="6"/>
  <c r="AG15" i="6"/>
  <c r="AH15" i="6"/>
  <c r="AE16" i="6"/>
  <c r="AF16" i="6"/>
  <c r="AG16" i="6"/>
  <c r="AH16" i="6"/>
  <c r="AE17" i="6"/>
  <c r="AF17" i="6"/>
  <c r="AG17" i="6"/>
  <c r="AH17" i="6"/>
  <c r="AE18" i="6"/>
  <c r="AF18" i="6"/>
  <c r="AG18" i="6"/>
  <c r="AH18" i="6"/>
  <c r="AE19" i="6"/>
  <c r="AF19" i="6"/>
  <c r="AG19" i="6"/>
  <c r="AH19" i="6"/>
  <c r="AE20" i="6"/>
  <c r="AF20" i="6"/>
  <c r="AG20" i="6"/>
  <c r="AH20" i="6"/>
  <c r="AE21" i="6"/>
  <c r="AF21" i="6"/>
  <c r="AG21" i="6"/>
  <c r="AH21" i="6"/>
  <c r="AE22" i="6"/>
  <c r="AF22" i="6"/>
  <c r="AG22" i="6"/>
  <c r="AH22" i="6"/>
  <c r="AE23" i="6"/>
  <c r="AF23" i="6"/>
  <c r="AG23" i="6"/>
  <c r="AH23" i="6"/>
  <c r="AE24" i="6"/>
  <c r="AF24" i="6"/>
  <c r="AG24" i="6"/>
  <c r="AH24" i="6"/>
  <c r="AE25" i="6"/>
  <c r="AF25" i="6"/>
  <c r="AG25" i="6"/>
  <c r="AH25" i="6"/>
  <c r="AE26" i="6"/>
  <c r="AF26" i="6"/>
  <c r="AG26" i="6"/>
  <c r="AH26" i="6"/>
  <c r="AE27" i="6"/>
  <c r="AF27" i="6"/>
  <c r="AG27" i="6"/>
  <c r="AH27" i="6"/>
  <c r="AE28" i="6"/>
  <c r="AF28" i="6"/>
  <c r="AG28" i="6"/>
  <c r="AH28" i="6"/>
  <c r="AE29" i="6"/>
  <c r="AF29" i="6"/>
  <c r="AG29" i="6"/>
  <c r="AH29" i="6"/>
  <c r="AE30" i="6"/>
  <c r="AF30" i="6"/>
  <c r="AG30" i="6"/>
  <c r="AH30" i="6"/>
  <c r="AE31" i="6"/>
  <c r="AF31" i="6"/>
  <c r="AG31" i="6"/>
  <c r="AH31" i="6"/>
  <c r="AE32" i="6"/>
  <c r="AF32" i="6"/>
  <c r="AG32" i="6"/>
  <c r="AH32" i="6"/>
  <c r="AE33" i="6"/>
  <c r="AF33" i="6"/>
  <c r="AG33" i="6"/>
  <c r="AH33" i="6"/>
  <c r="AE34" i="6"/>
  <c r="AF34" i="6"/>
  <c r="AG34" i="6"/>
  <c r="AH34" i="6"/>
  <c r="AE35" i="6"/>
  <c r="AF35" i="6"/>
  <c r="AG35" i="6"/>
  <c r="AH35" i="6"/>
  <c r="AE36" i="6"/>
  <c r="AF36" i="6"/>
  <c r="AG36" i="6"/>
  <c r="AH36" i="6"/>
  <c r="AE37" i="6"/>
  <c r="AF37" i="6"/>
  <c r="AG37" i="6"/>
  <c r="AH37" i="6"/>
  <c r="AE38" i="6"/>
  <c r="AF38" i="6"/>
  <c r="AG38" i="6"/>
  <c r="AH38" i="6"/>
  <c r="AE39" i="6"/>
  <c r="AF39" i="6"/>
  <c r="AG39" i="6"/>
  <c r="AH39" i="6"/>
  <c r="AE40" i="6"/>
  <c r="AF40" i="6"/>
  <c r="AG40" i="6"/>
  <c r="AH40" i="6"/>
  <c r="AE41" i="6"/>
  <c r="AF41" i="6"/>
  <c r="AG41" i="6"/>
  <c r="AH41" i="6"/>
  <c r="AE42" i="6"/>
  <c r="AF42" i="6"/>
  <c r="AG42" i="6"/>
  <c r="AH42" i="6"/>
  <c r="AE43" i="6"/>
  <c r="AF43" i="6"/>
  <c r="AG43" i="6"/>
  <c r="AH43" i="6"/>
  <c r="AE44" i="6"/>
  <c r="AF44" i="6"/>
  <c r="AG44" i="6"/>
  <c r="AH44" i="6"/>
  <c r="AE45" i="6"/>
  <c r="AF45" i="6"/>
  <c r="AG45" i="6"/>
  <c r="AH45" i="6"/>
  <c r="AE46" i="6"/>
  <c r="AF46" i="6"/>
  <c r="AG46" i="6"/>
  <c r="AH46" i="6"/>
  <c r="AE47" i="6"/>
  <c r="AF47" i="6"/>
  <c r="AG47" i="6"/>
  <c r="AH47" i="6"/>
  <c r="AE48" i="6"/>
  <c r="AF48" i="6"/>
  <c r="AG48" i="6"/>
  <c r="AH48" i="6"/>
  <c r="AE49" i="6"/>
  <c r="AF49" i="6"/>
  <c r="AG49" i="6"/>
  <c r="AH49" i="6"/>
  <c r="AE50" i="6"/>
  <c r="AF50" i="6"/>
  <c r="AG50" i="6"/>
  <c r="AH50" i="6"/>
  <c r="AE51" i="6"/>
  <c r="AF51" i="6"/>
  <c r="AG51" i="6"/>
  <c r="AH51" i="6"/>
  <c r="AE52" i="6"/>
  <c r="AF52" i="6"/>
  <c r="AG52" i="6"/>
  <c r="AH52" i="6"/>
  <c r="AE53" i="6"/>
  <c r="AF53" i="6"/>
  <c r="AG53" i="6"/>
  <c r="AH53" i="6"/>
  <c r="AE54" i="6"/>
  <c r="AF54" i="6"/>
  <c r="AG54" i="6"/>
  <c r="AH54" i="6"/>
  <c r="AE55" i="6"/>
  <c r="AF55" i="6"/>
  <c r="AG55" i="6"/>
  <c r="AH55" i="6"/>
  <c r="AE56" i="6"/>
  <c r="AF56" i="6"/>
  <c r="AG56" i="6"/>
  <c r="AH56" i="6"/>
  <c r="AE57" i="6"/>
  <c r="AF57" i="6"/>
  <c r="AG57" i="6"/>
  <c r="AH57" i="6"/>
  <c r="AE58" i="6"/>
  <c r="AF58" i="6"/>
  <c r="AG58" i="6"/>
  <c r="AH58" i="6"/>
  <c r="AE59" i="6"/>
  <c r="AF59" i="6"/>
  <c r="AG59" i="6"/>
  <c r="AH59" i="6"/>
  <c r="AE60" i="6"/>
  <c r="AF60" i="6"/>
  <c r="AG60" i="6"/>
  <c r="AH60" i="6"/>
  <c r="AE61" i="6"/>
  <c r="AF61" i="6"/>
  <c r="AG61" i="6"/>
  <c r="AH61" i="6"/>
  <c r="AE62" i="6"/>
  <c r="AF62" i="6"/>
  <c r="AG62" i="6"/>
  <c r="AH62" i="6"/>
  <c r="AE63" i="6"/>
  <c r="AF63" i="6"/>
  <c r="AG63" i="6"/>
  <c r="AH63" i="6"/>
  <c r="AE64" i="6"/>
  <c r="AF64" i="6"/>
  <c r="AG64" i="6"/>
  <c r="AH64" i="6"/>
  <c r="AE65" i="6"/>
  <c r="AF65" i="6"/>
  <c r="AG65" i="6"/>
  <c r="AH65" i="6"/>
  <c r="AE66" i="6"/>
  <c r="AF66" i="6"/>
  <c r="AG66" i="6"/>
  <c r="AH66" i="6"/>
  <c r="AE67" i="6"/>
  <c r="AF67" i="6"/>
  <c r="AG67" i="6"/>
  <c r="AH67" i="6"/>
  <c r="AE68" i="6"/>
  <c r="AF68" i="6"/>
  <c r="AG68" i="6"/>
  <c r="AH68" i="6"/>
  <c r="AE69" i="6"/>
  <c r="AF69" i="6"/>
  <c r="AG69" i="6"/>
  <c r="AH69" i="6"/>
  <c r="AE70" i="6"/>
  <c r="AF70" i="6"/>
  <c r="AG70" i="6"/>
  <c r="AH70" i="6"/>
  <c r="AE71" i="6"/>
  <c r="AF71" i="6"/>
  <c r="AG71" i="6"/>
  <c r="AH71" i="6"/>
  <c r="AE72" i="6"/>
  <c r="AF72" i="6"/>
  <c r="AG72" i="6"/>
  <c r="AH72" i="6"/>
  <c r="AE73" i="6"/>
  <c r="AF73" i="6"/>
  <c r="AG73" i="6"/>
  <c r="AH73" i="6"/>
  <c r="AE74" i="6"/>
  <c r="AF74" i="6"/>
  <c r="AG74" i="6"/>
  <c r="AH74" i="6"/>
  <c r="AE75" i="6"/>
  <c r="AF75" i="6"/>
  <c r="AG75" i="6"/>
  <c r="AH75" i="6"/>
  <c r="AE76" i="6"/>
  <c r="AF76" i="6"/>
  <c r="AG76" i="6"/>
  <c r="AH76" i="6"/>
  <c r="AE77" i="6"/>
  <c r="AF77" i="6"/>
  <c r="AG77" i="6"/>
  <c r="AH77" i="6"/>
  <c r="AE78" i="6"/>
  <c r="AF78" i="6"/>
  <c r="AG78" i="6"/>
  <c r="AH78" i="6"/>
  <c r="AE79" i="6"/>
  <c r="AF79" i="6"/>
  <c r="AG79" i="6"/>
  <c r="AH79" i="6"/>
  <c r="AE80" i="6"/>
  <c r="AF80" i="6"/>
  <c r="AG80" i="6"/>
  <c r="AH80" i="6"/>
  <c r="AE81" i="6"/>
  <c r="AF81" i="6"/>
  <c r="AG81" i="6"/>
  <c r="AH81" i="6"/>
  <c r="AE82" i="6"/>
  <c r="AF82" i="6"/>
  <c r="AG82" i="6"/>
  <c r="AH82" i="6"/>
  <c r="AE83" i="6"/>
  <c r="AF83" i="6"/>
  <c r="AG83" i="6"/>
  <c r="AH83" i="6"/>
  <c r="AE84" i="6"/>
  <c r="AF84" i="6"/>
  <c r="AG84" i="6"/>
  <c r="AH84" i="6"/>
  <c r="AE85" i="6"/>
  <c r="AF85" i="6"/>
  <c r="AG85" i="6"/>
  <c r="AH85" i="6"/>
  <c r="AE86" i="6"/>
  <c r="AF86" i="6"/>
  <c r="AG86" i="6"/>
  <c r="AH86" i="6"/>
  <c r="AE87" i="6"/>
  <c r="AF87" i="6"/>
  <c r="AG87" i="6"/>
  <c r="AH87" i="6"/>
  <c r="AE88" i="6"/>
  <c r="AF88" i="6"/>
  <c r="AG88" i="6"/>
  <c r="AH88" i="6"/>
  <c r="AE89" i="6"/>
  <c r="AF89" i="6"/>
  <c r="AG89" i="6"/>
  <c r="AH89" i="6"/>
  <c r="AI89" i="6"/>
  <c r="AE90" i="6"/>
  <c r="AF90" i="6"/>
  <c r="AG90" i="6"/>
  <c r="AH90" i="6"/>
  <c r="AI90" i="6"/>
  <c r="AE91" i="6"/>
  <c r="AF91" i="6"/>
  <c r="AG91" i="6"/>
  <c r="AH91" i="6"/>
  <c r="AI91" i="6"/>
  <c r="AE92" i="6"/>
  <c r="AF92" i="6"/>
  <c r="AG92" i="6"/>
  <c r="AH92" i="6"/>
  <c r="AI92" i="6"/>
  <c r="AE93" i="6"/>
  <c r="AF93" i="6"/>
  <c r="AG93" i="6"/>
  <c r="AH93" i="6"/>
  <c r="AI93" i="6"/>
  <c r="AE94" i="6"/>
  <c r="AF94" i="6"/>
  <c r="AG94" i="6"/>
  <c r="AH94" i="6"/>
  <c r="AI94" i="6"/>
  <c r="AE95" i="6"/>
  <c r="AF95" i="6"/>
  <c r="AG95" i="6"/>
  <c r="AH95" i="6"/>
  <c r="AI95" i="6"/>
  <c r="AE96" i="6"/>
  <c r="AF96" i="6"/>
  <c r="AG96" i="6"/>
  <c r="AH96" i="6"/>
  <c r="AI96" i="6"/>
  <c r="AE97" i="6"/>
  <c r="AF97" i="6"/>
  <c r="AG97" i="6"/>
  <c r="AH97" i="6"/>
  <c r="AI97" i="6"/>
  <c r="AE98" i="6"/>
  <c r="AF98" i="6"/>
  <c r="AG98" i="6"/>
  <c r="AH98" i="6"/>
  <c r="AI98" i="6"/>
  <c r="AE99" i="6"/>
  <c r="AF99" i="6"/>
  <c r="AG99" i="6"/>
  <c r="AH99" i="6"/>
  <c r="AI99" i="6"/>
  <c r="AE100" i="6"/>
  <c r="AF100" i="6"/>
  <c r="AG100" i="6"/>
  <c r="AH100" i="6"/>
  <c r="AI100" i="6"/>
  <c r="AE101" i="6"/>
  <c r="AF101" i="6"/>
  <c r="AG101" i="6"/>
  <c r="AH101" i="6"/>
  <c r="AI101" i="6"/>
  <c r="AE102" i="6"/>
  <c r="AF102" i="6"/>
  <c r="AG102" i="6"/>
  <c r="AH102" i="6"/>
  <c r="AI102" i="6"/>
  <c r="AE103" i="6"/>
  <c r="AF103" i="6"/>
  <c r="AG103" i="6"/>
  <c r="AH103" i="6"/>
  <c r="AI103" i="6"/>
  <c r="AE104" i="6"/>
  <c r="AF104" i="6"/>
  <c r="AG104" i="6"/>
  <c r="AH104" i="6"/>
  <c r="AI104" i="6"/>
  <c r="AE105" i="6"/>
  <c r="AF105" i="6"/>
  <c r="AG105" i="6"/>
  <c r="AH105" i="6"/>
  <c r="AI105" i="6"/>
  <c r="AE106" i="6"/>
  <c r="AF106" i="6"/>
  <c r="AG106" i="6"/>
  <c r="AH106" i="6"/>
  <c r="AI106" i="6"/>
  <c r="AE107" i="6"/>
  <c r="AF107" i="6"/>
  <c r="AG107" i="6"/>
  <c r="AH107" i="6"/>
  <c r="AI107" i="6"/>
  <c r="AE108" i="6"/>
  <c r="AF108" i="6"/>
  <c r="AG108" i="6"/>
  <c r="AH108" i="6"/>
  <c r="AI108" i="6"/>
  <c r="AE109" i="6"/>
  <c r="AF109" i="6"/>
  <c r="AG109" i="6"/>
  <c r="AH109" i="6"/>
  <c r="AI109" i="6"/>
  <c r="AE110" i="6"/>
  <c r="AF110" i="6"/>
  <c r="AG110" i="6"/>
  <c r="AH110" i="6"/>
  <c r="AI110" i="6"/>
  <c r="AE111" i="6"/>
  <c r="AF111" i="6"/>
  <c r="AG111" i="6"/>
  <c r="AH111" i="6"/>
  <c r="AI111" i="6"/>
  <c r="AE112" i="6"/>
  <c r="AF112" i="6"/>
  <c r="AG112" i="6"/>
  <c r="AH112" i="6"/>
  <c r="AI112" i="6"/>
  <c r="AE113" i="6"/>
  <c r="AF113" i="6"/>
  <c r="AG113" i="6"/>
  <c r="AH113" i="6"/>
  <c r="AI113" i="6"/>
  <c r="AE114" i="6"/>
  <c r="AF114" i="6"/>
  <c r="AG114" i="6"/>
  <c r="AH114" i="6"/>
  <c r="AI114" i="6"/>
  <c r="AE115" i="6"/>
  <c r="AF115" i="6"/>
  <c r="AG115" i="6"/>
  <c r="AH115" i="6"/>
  <c r="AI115" i="6"/>
  <c r="AE116" i="6"/>
  <c r="AF116" i="6"/>
  <c r="AG116" i="6"/>
  <c r="AH116" i="6"/>
  <c r="AI116" i="6"/>
  <c r="AE117" i="6"/>
  <c r="AF117" i="6"/>
  <c r="AG117" i="6"/>
  <c r="AH117" i="6"/>
  <c r="AI117" i="6"/>
  <c r="AE118" i="6"/>
  <c r="AF118" i="6"/>
  <c r="AG118" i="6"/>
  <c r="AH118" i="6"/>
  <c r="AI118" i="6"/>
  <c r="AE119" i="6"/>
  <c r="AF119" i="6"/>
  <c r="AG119" i="6"/>
  <c r="AH119" i="6"/>
  <c r="AI119" i="6"/>
  <c r="AE120" i="6"/>
  <c r="AF120" i="6"/>
  <c r="AG120" i="6"/>
  <c r="AH120" i="6"/>
  <c r="AI120" i="6"/>
  <c r="AF2" i="6"/>
  <c r="AG2" i="6"/>
  <c r="AH2" i="6"/>
  <c r="Y3" i="6"/>
  <c r="Z3" i="6"/>
  <c r="AA3" i="6"/>
  <c r="AB3" i="6"/>
  <c r="Y4" i="6"/>
  <c r="Z4" i="6"/>
  <c r="AA4" i="6"/>
  <c r="AB4" i="6"/>
  <c r="Y5" i="6"/>
  <c r="Z5" i="6"/>
  <c r="AA5" i="6"/>
  <c r="AB5" i="6"/>
  <c r="Y6" i="6"/>
  <c r="Z6" i="6"/>
  <c r="AA6" i="6"/>
  <c r="AB6" i="6"/>
  <c r="Y7" i="6"/>
  <c r="Z7" i="6"/>
  <c r="AA7" i="6"/>
  <c r="AB7" i="6"/>
  <c r="Y8" i="6"/>
  <c r="Z8" i="6"/>
  <c r="AA8" i="6"/>
  <c r="AB8" i="6"/>
  <c r="Y9" i="6"/>
  <c r="Z9" i="6"/>
  <c r="AA9" i="6"/>
  <c r="AB9" i="6"/>
  <c r="Y10" i="6"/>
  <c r="Z10" i="6"/>
  <c r="AA10" i="6"/>
  <c r="AB10" i="6"/>
  <c r="Y11" i="6"/>
  <c r="Z11" i="6"/>
  <c r="AA11" i="6"/>
  <c r="AB11" i="6"/>
  <c r="Y12" i="6"/>
  <c r="Z12" i="6"/>
  <c r="AA12" i="6"/>
  <c r="AB12" i="6"/>
  <c r="Y13" i="6"/>
  <c r="Z13" i="6"/>
  <c r="AA13" i="6"/>
  <c r="AB13" i="6"/>
  <c r="Y14" i="6"/>
  <c r="Z14" i="6"/>
  <c r="AA14" i="6"/>
  <c r="AB14" i="6"/>
  <c r="Y15" i="6"/>
  <c r="Z15" i="6"/>
  <c r="AA15" i="6"/>
  <c r="AB15" i="6"/>
  <c r="Y16" i="6"/>
  <c r="Z16" i="6"/>
  <c r="AA16" i="6"/>
  <c r="AB16" i="6"/>
  <c r="Y17" i="6"/>
  <c r="Z17" i="6"/>
  <c r="AA17" i="6"/>
  <c r="AB17" i="6"/>
  <c r="Y18" i="6"/>
  <c r="Z18" i="6"/>
  <c r="AA18" i="6"/>
  <c r="AB18" i="6"/>
  <c r="Y19" i="6"/>
  <c r="Z19" i="6"/>
  <c r="AA19" i="6"/>
  <c r="AB19" i="6"/>
  <c r="Y20" i="6"/>
  <c r="Z20" i="6"/>
  <c r="AA20" i="6"/>
  <c r="AB20" i="6"/>
  <c r="Y21" i="6"/>
  <c r="Z21" i="6"/>
  <c r="AA21" i="6"/>
  <c r="AB21" i="6"/>
  <c r="Y22" i="6"/>
  <c r="Z22" i="6"/>
  <c r="AA22" i="6"/>
  <c r="AB22" i="6"/>
  <c r="Y23" i="6"/>
  <c r="Z23" i="6"/>
  <c r="AA23" i="6"/>
  <c r="AB23" i="6"/>
  <c r="Y24" i="6"/>
  <c r="Z24" i="6"/>
  <c r="AA24" i="6"/>
  <c r="AB24" i="6"/>
  <c r="Y25" i="6"/>
  <c r="Z25" i="6"/>
  <c r="AA25" i="6"/>
  <c r="AB25" i="6"/>
  <c r="Y26" i="6"/>
  <c r="Z26" i="6"/>
  <c r="AA26" i="6"/>
  <c r="AB26" i="6"/>
  <c r="Y27" i="6"/>
  <c r="Z27" i="6"/>
  <c r="AA27" i="6"/>
  <c r="AB27" i="6"/>
  <c r="Y28" i="6"/>
  <c r="Z28" i="6"/>
  <c r="AA28" i="6"/>
  <c r="AB28" i="6"/>
  <c r="Y29" i="6"/>
  <c r="Z29" i="6"/>
  <c r="AA29" i="6"/>
  <c r="AB29" i="6"/>
  <c r="Y30" i="6"/>
  <c r="Z30" i="6"/>
  <c r="AA30" i="6"/>
  <c r="AB30" i="6"/>
  <c r="Y31" i="6"/>
  <c r="Z31" i="6"/>
  <c r="AA31" i="6"/>
  <c r="AB31" i="6"/>
  <c r="Y32" i="6"/>
  <c r="Z32" i="6"/>
  <c r="AA32" i="6"/>
  <c r="AB32" i="6"/>
  <c r="Y33" i="6"/>
  <c r="Z33" i="6"/>
  <c r="AA33" i="6"/>
  <c r="AB33" i="6"/>
  <c r="Y34" i="6"/>
  <c r="Z34" i="6"/>
  <c r="AA34" i="6"/>
  <c r="AB34" i="6"/>
  <c r="Y35" i="6"/>
  <c r="Z35" i="6"/>
  <c r="AA35" i="6"/>
  <c r="AB35" i="6"/>
  <c r="Y36" i="6"/>
  <c r="Z36" i="6"/>
  <c r="AA36" i="6"/>
  <c r="AB36" i="6"/>
  <c r="Y37" i="6"/>
  <c r="Z37" i="6"/>
  <c r="AA37" i="6"/>
  <c r="AB37" i="6"/>
  <c r="Y38" i="6"/>
  <c r="Z38" i="6"/>
  <c r="AA38" i="6"/>
  <c r="AB38" i="6"/>
  <c r="Y39" i="6"/>
  <c r="Z39" i="6"/>
  <c r="AA39" i="6"/>
  <c r="AB39" i="6"/>
  <c r="Y40" i="6"/>
  <c r="Z40" i="6"/>
  <c r="AA40" i="6"/>
  <c r="AB40" i="6"/>
  <c r="Y41" i="6"/>
  <c r="Z41" i="6"/>
  <c r="AA41" i="6"/>
  <c r="AB41" i="6"/>
  <c r="Y42" i="6"/>
  <c r="Z42" i="6"/>
  <c r="AA42" i="6"/>
  <c r="AB42" i="6"/>
  <c r="Y43" i="6"/>
  <c r="Z43" i="6"/>
  <c r="AA43" i="6"/>
  <c r="AB43" i="6"/>
  <c r="Y44" i="6"/>
  <c r="Z44" i="6"/>
  <c r="AA44" i="6"/>
  <c r="AB44" i="6"/>
  <c r="Y45" i="6"/>
  <c r="Z45" i="6"/>
  <c r="AA45" i="6"/>
  <c r="AB45" i="6"/>
  <c r="Y46" i="6"/>
  <c r="Z46" i="6"/>
  <c r="AA46" i="6"/>
  <c r="AB46" i="6"/>
  <c r="Y47" i="6"/>
  <c r="Z47" i="6"/>
  <c r="AA47" i="6"/>
  <c r="AB47" i="6"/>
  <c r="Y48" i="6"/>
  <c r="Z48" i="6"/>
  <c r="AA48" i="6"/>
  <c r="AB48" i="6"/>
  <c r="Y49" i="6"/>
  <c r="Z49" i="6"/>
  <c r="AA49" i="6"/>
  <c r="AB49" i="6"/>
  <c r="Y50" i="6"/>
  <c r="Z50" i="6"/>
  <c r="AA50" i="6"/>
  <c r="AB50" i="6"/>
  <c r="Y51" i="6"/>
  <c r="Z51" i="6"/>
  <c r="AA51" i="6"/>
  <c r="AB51" i="6"/>
  <c r="Y52" i="6"/>
  <c r="Z52" i="6"/>
  <c r="AA52" i="6"/>
  <c r="AB52" i="6"/>
  <c r="Y53" i="6"/>
  <c r="Z53" i="6"/>
  <c r="AA53" i="6"/>
  <c r="AB53" i="6"/>
  <c r="Y54" i="6"/>
  <c r="Z54" i="6"/>
  <c r="AA54" i="6"/>
  <c r="AB54" i="6"/>
  <c r="Y55" i="6"/>
  <c r="Z55" i="6"/>
  <c r="AA55" i="6"/>
  <c r="AB55" i="6"/>
  <c r="Y56" i="6"/>
  <c r="Z56" i="6"/>
  <c r="AA56" i="6"/>
  <c r="AB56" i="6"/>
  <c r="Y57" i="6"/>
  <c r="Z57" i="6"/>
  <c r="AA57" i="6"/>
  <c r="AB57" i="6"/>
  <c r="Y58" i="6"/>
  <c r="Z58" i="6"/>
  <c r="AA58" i="6"/>
  <c r="AB58" i="6"/>
  <c r="Y59" i="6"/>
  <c r="Z59" i="6"/>
  <c r="AA59" i="6"/>
  <c r="AB59" i="6"/>
  <c r="Y60" i="6"/>
  <c r="Z60" i="6"/>
  <c r="AA60" i="6"/>
  <c r="AB60" i="6"/>
  <c r="Y61" i="6"/>
  <c r="Z61" i="6"/>
  <c r="AA61" i="6"/>
  <c r="AB61" i="6"/>
  <c r="Y62" i="6"/>
  <c r="Z62" i="6"/>
  <c r="AA62" i="6"/>
  <c r="AB62" i="6"/>
  <c r="Y63" i="6"/>
  <c r="Z63" i="6"/>
  <c r="AA63" i="6"/>
  <c r="AB63" i="6"/>
  <c r="Y64" i="6"/>
  <c r="Z64" i="6"/>
  <c r="AA64" i="6"/>
  <c r="AB64" i="6"/>
  <c r="Y65" i="6"/>
  <c r="Z65" i="6"/>
  <c r="AA65" i="6"/>
  <c r="AB65" i="6"/>
  <c r="Y66" i="6"/>
  <c r="Z66" i="6"/>
  <c r="AA66" i="6"/>
  <c r="AB66" i="6"/>
  <c r="Y67" i="6"/>
  <c r="Z67" i="6"/>
  <c r="AA67" i="6"/>
  <c r="AB67" i="6"/>
  <c r="Y68" i="6"/>
  <c r="Z68" i="6"/>
  <c r="AA68" i="6"/>
  <c r="AB68" i="6"/>
  <c r="Y69" i="6"/>
  <c r="Z69" i="6"/>
  <c r="AA69" i="6"/>
  <c r="AB69" i="6"/>
  <c r="Y70" i="6"/>
  <c r="Z70" i="6"/>
  <c r="AA70" i="6"/>
  <c r="AB70" i="6"/>
  <c r="Y71" i="6"/>
  <c r="Z71" i="6"/>
  <c r="AA71" i="6"/>
  <c r="AB71" i="6"/>
  <c r="Y72" i="6"/>
  <c r="Z72" i="6"/>
  <c r="AA72" i="6"/>
  <c r="AB72" i="6"/>
  <c r="Y73" i="6"/>
  <c r="Z73" i="6"/>
  <c r="AA73" i="6"/>
  <c r="AB73" i="6"/>
  <c r="Y74" i="6"/>
  <c r="Z74" i="6"/>
  <c r="AA74" i="6"/>
  <c r="AB74" i="6"/>
  <c r="Y75" i="6"/>
  <c r="Z75" i="6"/>
  <c r="AA75" i="6"/>
  <c r="AB75" i="6"/>
  <c r="Y76" i="6"/>
  <c r="Z76" i="6"/>
  <c r="AA76" i="6"/>
  <c r="AB76" i="6"/>
  <c r="Y77" i="6"/>
  <c r="Z77" i="6"/>
  <c r="AA77" i="6"/>
  <c r="AB77" i="6"/>
  <c r="Y78" i="6"/>
  <c r="Z78" i="6"/>
  <c r="AA78" i="6"/>
  <c r="AB78" i="6"/>
  <c r="Y79" i="6"/>
  <c r="Z79" i="6"/>
  <c r="AA79" i="6"/>
  <c r="AB79" i="6"/>
  <c r="Y80" i="6"/>
  <c r="Z80" i="6"/>
  <c r="AA80" i="6"/>
  <c r="AB80" i="6"/>
  <c r="Y81" i="6"/>
  <c r="Z81" i="6"/>
  <c r="AA81" i="6"/>
  <c r="AB81" i="6"/>
  <c r="Y82" i="6"/>
  <c r="Z82" i="6"/>
  <c r="AA82" i="6"/>
  <c r="AB82" i="6"/>
  <c r="Y83" i="6"/>
  <c r="Z83" i="6"/>
  <c r="AA83" i="6"/>
  <c r="AB83" i="6"/>
  <c r="Y84" i="6"/>
  <c r="Z84" i="6"/>
  <c r="AA84" i="6"/>
  <c r="AB84" i="6"/>
  <c r="Y85" i="6"/>
  <c r="Z85" i="6"/>
  <c r="AA85" i="6"/>
  <c r="AB85" i="6"/>
  <c r="Y86" i="6"/>
  <c r="Z86" i="6"/>
  <c r="AA86" i="6"/>
  <c r="AB86" i="6"/>
  <c r="Y87" i="6"/>
  <c r="Z87" i="6"/>
  <c r="AA87" i="6"/>
  <c r="AB87" i="6"/>
  <c r="Y88" i="6"/>
  <c r="Z88" i="6"/>
  <c r="AA88" i="6"/>
  <c r="AB88" i="6"/>
  <c r="Y89" i="6"/>
  <c r="Z89" i="6"/>
  <c r="AA89" i="6"/>
  <c r="AB89" i="6"/>
  <c r="AC89" i="6"/>
  <c r="Y90" i="6"/>
  <c r="Z90" i="6"/>
  <c r="AA90" i="6"/>
  <c r="AB90" i="6"/>
  <c r="AC90" i="6"/>
  <c r="Y91" i="6"/>
  <c r="Z91" i="6"/>
  <c r="AA91" i="6"/>
  <c r="AB91" i="6"/>
  <c r="AC91" i="6"/>
  <c r="Y92" i="6"/>
  <c r="Z92" i="6"/>
  <c r="AA92" i="6"/>
  <c r="AB92" i="6"/>
  <c r="AC92" i="6"/>
  <c r="Y93" i="6"/>
  <c r="Z93" i="6"/>
  <c r="AA93" i="6"/>
  <c r="AB93" i="6"/>
  <c r="AC93" i="6"/>
  <c r="Y94" i="6"/>
  <c r="Z94" i="6"/>
  <c r="AA94" i="6"/>
  <c r="AB94" i="6"/>
  <c r="AC94" i="6"/>
  <c r="Y95" i="6"/>
  <c r="Z95" i="6"/>
  <c r="AA95" i="6"/>
  <c r="AB95" i="6"/>
  <c r="AC95" i="6"/>
  <c r="Y96" i="6"/>
  <c r="Z96" i="6"/>
  <c r="AA96" i="6"/>
  <c r="AB96" i="6"/>
  <c r="AC96" i="6"/>
  <c r="Y97" i="6"/>
  <c r="Z97" i="6"/>
  <c r="AA97" i="6"/>
  <c r="AB97" i="6"/>
  <c r="AC97" i="6"/>
  <c r="Y98" i="6"/>
  <c r="Z98" i="6"/>
  <c r="AA98" i="6"/>
  <c r="AB98" i="6"/>
  <c r="AC98" i="6"/>
  <c r="Y99" i="6"/>
  <c r="Z99" i="6"/>
  <c r="AA99" i="6"/>
  <c r="AB99" i="6"/>
  <c r="AC99" i="6"/>
  <c r="Y100" i="6"/>
  <c r="Z100" i="6"/>
  <c r="AA100" i="6"/>
  <c r="AB100" i="6"/>
  <c r="AC100" i="6"/>
  <c r="Y101" i="6"/>
  <c r="Z101" i="6"/>
  <c r="AA101" i="6"/>
  <c r="AB101" i="6"/>
  <c r="AC101" i="6"/>
  <c r="Y102" i="6"/>
  <c r="Z102" i="6"/>
  <c r="AA102" i="6"/>
  <c r="AB102" i="6"/>
  <c r="AC102" i="6"/>
  <c r="Y103" i="6"/>
  <c r="Z103" i="6"/>
  <c r="AA103" i="6"/>
  <c r="AB103" i="6"/>
  <c r="AC103" i="6"/>
  <c r="Y104" i="6"/>
  <c r="Z104" i="6"/>
  <c r="AA104" i="6"/>
  <c r="AB104" i="6"/>
  <c r="AC104" i="6"/>
  <c r="Y105" i="6"/>
  <c r="Z105" i="6"/>
  <c r="AA105" i="6"/>
  <c r="AB105" i="6"/>
  <c r="AC105" i="6"/>
  <c r="Y106" i="6"/>
  <c r="Z106" i="6"/>
  <c r="AA106" i="6"/>
  <c r="AB106" i="6"/>
  <c r="AC106" i="6"/>
  <c r="Y107" i="6"/>
  <c r="Z107" i="6"/>
  <c r="AA107" i="6"/>
  <c r="AB107" i="6"/>
  <c r="AC107" i="6"/>
  <c r="Y108" i="6"/>
  <c r="Z108" i="6"/>
  <c r="AA108" i="6"/>
  <c r="AB108" i="6"/>
  <c r="AC108" i="6"/>
  <c r="Y109" i="6"/>
  <c r="Z109" i="6"/>
  <c r="AA109" i="6"/>
  <c r="AB109" i="6"/>
  <c r="AC109" i="6"/>
  <c r="Y110" i="6"/>
  <c r="Z110" i="6"/>
  <c r="AA110" i="6"/>
  <c r="AB110" i="6"/>
  <c r="AC110" i="6"/>
  <c r="Y111" i="6"/>
  <c r="Z111" i="6"/>
  <c r="AA111" i="6"/>
  <c r="AB111" i="6"/>
  <c r="AC111" i="6"/>
  <c r="Y112" i="6"/>
  <c r="Z112" i="6"/>
  <c r="AA112" i="6"/>
  <c r="AB112" i="6"/>
  <c r="AC112" i="6"/>
  <c r="Y113" i="6"/>
  <c r="Z113" i="6"/>
  <c r="AA113" i="6"/>
  <c r="AB113" i="6"/>
  <c r="AC113" i="6"/>
  <c r="Y114" i="6"/>
  <c r="Z114" i="6"/>
  <c r="AA114" i="6"/>
  <c r="AB114" i="6"/>
  <c r="AC114" i="6"/>
  <c r="Y115" i="6"/>
  <c r="Z115" i="6"/>
  <c r="AA115" i="6"/>
  <c r="AB115" i="6"/>
  <c r="AC115" i="6"/>
  <c r="Y116" i="6"/>
  <c r="Z116" i="6"/>
  <c r="AA116" i="6"/>
  <c r="AB116" i="6"/>
  <c r="AC116" i="6"/>
  <c r="Y117" i="6"/>
  <c r="Z117" i="6"/>
  <c r="AA117" i="6"/>
  <c r="AB117" i="6"/>
  <c r="AC117" i="6"/>
  <c r="Y118" i="6"/>
  <c r="Z118" i="6"/>
  <c r="AA118" i="6"/>
  <c r="AB118" i="6"/>
  <c r="AC118" i="6"/>
  <c r="Y119" i="6"/>
  <c r="Z119" i="6"/>
  <c r="AA119" i="6"/>
  <c r="AB119" i="6"/>
  <c r="AC119" i="6"/>
  <c r="Y120" i="6"/>
  <c r="Z120" i="6"/>
  <c r="AA120" i="6"/>
  <c r="AB120" i="6"/>
  <c r="AC120" i="6"/>
  <c r="Z2" i="6"/>
  <c r="AA2" i="6"/>
  <c r="AB2" i="6"/>
  <c r="S3" i="6"/>
  <c r="T3" i="6"/>
  <c r="U3" i="6"/>
  <c r="V3" i="6"/>
  <c r="S4" i="6"/>
  <c r="T4" i="6"/>
  <c r="U4" i="6"/>
  <c r="V4" i="6"/>
  <c r="S5" i="6"/>
  <c r="T5" i="6"/>
  <c r="U5" i="6"/>
  <c r="V5" i="6"/>
  <c r="S6" i="6"/>
  <c r="T6" i="6"/>
  <c r="U6" i="6"/>
  <c r="V6" i="6"/>
  <c r="S7" i="6"/>
  <c r="T7" i="6"/>
  <c r="U7" i="6"/>
  <c r="V7" i="6"/>
  <c r="S8" i="6"/>
  <c r="T8" i="6"/>
  <c r="U8" i="6"/>
  <c r="V8" i="6"/>
  <c r="S9" i="6"/>
  <c r="T9" i="6"/>
  <c r="U9" i="6"/>
  <c r="V9" i="6"/>
  <c r="S10" i="6"/>
  <c r="T10" i="6"/>
  <c r="U10" i="6"/>
  <c r="V10" i="6"/>
  <c r="S11" i="6"/>
  <c r="T11" i="6"/>
  <c r="U11" i="6"/>
  <c r="V11" i="6"/>
  <c r="S12" i="6"/>
  <c r="T12" i="6"/>
  <c r="U12" i="6"/>
  <c r="V12" i="6"/>
  <c r="S13" i="6"/>
  <c r="T13" i="6"/>
  <c r="U13" i="6"/>
  <c r="V13" i="6"/>
  <c r="S14" i="6"/>
  <c r="T14" i="6"/>
  <c r="U14" i="6"/>
  <c r="V14" i="6"/>
  <c r="S15" i="6"/>
  <c r="T15" i="6"/>
  <c r="U15" i="6"/>
  <c r="V15" i="6"/>
  <c r="S16" i="6"/>
  <c r="T16" i="6"/>
  <c r="U16" i="6"/>
  <c r="V16" i="6"/>
  <c r="S17" i="6"/>
  <c r="T17" i="6"/>
  <c r="U17" i="6"/>
  <c r="V17" i="6"/>
  <c r="S18" i="6"/>
  <c r="T18" i="6"/>
  <c r="U18" i="6"/>
  <c r="V18" i="6"/>
  <c r="S19" i="6"/>
  <c r="T19" i="6"/>
  <c r="U19" i="6"/>
  <c r="V19" i="6"/>
  <c r="S20" i="6"/>
  <c r="T20" i="6"/>
  <c r="U20" i="6"/>
  <c r="V20" i="6"/>
  <c r="S21" i="6"/>
  <c r="T21" i="6"/>
  <c r="U21" i="6"/>
  <c r="V21" i="6"/>
  <c r="S22" i="6"/>
  <c r="T22" i="6"/>
  <c r="U22" i="6"/>
  <c r="V22" i="6"/>
  <c r="S23" i="6"/>
  <c r="T23" i="6"/>
  <c r="U23" i="6"/>
  <c r="V23" i="6"/>
  <c r="S24" i="6"/>
  <c r="T24" i="6"/>
  <c r="U24" i="6"/>
  <c r="V24" i="6"/>
  <c r="S25" i="6"/>
  <c r="T25" i="6"/>
  <c r="U25" i="6"/>
  <c r="V25" i="6"/>
  <c r="S26" i="6"/>
  <c r="T26" i="6"/>
  <c r="U26" i="6"/>
  <c r="V26" i="6"/>
  <c r="S27" i="6"/>
  <c r="T27" i="6"/>
  <c r="U27" i="6"/>
  <c r="V27" i="6"/>
  <c r="S28" i="6"/>
  <c r="T28" i="6"/>
  <c r="U28" i="6"/>
  <c r="V28" i="6"/>
  <c r="S29" i="6"/>
  <c r="T29" i="6"/>
  <c r="U29" i="6"/>
  <c r="V29" i="6"/>
  <c r="S30" i="6"/>
  <c r="T30" i="6"/>
  <c r="U30" i="6"/>
  <c r="V30" i="6"/>
  <c r="S31" i="6"/>
  <c r="T31" i="6"/>
  <c r="U31" i="6"/>
  <c r="V31" i="6"/>
  <c r="S32" i="6"/>
  <c r="T32" i="6"/>
  <c r="U32" i="6"/>
  <c r="V32" i="6"/>
  <c r="S33" i="6"/>
  <c r="T33" i="6"/>
  <c r="U33" i="6"/>
  <c r="V33" i="6"/>
  <c r="S34" i="6"/>
  <c r="T34" i="6"/>
  <c r="U34" i="6"/>
  <c r="V34" i="6"/>
  <c r="S35" i="6"/>
  <c r="T35" i="6"/>
  <c r="U35" i="6"/>
  <c r="V35" i="6"/>
  <c r="S36" i="6"/>
  <c r="T36" i="6"/>
  <c r="U36" i="6"/>
  <c r="V36" i="6"/>
  <c r="S37" i="6"/>
  <c r="T37" i="6"/>
  <c r="U37" i="6"/>
  <c r="V37" i="6"/>
  <c r="S38" i="6"/>
  <c r="T38" i="6"/>
  <c r="U38" i="6"/>
  <c r="V38" i="6"/>
  <c r="S39" i="6"/>
  <c r="T39" i="6"/>
  <c r="U39" i="6"/>
  <c r="V39" i="6"/>
  <c r="S40" i="6"/>
  <c r="T40" i="6"/>
  <c r="U40" i="6"/>
  <c r="V40" i="6"/>
  <c r="S41" i="6"/>
  <c r="T41" i="6"/>
  <c r="U41" i="6"/>
  <c r="V41" i="6"/>
  <c r="S42" i="6"/>
  <c r="T42" i="6"/>
  <c r="U42" i="6"/>
  <c r="V42" i="6"/>
  <c r="S43" i="6"/>
  <c r="T43" i="6"/>
  <c r="U43" i="6"/>
  <c r="V43" i="6"/>
  <c r="S44" i="6"/>
  <c r="T44" i="6"/>
  <c r="U44" i="6"/>
  <c r="V44" i="6"/>
  <c r="S45" i="6"/>
  <c r="T45" i="6"/>
  <c r="U45" i="6"/>
  <c r="V45" i="6"/>
  <c r="S46" i="6"/>
  <c r="T46" i="6"/>
  <c r="U46" i="6"/>
  <c r="V46" i="6"/>
  <c r="S47" i="6"/>
  <c r="T47" i="6"/>
  <c r="U47" i="6"/>
  <c r="V47" i="6"/>
  <c r="S48" i="6"/>
  <c r="T48" i="6"/>
  <c r="U48" i="6"/>
  <c r="V48" i="6"/>
  <c r="S49" i="6"/>
  <c r="T49" i="6"/>
  <c r="U49" i="6"/>
  <c r="V49" i="6"/>
  <c r="S50" i="6"/>
  <c r="T50" i="6"/>
  <c r="U50" i="6"/>
  <c r="V50" i="6"/>
  <c r="S51" i="6"/>
  <c r="T51" i="6"/>
  <c r="U51" i="6"/>
  <c r="V51" i="6"/>
  <c r="S52" i="6"/>
  <c r="T52" i="6"/>
  <c r="U52" i="6"/>
  <c r="V52" i="6"/>
  <c r="S53" i="6"/>
  <c r="T53" i="6"/>
  <c r="U53" i="6"/>
  <c r="V53" i="6"/>
  <c r="S54" i="6"/>
  <c r="T54" i="6"/>
  <c r="U54" i="6"/>
  <c r="V54" i="6"/>
  <c r="S55" i="6"/>
  <c r="T55" i="6"/>
  <c r="U55" i="6"/>
  <c r="V55" i="6"/>
  <c r="S56" i="6"/>
  <c r="T56" i="6"/>
  <c r="U56" i="6"/>
  <c r="V56" i="6"/>
  <c r="S57" i="6"/>
  <c r="T57" i="6"/>
  <c r="U57" i="6"/>
  <c r="V57" i="6"/>
  <c r="S58" i="6"/>
  <c r="T58" i="6"/>
  <c r="U58" i="6"/>
  <c r="V58" i="6"/>
  <c r="S59" i="6"/>
  <c r="T59" i="6"/>
  <c r="U59" i="6"/>
  <c r="V59" i="6"/>
  <c r="S60" i="6"/>
  <c r="T60" i="6"/>
  <c r="U60" i="6"/>
  <c r="V60" i="6"/>
  <c r="S61" i="6"/>
  <c r="T61" i="6"/>
  <c r="U61" i="6"/>
  <c r="V61" i="6"/>
  <c r="S62" i="6"/>
  <c r="T62" i="6"/>
  <c r="U62" i="6"/>
  <c r="V62" i="6"/>
  <c r="S63" i="6"/>
  <c r="T63" i="6"/>
  <c r="U63" i="6"/>
  <c r="V63" i="6"/>
  <c r="S64" i="6"/>
  <c r="T64" i="6"/>
  <c r="U64" i="6"/>
  <c r="V64" i="6"/>
  <c r="S65" i="6"/>
  <c r="T65" i="6"/>
  <c r="U65" i="6"/>
  <c r="V65" i="6"/>
  <c r="S66" i="6"/>
  <c r="T66" i="6"/>
  <c r="U66" i="6"/>
  <c r="V66" i="6"/>
  <c r="S67" i="6"/>
  <c r="T67" i="6"/>
  <c r="U67" i="6"/>
  <c r="V67" i="6"/>
  <c r="S68" i="6"/>
  <c r="T68" i="6"/>
  <c r="U68" i="6"/>
  <c r="V68" i="6"/>
  <c r="S69" i="6"/>
  <c r="T69" i="6"/>
  <c r="U69" i="6"/>
  <c r="V69" i="6"/>
  <c r="S70" i="6"/>
  <c r="T70" i="6"/>
  <c r="U70" i="6"/>
  <c r="V70" i="6"/>
  <c r="S71" i="6"/>
  <c r="T71" i="6"/>
  <c r="U71" i="6"/>
  <c r="V71" i="6"/>
  <c r="S72" i="6"/>
  <c r="T72" i="6"/>
  <c r="U72" i="6"/>
  <c r="V72" i="6"/>
  <c r="S73" i="6"/>
  <c r="T73" i="6"/>
  <c r="U73" i="6"/>
  <c r="V73" i="6"/>
  <c r="S74" i="6"/>
  <c r="T74" i="6"/>
  <c r="U74" i="6"/>
  <c r="V74" i="6"/>
  <c r="S75" i="6"/>
  <c r="T75" i="6"/>
  <c r="U75" i="6"/>
  <c r="V75" i="6"/>
  <c r="S76" i="6"/>
  <c r="T76" i="6"/>
  <c r="U76" i="6"/>
  <c r="V76" i="6"/>
  <c r="S77" i="6"/>
  <c r="T77" i="6"/>
  <c r="U77" i="6"/>
  <c r="V77" i="6"/>
  <c r="S78" i="6"/>
  <c r="T78" i="6"/>
  <c r="U78" i="6"/>
  <c r="V78" i="6"/>
  <c r="S79" i="6"/>
  <c r="T79" i="6"/>
  <c r="U79" i="6"/>
  <c r="V79" i="6"/>
  <c r="S80" i="6"/>
  <c r="T80" i="6"/>
  <c r="U80" i="6"/>
  <c r="V80" i="6"/>
  <c r="S81" i="6"/>
  <c r="T81" i="6"/>
  <c r="U81" i="6"/>
  <c r="V81" i="6"/>
  <c r="S82" i="6"/>
  <c r="T82" i="6"/>
  <c r="U82" i="6"/>
  <c r="V82" i="6"/>
  <c r="S83" i="6"/>
  <c r="T83" i="6"/>
  <c r="U83" i="6"/>
  <c r="V83" i="6"/>
  <c r="S84" i="6"/>
  <c r="T84" i="6"/>
  <c r="U84" i="6"/>
  <c r="V84" i="6"/>
  <c r="S85" i="6"/>
  <c r="T85" i="6"/>
  <c r="U85" i="6"/>
  <c r="V85" i="6"/>
  <c r="S86" i="6"/>
  <c r="T86" i="6"/>
  <c r="U86" i="6"/>
  <c r="V86" i="6"/>
  <c r="S87" i="6"/>
  <c r="T87" i="6"/>
  <c r="U87" i="6"/>
  <c r="V87" i="6"/>
  <c r="S88" i="6"/>
  <c r="T88" i="6"/>
  <c r="U88" i="6"/>
  <c r="V88" i="6"/>
  <c r="S89" i="6"/>
  <c r="T89" i="6"/>
  <c r="U89" i="6"/>
  <c r="V89" i="6"/>
  <c r="W89" i="6"/>
  <c r="S90" i="6"/>
  <c r="T90" i="6"/>
  <c r="U90" i="6"/>
  <c r="V90" i="6"/>
  <c r="W90" i="6"/>
  <c r="S91" i="6"/>
  <c r="T91" i="6"/>
  <c r="U91" i="6"/>
  <c r="V91" i="6"/>
  <c r="W91" i="6"/>
  <c r="S92" i="6"/>
  <c r="T92" i="6"/>
  <c r="U92" i="6"/>
  <c r="V92" i="6"/>
  <c r="W92" i="6"/>
  <c r="S93" i="6"/>
  <c r="T93" i="6"/>
  <c r="U93" i="6"/>
  <c r="V93" i="6"/>
  <c r="W93" i="6"/>
  <c r="S94" i="6"/>
  <c r="T94" i="6"/>
  <c r="U94" i="6"/>
  <c r="V94" i="6"/>
  <c r="W94" i="6"/>
  <c r="S95" i="6"/>
  <c r="T95" i="6"/>
  <c r="U95" i="6"/>
  <c r="V95" i="6"/>
  <c r="W95" i="6"/>
  <c r="S96" i="6"/>
  <c r="T96" i="6"/>
  <c r="U96" i="6"/>
  <c r="V96" i="6"/>
  <c r="W96" i="6"/>
  <c r="S97" i="6"/>
  <c r="T97" i="6"/>
  <c r="U97" i="6"/>
  <c r="V97" i="6"/>
  <c r="W97" i="6"/>
  <c r="S98" i="6"/>
  <c r="T98" i="6"/>
  <c r="U98" i="6"/>
  <c r="V98" i="6"/>
  <c r="W98" i="6"/>
  <c r="S99" i="6"/>
  <c r="T99" i="6"/>
  <c r="U99" i="6"/>
  <c r="V99" i="6"/>
  <c r="W99" i="6"/>
  <c r="S100" i="6"/>
  <c r="T100" i="6"/>
  <c r="U100" i="6"/>
  <c r="V100" i="6"/>
  <c r="W100" i="6"/>
  <c r="S101" i="6"/>
  <c r="T101" i="6"/>
  <c r="U101" i="6"/>
  <c r="V101" i="6"/>
  <c r="W101" i="6"/>
  <c r="S102" i="6"/>
  <c r="T102" i="6"/>
  <c r="U102" i="6"/>
  <c r="V102" i="6"/>
  <c r="W102" i="6"/>
  <c r="S103" i="6"/>
  <c r="T103" i="6"/>
  <c r="U103" i="6"/>
  <c r="V103" i="6"/>
  <c r="W103" i="6"/>
  <c r="S104" i="6"/>
  <c r="T104" i="6"/>
  <c r="U104" i="6"/>
  <c r="V104" i="6"/>
  <c r="W104" i="6"/>
  <c r="S105" i="6"/>
  <c r="T105" i="6"/>
  <c r="U105" i="6"/>
  <c r="V105" i="6"/>
  <c r="W105" i="6"/>
  <c r="S106" i="6"/>
  <c r="T106" i="6"/>
  <c r="U106" i="6"/>
  <c r="V106" i="6"/>
  <c r="W106" i="6"/>
  <c r="S107" i="6"/>
  <c r="T107" i="6"/>
  <c r="U107" i="6"/>
  <c r="V107" i="6"/>
  <c r="W107" i="6"/>
  <c r="S108" i="6"/>
  <c r="T108" i="6"/>
  <c r="U108" i="6"/>
  <c r="V108" i="6"/>
  <c r="W108" i="6"/>
  <c r="S109" i="6"/>
  <c r="T109" i="6"/>
  <c r="U109" i="6"/>
  <c r="V109" i="6"/>
  <c r="W109" i="6"/>
  <c r="S110" i="6"/>
  <c r="T110" i="6"/>
  <c r="U110" i="6"/>
  <c r="V110" i="6"/>
  <c r="W110" i="6"/>
  <c r="S111" i="6"/>
  <c r="T111" i="6"/>
  <c r="U111" i="6"/>
  <c r="V111" i="6"/>
  <c r="W111" i="6"/>
  <c r="S112" i="6"/>
  <c r="T112" i="6"/>
  <c r="U112" i="6"/>
  <c r="V112" i="6"/>
  <c r="W112" i="6"/>
  <c r="S113" i="6"/>
  <c r="T113" i="6"/>
  <c r="U113" i="6"/>
  <c r="V113" i="6"/>
  <c r="W113" i="6"/>
  <c r="S114" i="6"/>
  <c r="T114" i="6"/>
  <c r="U114" i="6"/>
  <c r="V114" i="6"/>
  <c r="W114" i="6"/>
  <c r="S115" i="6"/>
  <c r="T115" i="6"/>
  <c r="U115" i="6"/>
  <c r="V115" i="6"/>
  <c r="W115" i="6"/>
  <c r="S116" i="6"/>
  <c r="T116" i="6"/>
  <c r="U116" i="6"/>
  <c r="V116" i="6"/>
  <c r="W116" i="6"/>
  <c r="S117" i="6"/>
  <c r="T117" i="6"/>
  <c r="U117" i="6"/>
  <c r="V117" i="6"/>
  <c r="W117" i="6"/>
  <c r="S118" i="6"/>
  <c r="T118" i="6"/>
  <c r="U118" i="6"/>
  <c r="V118" i="6"/>
  <c r="W118" i="6"/>
  <c r="S119" i="6"/>
  <c r="T119" i="6"/>
  <c r="U119" i="6"/>
  <c r="V119" i="6"/>
  <c r="W119" i="6"/>
  <c r="S120" i="6"/>
  <c r="T120" i="6"/>
  <c r="U120" i="6"/>
  <c r="V120" i="6"/>
  <c r="W120" i="6"/>
  <c r="T2" i="6"/>
  <c r="U2" i="6"/>
  <c r="V2" i="6"/>
  <c r="M3" i="6"/>
  <c r="N3" i="6"/>
  <c r="O3" i="6"/>
  <c r="P3" i="6"/>
  <c r="M4" i="6"/>
  <c r="N4" i="6"/>
  <c r="O4" i="6"/>
  <c r="P4" i="6"/>
  <c r="M5" i="6"/>
  <c r="N5" i="6"/>
  <c r="O5" i="6"/>
  <c r="P5" i="6"/>
  <c r="M6" i="6"/>
  <c r="N6" i="6"/>
  <c r="O6" i="6"/>
  <c r="P6" i="6"/>
  <c r="M7" i="6"/>
  <c r="N7" i="6"/>
  <c r="O7" i="6"/>
  <c r="P7" i="6"/>
  <c r="M8" i="6"/>
  <c r="N8" i="6"/>
  <c r="O8" i="6"/>
  <c r="P8" i="6"/>
  <c r="M9" i="6"/>
  <c r="N9" i="6"/>
  <c r="O9" i="6"/>
  <c r="P9" i="6"/>
  <c r="M10" i="6"/>
  <c r="N10" i="6"/>
  <c r="O10" i="6"/>
  <c r="P10" i="6"/>
  <c r="M11" i="6"/>
  <c r="N11" i="6"/>
  <c r="O11" i="6"/>
  <c r="P11" i="6"/>
  <c r="M12" i="6"/>
  <c r="N12" i="6"/>
  <c r="O12" i="6"/>
  <c r="P12" i="6"/>
  <c r="M13" i="6"/>
  <c r="N13" i="6"/>
  <c r="O13" i="6"/>
  <c r="P13" i="6"/>
  <c r="M14" i="6"/>
  <c r="N14" i="6"/>
  <c r="O14" i="6"/>
  <c r="P14" i="6"/>
  <c r="M15" i="6"/>
  <c r="N15" i="6"/>
  <c r="O15" i="6"/>
  <c r="P15" i="6"/>
  <c r="M16" i="6"/>
  <c r="N16" i="6"/>
  <c r="O16" i="6"/>
  <c r="P16" i="6"/>
  <c r="M17" i="6"/>
  <c r="N17" i="6"/>
  <c r="O17" i="6"/>
  <c r="P17" i="6"/>
  <c r="M18" i="6"/>
  <c r="N18" i="6"/>
  <c r="O18" i="6"/>
  <c r="P18" i="6"/>
  <c r="M19" i="6"/>
  <c r="N19" i="6"/>
  <c r="O19" i="6"/>
  <c r="P19" i="6"/>
  <c r="M20" i="6"/>
  <c r="N20" i="6"/>
  <c r="O20" i="6"/>
  <c r="P20" i="6"/>
  <c r="M21" i="6"/>
  <c r="N21" i="6"/>
  <c r="O21" i="6"/>
  <c r="P21" i="6"/>
  <c r="M22" i="6"/>
  <c r="N22" i="6"/>
  <c r="O22" i="6"/>
  <c r="P22" i="6"/>
  <c r="M23" i="6"/>
  <c r="N23" i="6"/>
  <c r="O23" i="6"/>
  <c r="P23" i="6"/>
  <c r="M24" i="6"/>
  <c r="N24" i="6"/>
  <c r="O24" i="6"/>
  <c r="P24" i="6"/>
  <c r="M25" i="6"/>
  <c r="N25" i="6"/>
  <c r="O25" i="6"/>
  <c r="P25" i="6"/>
  <c r="M26" i="6"/>
  <c r="N26" i="6"/>
  <c r="O26" i="6"/>
  <c r="P26" i="6"/>
  <c r="M27" i="6"/>
  <c r="N27" i="6"/>
  <c r="O27" i="6"/>
  <c r="P27" i="6"/>
  <c r="M28" i="6"/>
  <c r="N28" i="6"/>
  <c r="O28" i="6"/>
  <c r="P28" i="6"/>
  <c r="M29" i="6"/>
  <c r="N29" i="6"/>
  <c r="O29" i="6"/>
  <c r="P29" i="6"/>
  <c r="M30" i="6"/>
  <c r="N30" i="6"/>
  <c r="O30" i="6"/>
  <c r="P30" i="6"/>
  <c r="M31" i="6"/>
  <c r="N31" i="6"/>
  <c r="O31" i="6"/>
  <c r="P31" i="6"/>
  <c r="M32" i="6"/>
  <c r="N32" i="6"/>
  <c r="O32" i="6"/>
  <c r="P32" i="6"/>
  <c r="M33" i="6"/>
  <c r="N33" i="6"/>
  <c r="O33" i="6"/>
  <c r="P33" i="6"/>
  <c r="M34" i="6"/>
  <c r="N34" i="6"/>
  <c r="O34" i="6"/>
  <c r="P34" i="6"/>
  <c r="M35" i="6"/>
  <c r="N35" i="6"/>
  <c r="O35" i="6"/>
  <c r="P35" i="6"/>
  <c r="M36" i="6"/>
  <c r="N36" i="6"/>
  <c r="O36" i="6"/>
  <c r="P36" i="6"/>
  <c r="M37" i="6"/>
  <c r="N37" i="6"/>
  <c r="O37" i="6"/>
  <c r="P37" i="6"/>
  <c r="M38" i="6"/>
  <c r="N38" i="6"/>
  <c r="O38" i="6"/>
  <c r="P38" i="6"/>
  <c r="M39" i="6"/>
  <c r="N39" i="6"/>
  <c r="O39" i="6"/>
  <c r="P39" i="6"/>
  <c r="M40" i="6"/>
  <c r="N40" i="6"/>
  <c r="O40" i="6"/>
  <c r="P40" i="6"/>
  <c r="M41" i="6"/>
  <c r="N41" i="6"/>
  <c r="O41" i="6"/>
  <c r="P41" i="6"/>
  <c r="M42" i="6"/>
  <c r="N42" i="6"/>
  <c r="O42" i="6"/>
  <c r="P42" i="6"/>
  <c r="M43" i="6"/>
  <c r="N43" i="6"/>
  <c r="O43" i="6"/>
  <c r="P43" i="6"/>
  <c r="M44" i="6"/>
  <c r="N44" i="6"/>
  <c r="O44" i="6"/>
  <c r="P44" i="6"/>
  <c r="M45" i="6"/>
  <c r="N45" i="6"/>
  <c r="O45" i="6"/>
  <c r="P45" i="6"/>
  <c r="M46" i="6"/>
  <c r="N46" i="6"/>
  <c r="O46" i="6"/>
  <c r="P46" i="6"/>
  <c r="M47" i="6"/>
  <c r="N47" i="6"/>
  <c r="O47" i="6"/>
  <c r="P47" i="6"/>
  <c r="M48" i="6"/>
  <c r="N48" i="6"/>
  <c r="O48" i="6"/>
  <c r="P48" i="6"/>
  <c r="M49" i="6"/>
  <c r="N49" i="6"/>
  <c r="O49" i="6"/>
  <c r="P49" i="6"/>
  <c r="M50" i="6"/>
  <c r="N50" i="6"/>
  <c r="O50" i="6"/>
  <c r="P50" i="6"/>
  <c r="M51" i="6"/>
  <c r="N51" i="6"/>
  <c r="O51" i="6"/>
  <c r="P51" i="6"/>
  <c r="M52" i="6"/>
  <c r="N52" i="6"/>
  <c r="O52" i="6"/>
  <c r="P52" i="6"/>
  <c r="M53" i="6"/>
  <c r="N53" i="6"/>
  <c r="O53" i="6"/>
  <c r="P53" i="6"/>
  <c r="M54" i="6"/>
  <c r="N54" i="6"/>
  <c r="O54" i="6"/>
  <c r="P54" i="6"/>
  <c r="M55" i="6"/>
  <c r="N55" i="6"/>
  <c r="O55" i="6"/>
  <c r="P55" i="6"/>
  <c r="M56" i="6"/>
  <c r="N56" i="6"/>
  <c r="O56" i="6"/>
  <c r="P56" i="6"/>
  <c r="M57" i="6"/>
  <c r="N57" i="6"/>
  <c r="O57" i="6"/>
  <c r="P57" i="6"/>
  <c r="M58" i="6"/>
  <c r="N58" i="6"/>
  <c r="O58" i="6"/>
  <c r="P58" i="6"/>
  <c r="M59" i="6"/>
  <c r="N59" i="6"/>
  <c r="O59" i="6"/>
  <c r="P59" i="6"/>
  <c r="M60" i="6"/>
  <c r="N60" i="6"/>
  <c r="O60" i="6"/>
  <c r="P60" i="6"/>
  <c r="M61" i="6"/>
  <c r="N61" i="6"/>
  <c r="O61" i="6"/>
  <c r="P61" i="6"/>
  <c r="M62" i="6"/>
  <c r="N62" i="6"/>
  <c r="O62" i="6"/>
  <c r="P62" i="6"/>
  <c r="M63" i="6"/>
  <c r="N63" i="6"/>
  <c r="O63" i="6"/>
  <c r="P63" i="6"/>
  <c r="M64" i="6"/>
  <c r="N64" i="6"/>
  <c r="O64" i="6"/>
  <c r="P64" i="6"/>
  <c r="M65" i="6"/>
  <c r="N65" i="6"/>
  <c r="O65" i="6"/>
  <c r="P65" i="6"/>
  <c r="M66" i="6"/>
  <c r="N66" i="6"/>
  <c r="O66" i="6"/>
  <c r="P66" i="6"/>
  <c r="M67" i="6"/>
  <c r="N67" i="6"/>
  <c r="O67" i="6"/>
  <c r="P67" i="6"/>
  <c r="M68" i="6"/>
  <c r="N68" i="6"/>
  <c r="O68" i="6"/>
  <c r="P68" i="6"/>
  <c r="M69" i="6"/>
  <c r="N69" i="6"/>
  <c r="O69" i="6"/>
  <c r="P69" i="6"/>
  <c r="M70" i="6"/>
  <c r="N70" i="6"/>
  <c r="O70" i="6"/>
  <c r="P70" i="6"/>
  <c r="M71" i="6"/>
  <c r="N71" i="6"/>
  <c r="O71" i="6"/>
  <c r="P71" i="6"/>
  <c r="M72" i="6"/>
  <c r="N72" i="6"/>
  <c r="O72" i="6"/>
  <c r="P72" i="6"/>
  <c r="M73" i="6"/>
  <c r="N73" i="6"/>
  <c r="O73" i="6"/>
  <c r="P73" i="6"/>
  <c r="M74" i="6"/>
  <c r="N74" i="6"/>
  <c r="O74" i="6"/>
  <c r="P74" i="6"/>
  <c r="M75" i="6"/>
  <c r="N75" i="6"/>
  <c r="O75" i="6"/>
  <c r="P75" i="6"/>
  <c r="M76" i="6"/>
  <c r="N76" i="6"/>
  <c r="O76" i="6"/>
  <c r="P76" i="6"/>
  <c r="M77" i="6"/>
  <c r="N77" i="6"/>
  <c r="O77" i="6"/>
  <c r="P77" i="6"/>
  <c r="M78" i="6"/>
  <c r="N78" i="6"/>
  <c r="O78" i="6"/>
  <c r="P78" i="6"/>
  <c r="M79" i="6"/>
  <c r="N79" i="6"/>
  <c r="O79" i="6"/>
  <c r="P79" i="6"/>
  <c r="M80" i="6"/>
  <c r="N80" i="6"/>
  <c r="O80" i="6"/>
  <c r="P80" i="6"/>
  <c r="M81" i="6"/>
  <c r="N81" i="6"/>
  <c r="O81" i="6"/>
  <c r="P81" i="6"/>
  <c r="M82" i="6"/>
  <c r="N82" i="6"/>
  <c r="O82" i="6"/>
  <c r="P82" i="6"/>
  <c r="M83" i="6"/>
  <c r="N83" i="6"/>
  <c r="O83" i="6"/>
  <c r="P83" i="6"/>
  <c r="M84" i="6"/>
  <c r="N84" i="6"/>
  <c r="O84" i="6"/>
  <c r="P84" i="6"/>
  <c r="M85" i="6"/>
  <c r="N85" i="6"/>
  <c r="O85" i="6"/>
  <c r="P85" i="6"/>
  <c r="M86" i="6"/>
  <c r="N86" i="6"/>
  <c r="O86" i="6"/>
  <c r="P86" i="6"/>
  <c r="M87" i="6"/>
  <c r="N87" i="6"/>
  <c r="O87" i="6"/>
  <c r="P87" i="6"/>
  <c r="M88" i="6"/>
  <c r="N88" i="6"/>
  <c r="O88" i="6"/>
  <c r="P88" i="6"/>
  <c r="M89" i="6"/>
  <c r="N89" i="6"/>
  <c r="O89" i="6"/>
  <c r="P89" i="6"/>
  <c r="Q89" i="6"/>
  <c r="M90" i="6"/>
  <c r="N90" i="6"/>
  <c r="O90" i="6"/>
  <c r="P90" i="6"/>
  <c r="Q90" i="6"/>
  <c r="M91" i="6"/>
  <c r="N91" i="6"/>
  <c r="O91" i="6"/>
  <c r="P91" i="6"/>
  <c r="Q91" i="6"/>
  <c r="M92" i="6"/>
  <c r="N92" i="6"/>
  <c r="O92" i="6"/>
  <c r="P92" i="6"/>
  <c r="Q92" i="6"/>
  <c r="M93" i="6"/>
  <c r="N93" i="6"/>
  <c r="O93" i="6"/>
  <c r="P93" i="6"/>
  <c r="Q93" i="6"/>
  <c r="M94" i="6"/>
  <c r="N94" i="6"/>
  <c r="O94" i="6"/>
  <c r="P94" i="6"/>
  <c r="Q94" i="6"/>
  <c r="M95" i="6"/>
  <c r="N95" i="6"/>
  <c r="O95" i="6"/>
  <c r="P95" i="6"/>
  <c r="Q95" i="6"/>
  <c r="M96" i="6"/>
  <c r="N96" i="6"/>
  <c r="O96" i="6"/>
  <c r="P96" i="6"/>
  <c r="Q96" i="6"/>
  <c r="M97" i="6"/>
  <c r="N97" i="6"/>
  <c r="O97" i="6"/>
  <c r="P97" i="6"/>
  <c r="Q97" i="6"/>
  <c r="M98" i="6"/>
  <c r="N98" i="6"/>
  <c r="O98" i="6"/>
  <c r="P98" i="6"/>
  <c r="Q98" i="6"/>
  <c r="M99" i="6"/>
  <c r="N99" i="6"/>
  <c r="O99" i="6"/>
  <c r="P99" i="6"/>
  <c r="Q99" i="6"/>
  <c r="M100" i="6"/>
  <c r="N100" i="6"/>
  <c r="O100" i="6"/>
  <c r="P100" i="6"/>
  <c r="Q100" i="6"/>
  <c r="M101" i="6"/>
  <c r="N101" i="6"/>
  <c r="O101" i="6"/>
  <c r="P101" i="6"/>
  <c r="Q101" i="6"/>
  <c r="M102" i="6"/>
  <c r="N102" i="6"/>
  <c r="O102" i="6"/>
  <c r="P102" i="6"/>
  <c r="Q102" i="6"/>
  <c r="M103" i="6"/>
  <c r="N103" i="6"/>
  <c r="O103" i="6"/>
  <c r="P103" i="6"/>
  <c r="Q103" i="6"/>
  <c r="M104" i="6"/>
  <c r="N104" i="6"/>
  <c r="O104" i="6"/>
  <c r="P104" i="6"/>
  <c r="Q104" i="6"/>
  <c r="M105" i="6"/>
  <c r="N105" i="6"/>
  <c r="O105" i="6"/>
  <c r="P105" i="6"/>
  <c r="Q105" i="6"/>
  <c r="M106" i="6"/>
  <c r="N106" i="6"/>
  <c r="O106" i="6"/>
  <c r="P106" i="6"/>
  <c r="Q106" i="6"/>
  <c r="M107" i="6"/>
  <c r="N107" i="6"/>
  <c r="O107" i="6"/>
  <c r="P107" i="6"/>
  <c r="Q107" i="6"/>
  <c r="M108" i="6"/>
  <c r="N108" i="6"/>
  <c r="O108" i="6"/>
  <c r="P108" i="6"/>
  <c r="Q108" i="6"/>
  <c r="M109" i="6"/>
  <c r="N109" i="6"/>
  <c r="O109" i="6"/>
  <c r="P109" i="6"/>
  <c r="Q109" i="6"/>
  <c r="M110" i="6"/>
  <c r="N110" i="6"/>
  <c r="O110" i="6"/>
  <c r="P110" i="6"/>
  <c r="Q110" i="6"/>
  <c r="M111" i="6"/>
  <c r="N111" i="6"/>
  <c r="O111" i="6"/>
  <c r="P111" i="6"/>
  <c r="Q111" i="6"/>
  <c r="M112" i="6"/>
  <c r="N112" i="6"/>
  <c r="O112" i="6"/>
  <c r="P112" i="6"/>
  <c r="Q112" i="6"/>
  <c r="M113" i="6"/>
  <c r="N113" i="6"/>
  <c r="O113" i="6"/>
  <c r="P113" i="6"/>
  <c r="Q113" i="6"/>
  <c r="M114" i="6"/>
  <c r="N114" i="6"/>
  <c r="O114" i="6"/>
  <c r="P114" i="6"/>
  <c r="Q114" i="6"/>
  <c r="M115" i="6"/>
  <c r="N115" i="6"/>
  <c r="O115" i="6"/>
  <c r="P115" i="6"/>
  <c r="Q115" i="6"/>
  <c r="M116" i="6"/>
  <c r="N116" i="6"/>
  <c r="O116" i="6"/>
  <c r="P116" i="6"/>
  <c r="Q116" i="6"/>
  <c r="M117" i="6"/>
  <c r="N117" i="6"/>
  <c r="O117" i="6"/>
  <c r="P117" i="6"/>
  <c r="Q117" i="6"/>
  <c r="M118" i="6"/>
  <c r="N118" i="6"/>
  <c r="O118" i="6"/>
  <c r="P118" i="6"/>
  <c r="Q118" i="6"/>
  <c r="M119" i="6"/>
  <c r="N119" i="6"/>
  <c r="O119" i="6"/>
  <c r="P119" i="6"/>
  <c r="Q119" i="6"/>
  <c r="M120" i="6"/>
  <c r="N120" i="6"/>
  <c r="O120" i="6"/>
  <c r="P120" i="6"/>
  <c r="Q120" i="6"/>
  <c r="N2" i="6"/>
  <c r="O2" i="6"/>
  <c r="P2" i="6"/>
  <c r="G3" i="6"/>
  <c r="H3" i="6"/>
  <c r="I3" i="6"/>
  <c r="J3" i="6"/>
  <c r="G4" i="6"/>
  <c r="H4" i="6"/>
  <c r="I4" i="6"/>
  <c r="J4" i="6"/>
  <c r="G5" i="6"/>
  <c r="H5" i="6"/>
  <c r="I5" i="6"/>
  <c r="J5" i="6"/>
  <c r="G6" i="6"/>
  <c r="H6" i="6"/>
  <c r="I6" i="6"/>
  <c r="J6" i="6"/>
  <c r="G7" i="6"/>
  <c r="H7" i="6"/>
  <c r="I7" i="6"/>
  <c r="J7" i="6"/>
  <c r="G8" i="6"/>
  <c r="H8" i="6"/>
  <c r="I8" i="6"/>
  <c r="J8" i="6"/>
  <c r="G9" i="6"/>
  <c r="H9" i="6"/>
  <c r="I9" i="6"/>
  <c r="J9" i="6"/>
  <c r="G10" i="6"/>
  <c r="H10" i="6"/>
  <c r="I10" i="6"/>
  <c r="J10" i="6"/>
  <c r="G11" i="6"/>
  <c r="H11" i="6"/>
  <c r="I11" i="6"/>
  <c r="J11" i="6"/>
  <c r="G12" i="6"/>
  <c r="H12" i="6"/>
  <c r="I12" i="6"/>
  <c r="J12" i="6"/>
  <c r="G13" i="6"/>
  <c r="H13" i="6"/>
  <c r="I13" i="6"/>
  <c r="J13" i="6"/>
  <c r="G14" i="6"/>
  <c r="H14" i="6"/>
  <c r="I14" i="6"/>
  <c r="J14" i="6"/>
  <c r="G15" i="6"/>
  <c r="H15" i="6"/>
  <c r="I15" i="6"/>
  <c r="J15" i="6"/>
  <c r="G16" i="6"/>
  <c r="H16" i="6"/>
  <c r="I16" i="6"/>
  <c r="J16" i="6"/>
  <c r="G17" i="6"/>
  <c r="H17" i="6"/>
  <c r="I17" i="6"/>
  <c r="J17" i="6"/>
  <c r="G18" i="6"/>
  <c r="H18" i="6"/>
  <c r="I18" i="6"/>
  <c r="J18" i="6"/>
  <c r="G19" i="6"/>
  <c r="H19" i="6"/>
  <c r="I19" i="6"/>
  <c r="J19" i="6"/>
  <c r="G20" i="6"/>
  <c r="H20" i="6"/>
  <c r="I20" i="6"/>
  <c r="J20" i="6"/>
  <c r="G21" i="6"/>
  <c r="H21" i="6"/>
  <c r="I21" i="6"/>
  <c r="J21" i="6"/>
  <c r="G22" i="6"/>
  <c r="H22" i="6"/>
  <c r="I22" i="6"/>
  <c r="J22" i="6"/>
  <c r="G23" i="6"/>
  <c r="H23" i="6"/>
  <c r="I23" i="6"/>
  <c r="J23" i="6"/>
  <c r="G24" i="6"/>
  <c r="H24" i="6"/>
  <c r="I24" i="6"/>
  <c r="J24" i="6"/>
  <c r="G25" i="6"/>
  <c r="H25" i="6"/>
  <c r="I25" i="6"/>
  <c r="J25" i="6"/>
  <c r="G26" i="6"/>
  <c r="H26" i="6"/>
  <c r="I26" i="6"/>
  <c r="J26" i="6"/>
  <c r="G27" i="6"/>
  <c r="H27" i="6"/>
  <c r="I27" i="6"/>
  <c r="J27" i="6"/>
  <c r="G28" i="6"/>
  <c r="H28" i="6"/>
  <c r="I28" i="6"/>
  <c r="J28" i="6"/>
  <c r="G29" i="6"/>
  <c r="H29" i="6"/>
  <c r="I29" i="6"/>
  <c r="J29" i="6"/>
  <c r="G30" i="6"/>
  <c r="H30" i="6"/>
  <c r="I30" i="6"/>
  <c r="J30" i="6"/>
  <c r="G31" i="6"/>
  <c r="H31" i="6"/>
  <c r="I31" i="6"/>
  <c r="J31" i="6"/>
  <c r="G32" i="6"/>
  <c r="H32" i="6"/>
  <c r="I32" i="6"/>
  <c r="J32" i="6"/>
  <c r="G33" i="6"/>
  <c r="H33" i="6"/>
  <c r="I33" i="6"/>
  <c r="J33" i="6"/>
  <c r="G34" i="6"/>
  <c r="H34" i="6"/>
  <c r="I34" i="6"/>
  <c r="J34" i="6"/>
  <c r="G35" i="6"/>
  <c r="H35" i="6"/>
  <c r="I35" i="6"/>
  <c r="J35" i="6"/>
  <c r="G36" i="6"/>
  <c r="H36" i="6"/>
  <c r="I36" i="6"/>
  <c r="J36" i="6"/>
  <c r="G37" i="6"/>
  <c r="H37" i="6"/>
  <c r="I37" i="6"/>
  <c r="J37" i="6"/>
  <c r="G38" i="6"/>
  <c r="H38" i="6"/>
  <c r="I38" i="6"/>
  <c r="J38" i="6"/>
  <c r="G39" i="6"/>
  <c r="H39" i="6"/>
  <c r="I39" i="6"/>
  <c r="J39" i="6"/>
  <c r="G40" i="6"/>
  <c r="H40" i="6"/>
  <c r="I40" i="6"/>
  <c r="J40" i="6"/>
  <c r="G41" i="6"/>
  <c r="H41" i="6"/>
  <c r="I41" i="6"/>
  <c r="J41" i="6"/>
  <c r="G42" i="6"/>
  <c r="H42" i="6"/>
  <c r="I42" i="6"/>
  <c r="J42" i="6"/>
  <c r="G43" i="6"/>
  <c r="H43" i="6"/>
  <c r="I43" i="6"/>
  <c r="J43" i="6"/>
  <c r="G44" i="6"/>
  <c r="H44" i="6"/>
  <c r="I44" i="6"/>
  <c r="J44" i="6"/>
  <c r="G45" i="6"/>
  <c r="H45" i="6"/>
  <c r="I45" i="6"/>
  <c r="J45" i="6"/>
  <c r="G46" i="6"/>
  <c r="H46" i="6"/>
  <c r="I46" i="6"/>
  <c r="J46" i="6"/>
  <c r="G47" i="6"/>
  <c r="H47" i="6"/>
  <c r="I47" i="6"/>
  <c r="J47" i="6"/>
  <c r="G48" i="6"/>
  <c r="H48" i="6"/>
  <c r="I48" i="6"/>
  <c r="J48" i="6"/>
  <c r="G49" i="6"/>
  <c r="H49" i="6"/>
  <c r="I49" i="6"/>
  <c r="J49" i="6"/>
  <c r="G50" i="6"/>
  <c r="H50" i="6"/>
  <c r="I50" i="6"/>
  <c r="J50" i="6"/>
  <c r="G51" i="6"/>
  <c r="H51" i="6"/>
  <c r="I51" i="6"/>
  <c r="J51" i="6"/>
  <c r="G52" i="6"/>
  <c r="H52" i="6"/>
  <c r="I52" i="6"/>
  <c r="J52" i="6"/>
  <c r="G53" i="6"/>
  <c r="H53" i="6"/>
  <c r="I53" i="6"/>
  <c r="J53" i="6"/>
  <c r="G54" i="6"/>
  <c r="H54" i="6"/>
  <c r="I54" i="6"/>
  <c r="J54" i="6"/>
  <c r="G55" i="6"/>
  <c r="H55" i="6"/>
  <c r="I55" i="6"/>
  <c r="J55" i="6"/>
  <c r="G56" i="6"/>
  <c r="H56" i="6"/>
  <c r="I56" i="6"/>
  <c r="J56" i="6"/>
  <c r="G57" i="6"/>
  <c r="H57" i="6"/>
  <c r="I57" i="6"/>
  <c r="J57" i="6"/>
  <c r="G58" i="6"/>
  <c r="H58" i="6"/>
  <c r="I58" i="6"/>
  <c r="J58" i="6"/>
  <c r="G59" i="6"/>
  <c r="H59" i="6"/>
  <c r="I59" i="6"/>
  <c r="J59" i="6"/>
  <c r="G60" i="6"/>
  <c r="H60" i="6"/>
  <c r="I60" i="6"/>
  <c r="J60" i="6"/>
  <c r="G61" i="6"/>
  <c r="H61" i="6"/>
  <c r="I61" i="6"/>
  <c r="J61" i="6"/>
  <c r="G62" i="6"/>
  <c r="H62" i="6"/>
  <c r="I62" i="6"/>
  <c r="J62" i="6"/>
  <c r="G63" i="6"/>
  <c r="H63" i="6"/>
  <c r="I63" i="6"/>
  <c r="J63" i="6"/>
  <c r="G64" i="6"/>
  <c r="H64" i="6"/>
  <c r="I64" i="6"/>
  <c r="J64" i="6"/>
  <c r="G65" i="6"/>
  <c r="H65" i="6"/>
  <c r="I65" i="6"/>
  <c r="J65" i="6"/>
  <c r="G66" i="6"/>
  <c r="H66" i="6"/>
  <c r="I66" i="6"/>
  <c r="J66" i="6"/>
  <c r="G67" i="6"/>
  <c r="H67" i="6"/>
  <c r="I67" i="6"/>
  <c r="J67" i="6"/>
  <c r="G68" i="6"/>
  <c r="H68" i="6"/>
  <c r="I68" i="6"/>
  <c r="J68" i="6"/>
  <c r="G69" i="6"/>
  <c r="H69" i="6"/>
  <c r="I69" i="6"/>
  <c r="J69" i="6"/>
  <c r="G70" i="6"/>
  <c r="H70" i="6"/>
  <c r="I70" i="6"/>
  <c r="J70" i="6"/>
  <c r="G71" i="6"/>
  <c r="H71" i="6"/>
  <c r="I71" i="6"/>
  <c r="J71" i="6"/>
  <c r="G72" i="6"/>
  <c r="H72" i="6"/>
  <c r="I72" i="6"/>
  <c r="J72" i="6"/>
  <c r="G73" i="6"/>
  <c r="H73" i="6"/>
  <c r="I73" i="6"/>
  <c r="J73" i="6"/>
  <c r="G74" i="6"/>
  <c r="H74" i="6"/>
  <c r="I74" i="6"/>
  <c r="J74" i="6"/>
  <c r="G75" i="6"/>
  <c r="H75" i="6"/>
  <c r="I75" i="6"/>
  <c r="J75" i="6"/>
  <c r="G76" i="6"/>
  <c r="H76" i="6"/>
  <c r="I76" i="6"/>
  <c r="J76" i="6"/>
  <c r="G77" i="6"/>
  <c r="H77" i="6"/>
  <c r="I77" i="6"/>
  <c r="J77" i="6"/>
  <c r="G78" i="6"/>
  <c r="H78" i="6"/>
  <c r="I78" i="6"/>
  <c r="J78" i="6"/>
  <c r="G79" i="6"/>
  <c r="H79" i="6"/>
  <c r="I79" i="6"/>
  <c r="J79" i="6"/>
  <c r="G80" i="6"/>
  <c r="H80" i="6"/>
  <c r="I80" i="6"/>
  <c r="J80" i="6"/>
  <c r="G81" i="6"/>
  <c r="H81" i="6"/>
  <c r="I81" i="6"/>
  <c r="J81" i="6"/>
  <c r="G82" i="6"/>
  <c r="H82" i="6"/>
  <c r="I82" i="6"/>
  <c r="J82" i="6"/>
  <c r="G83" i="6"/>
  <c r="H83" i="6"/>
  <c r="I83" i="6"/>
  <c r="J83" i="6"/>
  <c r="G84" i="6"/>
  <c r="H84" i="6"/>
  <c r="I84" i="6"/>
  <c r="J84" i="6"/>
  <c r="G85" i="6"/>
  <c r="H85" i="6"/>
  <c r="I85" i="6"/>
  <c r="J85" i="6"/>
  <c r="G86" i="6"/>
  <c r="H86" i="6"/>
  <c r="I86" i="6"/>
  <c r="J86" i="6"/>
  <c r="G87" i="6"/>
  <c r="H87" i="6"/>
  <c r="I87" i="6"/>
  <c r="J87" i="6"/>
  <c r="G88" i="6"/>
  <c r="H88" i="6"/>
  <c r="I88" i="6"/>
  <c r="J88" i="6"/>
  <c r="G89" i="6"/>
  <c r="H89" i="6"/>
  <c r="I89" i="6"/>
  <c r="J89" i="6"/>
  <c r="K89" i="6"/>
  <c r="G90" i="6"/>
  <c r="H90" i="6"/>
  <c r="I90" i="6"/>
  <c r="J90" i="6"/>
  <c r="K90" i="6"/>
  <c r="G91" i="6"/>
  <c r="H91" i="6"/>
  <c r="I91" i="6"/>
  <c r="J91" i="6"/>
  <c r="K91" i="6"/>
  <c r="G92" i="6"/>
  <c r="H92" i="6"/>
  <c r="I92" i="6"/>
  <c r="J92" i="6"/>
  <c r="K92" i="6"/>
  <c r="G93" i="6"/>
  <c r="H93" i="6"/>
  <c r="I93" i="6"/>
  <c r="J93" i="6"/>
  <c r="K93" i="6"/>
  <c r="G94" i="6"/>
  <c r="H94" i="6"/>
  <c r="I94" i="6"/>
  <c r="J94" i="6"/>
  <c r="K94" i="6"/>
  <c r="G95" i="6"/>
  <c r="H95" i="6"/>
  <c r="I95" i="6"/>
  <c r="J95" i="6"/>
  <c r="K95" i="6"/>
  <c r="G96" i="6"/>
  <c r="H96" i="6"/>
  <c r="I96" i="6"/>
  <c r="J96" i="6"/>
  <c r="K96" i="6"/>
  <c r="G97" i="6"/>
  <c r="H97" i="6"/>
  <c r="I97" i="6"/>
  <c r="J97" i="6"/>
  <c r="K97" i="6"/>
  <c r="G98" i="6"/>
  <c r="H98" i="6"/>
  <c r="I98" i="6"/>
  <c r="J98" i="6"/>
  <c r="K98" i="6"/>
  <c r="G99" i="6"/>
  <c r="H99" i="6"/>
  <c r="I99" i="6"/>
  <c r="J99" i="6"/>
  <c r="K99" i="6"/>
  <c r="G100" i="6"/>
  <c r="H100" i="6"/>
  <c r="I100" i="6"/>
  <c r="J100" i="6"/>
  <c r="K100" i="6"/>
  <c r="G101" i="6"/>
  <c r="H101" i="6"/>
  <c r="I101" i="6"/>
  <c r="J101" i="6"/>
  <c r="K101" i="6"/>
  <c r="G102" i="6"/>
  <c r="H102" i="6"/>
  <c r="I102" i="6"/>
  <c r="J102" i="6"/>
  <c r="K102" i="6"/>
  <c r="G103" i="6"/>
  <c r="H103" i="6"/>
  <c r="I103" i="6"/>
  <c r="J103" i="6"/>
  <c r="K103" i="6"/>
  <c r="G104" i="6"/>
  <c r="H104" i="6"/>
  <c r="I104" i="6"/>
  <c r="J104" i="6"/>
  <c r="K104" i="6"/>
  <c r="G105" i="6"/>
  <c r="H105" i="6"/>
  <c r="I105" i="6"/>
  <c r="J105" i="6"/>
  <c r="K105" i="6"/>
  <c r="G106" i="6"/>
  <c r="H106" i="6"/>
  <c r="I106" i="6"/>
  <c r="J106" i="6"/>
  <c r="K106" i="6"/>
  <c r="G107" i="6"/>
  <c r="H107" i="6"/>
  <c r="I107" i="6"/>
  <c r="J107" i="6"/>
  <c r="K107" i="6"/>
  <c r="G108" i="6"/>
  <c r="H108" i="6"/>
  <c r="I108" i="6"/>
  <c r="J108" i="6"/>
  <c r="K108" i="6"/>
  <c r="G109" i="6"/>
  <c r="H109" i="6"/>
  <c r="I109" i="6"/>
  <c r="J109" i="6"/>
  <c r="K109" i="6"/>
  <c r="G110" i="6"/>
  <c r="H110" i="6"/>
  <c r="I110" i="6"/>
  <c r="J110" i="6"/>
  <c r="K110" i="6"/>
  <c r="G111" i="6"/>
  <c r="H111" i="6"/>
  <c r="I111" i="6"/>
  <c r="J111" i="6"/>
  <c r="K111" i="6"/>
  <c r="G112" i="6"/>
  <c r="H112" i="6"/>
  <c r="I112" i="6"/>
  <c r="J112" i="6"/>
  <c r="K112" i="6"/>
  <c r="G113" i="6"/>
  <c r="H113" i="6"/>
  <c r="I113" i="6"/>
  <c r="J113" i="6"/>
  <c r="K113" i="6"/>
  <c r="G114" i="6"/>
  <c r="H114" i="6"/>
  <c r="I114" i="6"/>
  <c r="J114" i="6"/>
  <c r="K114" i="6"/>
  <c r="G115" i="6"/>
  <c r="H115" i="6"/>
  <c r="I115" i="6"/>
  <c r="J115" i="6"/>
  <c r="K115" i="6"/>
  <c r="G116" i="6"/>
  <c r="H116" i="6"/>
  <c r="I116" i="6"/>
  <c r="J116" i="6"/>
  <c r="K116" i="6"/>
  <c r="G117" i="6"/>
  <c r="H117" i="6"/>
  <c r="I117" i="6"/>
  <c r="J117" i="6"/>
  <c r="K117" i="6"/>
  <c r="G118" i="6"/>
  <c r="H118" i="6"/>
  <c r="I118" i="6"/>
  <c r="J118" i="6"/>
  <c r="K118" i="6"/>
  <c r="G119" i="6"/>
  <c r="H119" i="6"/>
  <c r="I119" i="6"/>
  <c r="J119" i="6"/>
  <c r="K119" i="6"/>
  <c r="G120" i="6"/>
  <c r="H120" i="6"/>
  <c r="I120" i="6"/>
  <c r="J120" i="6"/>
  <c r="K120" i="6"/>
  <c r="H2" i="6"/>
  <c r="I2" i="6"/>
  <c r="J2" i="6"/>
  <c r="A3" i="6"/>
  <c r="B3" i="6"/>
  <c r="C3" i="6"/>
  <c r="D3" i="6"/>
  <c r="A4" i="6"/>
  <c r="B4" i="6"/>
  <c r="C4" i="6"/>
  <c r="D4" i="6"/>
  <c r="A5" i="6"/>
  <c r="B5" i="6"/>
  <c r="C5" i="6"/>
  <c r="D5" i="6"/>
  <c r="A6" i="6"/>
  <c r="B6" i="6"/>
  <c r="C6" i="6"/>
  <c r="D6" i="6"/>
  <c r="A7" i="6"/>
  <c r="B7" i="6"/>
  <c r="C7" i="6"/>
  <c r="D7" i="6"/>
  <c r="A8" i="6"/>
  <c r="B8" i="6"/>
  <c r="C8" i="6"/>
  <c r="D8" i="6"/>
  <c r="A9" i="6"/>
  <c r="B9" i="6"/>
  <c r="C9" i="6"/>
  <c r="D9" i="6"/>
  <c r="A10" i="6"/>
  <c r="B10" i="6"/>
  <c r="C10" i="6"/>
  <c r="D10" i="6"/>
  <c r="A11" i="6"/>
  <c r="B11" i="6"/>
  <c r="C11" i="6"/>
  <c r="D11" i="6"/>
  <c r="A12" i="6"/>
  <c r="B12" i="6"/>
  <c r="C12" i="6"/>
  <c r="D12" i="6"/>
  <c r="A13" i="6"/>
  <c r="B13" i="6"/>
  <c r="C13" i="6"/>
  <c r="D13" i="6"/>
  <c r="A14" i="6"/>
  <c r="B14" i="6"/>
  <c r="C14" i="6"/>
  <c r="D14" i="6"/>
  <c r="A15" i="6"/>
  <c r="B15" i="6"/>
  <c r="C15" i="6"/>
  <c r="D15" i="6"/>
  <c r="A16" i="6"/>
  <c r="B16" i="6"/>
  <c r="C16" i="6"/>
  <c r="D16" i="6"/>
  <c r="A17" i="6"/>
  <c r="B17" i="6"/>
  <c r="C17" i="6"/>
  <c r="D17" i="6"/>
  <c r="A18" i="6"/>
  <c r="B18" i="6"/>
  <c r="C18" i="6"/>
  <c r="D18" i="6"/>
  <c r="A19" i="6"/>
  <c r="B19" i="6"/>
  <c r="C19" i="6"/>
  <c r="D19" i="6"/>
  <c r="A20" i="6"/>
  <c r="B20" i="6"/>
  <c r="C20" i="6"/>
  <c r="D20" i="6"/>
  <c r="A21" i="6"/>
  <c r="B21" i="6"/>
  <c r="C21" i="6"/>
  <c r="D21" i="6"/>
  <c r="A22" i="6"/>
  <c r="B22" i="6"/>
  <c r="C22" i="6"/>
  <c r="D22" i="6"/>
  <c r="A23" i="6"/>
  <c r="B23" i="6"/>
  <c r="C23" i="6"/>
  <c r="D23" i="6"/>
  <c r="A24" i="6"/>
  <c r="B24" i="6"/>
  <c r="C24" i="6"/>
  <c r="D24" i="6"/>
  <c r="A25" i="6"/>
  <c r="B25" i="6"/>
  <c r="C25" i="6"/>
  <c r="D25" i="6"/>
  <c r="A26" i="6"/>
  <c r="B26" i="6"/>
  <c r="C26" i="6"/>
  <c r="D26" i="6"/>
  <c r="A27" i="6"/>
  <c r="B27" i="6"/>
  <c r="C27" i="6"/>
  <c r="D27" i="6"/>
  <c r="A28" i="6"/>
  <c r="B28" i="6"/>
  <c r="C28" i="6"/>
  <c r="D28" i="6"/>
  <c r="A29" i="6"/>
  <c r="B29" i="6"/>
  <c r="C29" i="6"/>
  <c r="D29" i="6"/>
  <c r="A30" i="6"/>
  <c r="B30" i="6"/>
  <c r="C30" i="6"/>
  <c r="D30" i="6"/>
  <c r="A31" i="6"/>
  <c r="B31" i="6"/>
  <c r="C31" i="6"/>
  <c r="D31" i="6"/>
  <c r="A32" i="6"/>
  <c r="B32" i="6"/>
  <c r="C32" i="6"/>
  <c r="D32" i="6"/>
  <c r="A33" i="6"/>
  <c r="B33" i="6"/>
  <c r="C33" i="6"/>
  <c r="D33" i="6"/>
  <c r="A34" i="6"/>
  <c r="B34" i="6"/>
  <c r="C34" i="6"/>
  <c r="D34" i="6"/>
  <c r="A35" i="6"/>
  <c r="B35" i="6"/>
  <c r="C35" i="6"/>
  <c r="D35" i="6"/>
  <c r="A36" i="6"/>
  <c r="B36" i="6"/>
  <c r="C36" i="6"/>
  <c r="D36" i="6"/>
  <c r="A37" i="6"/>
  <c r="B37" i="6"/>
  <c r="C37" i="6"/>
  <c r="D37" i="6"/>
  <c r="A38" i="6"/>
  <c r="B38" i="6"/>
  <c r="C38" i="6"/>
  <c r="D38" i="6"/>
  <c r="A39" i="6"/>
  <c r="B39" i="6"/>
  <c r="C39" i="6"/>
  <c r="D39" i="6"/>
  <c r="A40" i="6"/>
  <c r="B40" i="6"/>
  <c r="C40" i="6"/>
  <c r="D40" i="6"/>
  <c r="A41" i="6"/>
  <c r="B41" i="6"/>
  <c r="C41" i="6"/>
  <c r="D41" i="6"/>
  <c r="A42" i="6"/>
  <c r="B42" i="6"/>
  <c r="C42" i="6"/>
  <c r="D42" i="6"/>
  <c r="A43" i="6"/>
  <c r="B43" i="6"/>
  <c r="C43" i="6"/>
  <c r="D43" i="6"/>
  <c r="A44" i="6"/>
  <c r="B44" i="6"/>
  <c r="C44" i="6"/>
  <c r="D44" i="6"/>
  <c r="A45" i="6"/>
  <c r="B45" i="6"/>
  <c r="C45" i="6"/>
  <c r="D45" i="6"/>
  <c r="A46" i="6"/>
  <c r="B46" i="6"/>
  <c r="C46" i="6"/>
  <c r="D46" i="6"/>
  <c r="A47" i="6"/>
  <c r="B47" i="6"/>
  <c r="C47" i="6"/>
  <c r="D47" i="6"/>
  <c r="A48" i="6"/>
  <c r="B48" i="6"/>
  <c r="C48" i="6"/>
  <c r="D48" i="6"/>
  <c r="A49" i="6"/>
  <c r="B49" i="6"/>
  <c r="C49" i="6"/>
  <c r="D49" i="6"/>
  <c r="A50" i="6"/>
  <c r="B50" i="6"/>
  <c r="C50" i="6"/>
  <c r="D50" i="6"/>
  <c r="A51" i="6"/>
  <c r="B51" i="6"/>
  <c r="C51" i="6"/>
  <c r="D51" i="6"/>
  <c r="A52" i="6"/>
  <c r="B52" i="6"/>
  <c r="C52" i="6"/>
  <c r="D52" i="6"/>
  <c r="A53" i="6"/>
  <c r="B53" i="6"/>
  <c r="C53" i="6"/>
  <c r="D53" i="6"/>
  <c r="A54" i="6"/>
  <c r="B54" i="6"/>
  <c r="C54" i="6"/>
  <c r="D54" i="6"/>
  <c r="A55" i="6"/>
  <c r="B55" i="6"/>
  <c r="C55" i="6"/>
  <c r="D55" i="6"/>
  <c r="A56" i="6"/>
  <c r="B56" i="6"/>
  <c r="C56" i="6"/>
  <c r="D56" i="6"/>
  <c r="A57" i="6"/>
  <c r="B57" i="6"/>
  <c r="C57" i="6"/>
  <c r="D57" i="6"/>
  <c r="A58" i="6"/>
  <c r="B58" i="6"/>
  <c r="C58" i="6"/>
  <c r="D58" i="6"/>
  <c r="A59" i="6"/>
  <c r="B59" i="6"/>
  <c r="C59" i="6"/>
  <c r="D59" i="6"/>
  <c r="A60" i="6"/>
  <c r="B60" i="6"/>
  <c r="C60" i="6"/>
  <c r="D60" i="6"/>
  <c r="A61" i="6"/>
  <c r="B61" i="6"/>
  <c r="C61" i="6"/>
  <c r="D61" i="6"/>
  <c r="A62" i="6"/>
  <c r="B62" i="6"/>
  <c r="C62" i="6"/>
  <c r="D62" i="6"/>
  <c r="A63" i="6"/>
  <c r="B63" i="6"/>
  <c r="C63" i="6"/>
  <c r="D63" i="6"/>
  <c r="A64" i="6"/>
  <c r="B64" i="6"/>
  <c r="C64" i="6"/>
  <c r="D64" i="6"/>
  <c r="A65" i="6"/>
  <c r="B65" i="6"/>
  <c r="C65" i="6"/>
  <c r="D65" i="6"/>
  <c r="A66" i="6"/>
  <c r="B66" i="6"/>
  <c r="C66" i="6"/>
  <c r="D66" i="6"/>
  <c r="A67" i="6"/>
  <c r="B67" i="6"/>
  <c r="C67" i="6"/>
  <c r="D67" i="6"/>
  <c r="A68" i="6"/>
  <c r="B68" i="6"/>
  <c r="C68" i="6"/>
  <c r="D68" i="6"/>
  <c r="A69" i="6"/>
  <c r="B69" i="6"/>
  <c r="C69" i="6"/>
  <c r="D69" i="6"/>
  <c r="A70" i="6"/>
  <c r="B70" i="6"/>
  <c r="C70" i="6"/>
  <c r="D70" i="6"/>
  <c r="A71" i="6"/>
  <c r="B71" i="6"/>
  <c r="C71" i="6"/>
  <c r="D71" i="6"/>
  <c r="A72" i="6"/>
  <c r="B72" i="6"/>
  <c r="C72" i="6"/>
  <c r="D72" i="6"/>
  <c r="A73" i="6"/>
  <c r="B73" i="6"/>
  <c r="C73" i="6"/>
  <c r="D73" i="6"/>
  <c r="A74" i="6"/>
  <c r="B74" i="6"/>
  <c r="C74" i="6"/>
  <c r="D74" i="6"/>
  <c r="A75" i="6"/>
  <c r="B75" i="6"/>
  <c r="C75" i="6"/>
  <c r="D75" i="6"/>
  <c r="A76" i="6"/>
  <c r="B76" i="6"/>
  <c r="C76" i="6"/>
  <c r="D76" i="6"/>
  <c r="A77" i="6"/>
  <c r="B77" i="6"/>
  <c r="C77" i="6"/>
  <c r="D77" i="6"/>
  <c r="A78" i="6"/>
  <c r="B78" i="6"/>
  <c r="C78" i="6"/>
  <c r="D78" i="6"/>
  <c r="A79" i="6"/>
  <c r="B79" i="6"/>
  <c r="C79" i="6"/>
  <c r="D79" i="6"/>
  <c r="A80" i="6"/>
  <c r="B80" i="6"/>
  <c r="C80" i="6"/>
  <c r="D80" i="6"/>
  <c r="A81" i="6"/>
  <c r="B81" i="6"/>
  <c r="C81" i="6"/>
  <c r="D81" i="6"/>
  <c r="A82" i="6"/>
  <c r="B82" i="6"/>
  <c r="C82" i="6"/>
  <c r="D82" i="6"/>
  <c r="A83" i="6"/>
  <c r="B83" i="6"/>
  <c r="C83" i="6"/>
  <c r="D83" i="6"/>
  <c r="A84" i="6"/>
  <c r="B84" i="6"/>
  <c r="C84" i="6"/>
  <c r="D84" i="6"/>
  <c r="A85" i="6"/>
  <c r="B85" i="6"/>
  <c r="C85" i="6"/>
  <c r="D85" i="6"/>
  <c r="A86" i="6"/>
  <c r="B86" i="6"/>
  <c r="C86" i="6"/>
  <c r="D86" i="6"/>
  <c r="A87" i="6"/>
  <c r="B87" i="6"/>
  <c r="C87" i="6"/>
  <c r="D87" i="6"/>
  <c r="A88" i="6"/>
  <c r="B88" i="6"/>
  <c r="C88" i="6"/>
  <c r="D88" i="6"/>
  <c r="A89" i="6"/>
  <c r="B89" i="6"/>
  <c r="C89" i="6"/>
  <c r="D89" i="6"/>
  <c r="E89" i="6"/>
  <c r="A90" i="6"/>
  <c r="B90" i="6"/>
  <c r="C90" i="6"/>
  <c r="D90" i="6"/>
  <c r="E90" i="6"/>
  <c r="A91" i="6"/>
  <c r="B91" i="6"/>
  <c r="C91" i="6"/>
  <c r="D91" i="6"/>
  <c r="E91" i="6"/>
  <c r="A92" i="6"/>
  <c r="B92" i="6"/>
  <c r="C92" i="6"/>
  <c r="D92" i="6"/>
  <c r="E92" i="6"/>
  <c r="A93" i="6"/>
  <c r="B93" i="6"/>
  <c r="C93" i="6"/>
  <c r="D93" i="6"/>
  <c r="E93" i="6"/>
  <c r="A94" i="6"/>
  <c r="B94" i="6"/>
  <c r="C94" i="6"/>
  <c r="D94" i="6"/>
  <c r="E94" i="6"/>
  <c r="A95" i="6"/>
  <c r="B95" i="6"/>
  <c r="C95" i="6"/>
  <c r="D95" i="6"/>
  <c r="E95" i="6"/>
  <c r="A96" i="6"/>
  <c r="B96" i="6"/>
  <c r="C96" i="6"/>
  <c r="D96" i="6"/>
  <c r="E96" i="6"/>
  <c r="A97" i="6"/>
  <c r="B97" i="6"/>
  <c r="C97" i="6"/>
  <c r="D97" i="6"/>
  <c r="E97" i="6"/>
  <c r="A98" i="6"/>
  <c r="B98" i="6"/>
  <c r="C98" i="6"/>
  <c r="D98" i="6"/>
  <c r="E98" i="6"/>
  <c r="A99" i="6"/>
  <c r="B99" i="6"/>
  <c r="C99" i="6"/>
  <c r="D99" i="6"/>
  <c r="E99" i="6"/>
  <c r="A100" i="6"/>
  <c r="B100" i="6"/>
  <c r="C100" i="6"/>
  <c r="D100" i="6"/>
  <c r="E100" i="6"/>
  <c r="A101" i="6"/>
  <c r="B101" i="6"/>
  <c r="C101" i="6"/>
  <c r="D101" i="6"/>
  <c r="E101" i="6"/>
  <c r="A102" i="6"/>
  <c r="B102" i="6"/>
  <c r="C102" i="6"/>
  <c r="D102" i="6"/>
  <c r="E102" i="6"/>
  <c r="A103" i="6"/>
  <c r="B103" i="6"/>
  <c r="C103" i="6"/>
  <c r="D103" i="6"/>
  <c r="E103" i="6"/>
  <c r="A104" i="6"/>
  <c r="B104" i="6"/>
  <c r="C104" i="6"/>
  <c r="D104" i="6"/>
  <c r="E104" i="6"/>
  <c r="A105" i="6"/>
  <c r="B105" i="6"/>
  <c r="C105" i="6"/>
  <c r="D105" i="6"/>
  <c r="E105" i="6"/>
  <c r="A106" i="6"/>
  <c r="B106" i="6"/>
  <c r="C106" i="6"/>
  <c r="D106" i="6"/>
  <c r="E106" i="6"/>
  <c r="A107" i="6"/>
  <c r="B107" i="6"/>
  <c r="C107" i="6"/>
  <c r="D107" i="6"/>
  <c r="E107" i="6"/>
  <c r="A108" i="6"/>
  <c r="B108" i="6"/>
  <c r="C108" i="6"/>
  <c r="D108" i="6"/>
  <c r="E108" i="6"/>
  <c r="A109" i="6"/>
  <c r="B109" i="6"/>
  <c r="C109" i="6"/>
  <c r="D109" i="6"/>
  <c r="E109" i="6"/>
  <c r="A110" i="6"/>
  <c r="B110" i="6"/>
  <c r="C110" i="6"/>
  <c r="D110" i="6"/>
  <c r="E110" i="6"/>
  <c r="A111" i="6"/>
  <c r="B111" i="6"/>
  <c r="C111" i="6"/>
  <c r="D111" i="6"/>
  <c r="E111" i="6"/>
  <c r="A112" i="6"/>
  <c r="B112" i="6"/>
  <c r="C112" i="6"/>
  <c r="D112" i="6"/>
  <c r="E112" i="6"/>
  <c r="A113" i="6"/>
  <c r="B113" i="6"/>
  <c r="C113" i="6"/>
  <c r="D113" i="6"/>
  <c r="E113" i="6"/>
  <c r="A114" i="6"/>
  <c r="B114" i="6"/>
  <c r="C114" i="6"/>
  <c r="D114" i="6"/>
  <c r="E114" i="6"/>
  <c r="A115" i="6"/>
  <c r="B115" i="6"/>
  <c r="C115" i="6"/>
  <c r="D115" i="6"/>
  <c r="E115" i="6"/>
  <c r="A116" i="6"/>
  <c r="B116" i="6"/>
  <c r="C116" i="6"/>
  <c r="D116" i="6"/>
  <c r="E116" i="6"/>
  <c r="A117" i="6"/>
  <c r="B117" i="6"/>
  <c r="C117" i="6"/>
  <c r="D117" i="6"/>
  <c r="E117" i="6"/>
  <c r="A118" i="6"/>
  <c r="B118" i="6"/>
  <c r="C118" i="6"/>
  <c r="D118" i="6"/>
  <c r="E118" i="6"/>
  <c r="A119" i="6"/>
  <c r="B119" i="6"/>
  <c r="C119" i="6"/>
  <c r="D119" i="6"/>
  <c r="E119" i="6"/>
  <c r="A120" i="6"/>
  <c r="B120" i="6"/>
  <c r="C120" i="6"/>
  <c r="D120" i="6"/>
  <c r="E120" i="6"/>
  <c r="D2" i="6"/>
  <c r="K5" i="4"/>
  <c r="K2" i="6" s="1"/>
  <c r="AD150" i="2"/>
  <c r="AD149" i="2"/>
  <c r="AD148" i="2"/>
  <c r="AD147" i="2"/>
  <c r="AD146" i="2"/>
  <c r="AD145" i="2"/>
  <c r="AD144" i="2"/>
  <c r="AD143" i="2"/>
  <c r="AD142" i="2"/>
  <c r="AD139" i="2"/>
  <c r="AD138" i="2"/>
  <c r="AD137" i="2"/>
  <c r="AD136" i="2"/>
  <c r="AD135" i="2"/>
  <c r="AD134" i="2"/>
  <c r="AD133" i="2"/>
  <c r="AD132" i="2"/>
  <c r="AD131" i="2"/>
  <c r="AD105" i="2"/>
  <c r="AD104" i="2"/>
  <c r="AD103" i="2"/>
  <c r="AD101" i="2"/>
  <c r="AD100" i="2"/>
  <c r="AD99" i="2"/>
  <c r="AD98" i="2"/>
  <c r="AD97" i="2"/>
  <c r="AD22" i="2"/>
  <c r="AD21" i="2"/>
  <c r="AD20" i="2"/>
  <c r="AD19" i="2"/>
  <c r="AD18" i="2"/>
  <c r="AD17" i="2"/>
  <c r="AD16" i="2"/>
  <c r="AD15" i="2"/>
  <c r="AD14" i="2"/>
  <c r="AD33" i="2"/>
  <c r="AD32" i="2"/>
  <c r="AD31" i="2"/>
  <c r="AD30" i="2"/>
  <c r="AD29" i="2"/>
  <c r="AD28" i="2"/>
  <c r="AD27" i="2"/>
  <c r="AD26" i="2"/>
  <c r="AD25" i="2"/>
  <c r="AD57" i="2"/>
  <c r="AD56" i="2"/>
  <c r="AD55" i="2"/>
  <c r="AD54" i="2"/>
  <c r="AD53" i="2"/>
  <c r="AD52" i="2"/>
  <c r="AD51" i="2"/>
  <c r="AD50" i="2"/>
  <c r="AD49" i="2"/>
  <c r="AD60" i="2"/>
  <c r="AD61" i="2"/>
  <c r="AD62" i="2"/>
  <c r="AD63" i="2"/>
  <c r="AD64" i="2"/>
  <c r="AD65" i="2"/>
  <c r="AD66" i="2"/>
  <c r="AD67" i="2"/>
  <c r="AD68" i="2"/>
  <c r="AD73" i="2"/>
  <c r="AD74" i="2"/>
  <c r="AD75" i="2"/>
  <c r="AD76" i="2"/>
  <c r="AD77" i="2"/>
  <c r="AD79" i="2"/>
  <c r="AD80" i="2"/>
  <c r="AD81" i="2"/>
  <c r="AD82" i="2"/>
  <c r="AD83" i="2"/>
  <c r="AD84" i="2"/>
  <c r="AD85" i="2"/>
  <c r="AD86" i="2"/>
  <c r="AD87" i="2"/>
  <c r="AD88" i="2"/>
  <c r="AI102" i="2"/>
  <c r="AD102" i="2" s="1"/>
  <c r="AI78" i="2"/>
  <c r="AI72" i="2" s="1"/>
  <c r="AD72" i="2" s="1"/>
  <c r="AI13" i="2"/>
  <c r="AD13" i="2" s="1"/>
  <c r="AI24" i="2"/>
  <c r="AD24" i="2" s="1"/>
  <c r="AI48" i="2"/>
  <c r="AD48" i="2" s="1"/>
  <c r="AI59" i="2"/>
  <c r="AD59" i="2" s="1"/>
  <c r="AI130" i="2"/>
  <c r="AD130" i="2" s="1"/>
  <c r="AI141" i="2"/>
  <c r="AD141" i="2" s="1"/>
  <c r="B2" i="6"/>
  <c r="C2" i="6"/>
  <c r="G2" i="6"/>
  <c r="M2" i="6"/>
  <c r="S2" i="6"/>
  <c r="Y2" i="6"/>
  <c r="AE2" i="6"/>
  <c r="AK2" i="6"/>
  <c r="AQ2" i="6"/>
  <c r="AW2" i="6"/>
  <c r="BC2" i="6"/>
  <c r="BI2" i="6"/>
  <c r="BO2" i="6"/>
  <c r="BU2" i="6"/>
  <c r="CA2" i="6"/>
  <c r="A2" i="6"/>
  <c r="W90" i="2" l="1"/>
  <c r="AC113" i="2"/>
  <c r="G17" i="2"/>
  <c r="H17" i="2" s="1"/>
  <c r="AK17" i="2"/>
  <c r="AK109" i="2"/>
  <c r="G108" i="2"/>
  <c r="W108" i="2" s="1"/>
  <c r="W89" i="2"/>
  <c r="AK94" i="2"/>
  <c r="G94" i="2"/>
  <c r="AK92" i="2"/>
  <c r="G92" i="2"/>
  <c r="G93" i="2"/>
  <c r="W93" i="2" s="1"/>
  <c r="W106" i="2"/>
  <c r="H106" i="2"/>
  <c r="AK91" i="2"/>
  <c r="G91" i="2"/>
  <c r="AK123" i="2"/>
  <c r="AA22" i="2"/>
  <c r="AA24" i="2"/>
  <c r="AA25" i="2"/>
  <c r="AA26" i="2"/>
  <c r="G120" i="2"/>
  <c r="W120" i="2" s="1"/>
  <c r="H118" i="2"/>
  <c r="H74" i="2"/>
  <c r="AF113" i="2"/>
  <c r="W110" i="2"/>
  <c r="G84" i="2"/>
  <c r="W84" i="2" s="1"/>
  <c r="AK120" i="2"/>
  <c r="G123" i="2"/>
  <c r="H123" i="2" s="1"/>
  <c r="W115" i="2"/>
  <c r="H67" i="2"/>
  <c r="AH113" i="2"/>
  <c r="W53" i="2"/>
  <c r="W125" i="2"/>
  <c r="W126" i="2"/>
  <c r="W124" i="2"/>
  <c r="H124" i="2"/>
  <c r="AK122" i="2"/>
  <c r="G122" i="2"/>
  <c r="G121" i="2"/>
  <c r="W36" i="2"/>
  <c r="H36" i="2"/>
  <c r="G109" i="2"/>
  <c r="AK134" i="2"/>
  <c r="G25" i="2"/>
  <c r="H25" i="2" s="1"/>
  <c r="H49" i="2"/>
  <c r="H79" i="2"/>
  <c r="W116" i="2"/>
  <c r="G138" i="2"/>
  <c r="AK117" i="2"/>
  <c r="G117" i="2"/>
  <c r="AK36" i="2"/>
  <c r="H88" i="2"/>
  <c r="W17" i="2"/>
  <c r="W133" i="2"/>
  <c r="H133" i="2"/>
  <c r="W80" i="2"/>
  <c r="H80" i="2"/>
  <c r="W40" i="2"/>
  <c r="H40" i="2"/>
  <c r="AK150" i="2"/>
  <c r="AK21" i="2"/>
  <c r="G20" i="2"/>
  <c r="H20" i="2" s="1"/>
  <c r="AK40" i="2"/>
  <c r="AK80" i="2"/>
  <c r="G29" i="2"/>
  <c r="W29" i="2" s="1"/>
  <c r="G134" i="2"/>
  <c r="AK20" i="2"/>
  <c r="G21" i="2"/>
  <c r="AK33" i="2"/>
  <c r="G66" i="2"/>
  <c r="G33" i="2"/>
  <c r="W33" i="2" s="1"/>
  <c r="H63" i="2"/>
  <c r="H16" i="2"/>
  <c r="H37" i="2"/>
  <c r="H41" i="2"/>
  <c r="AK121" i="2"/>
  <c r="AK111" i="2"/>
  <c r="G111" i="2"/>
  <c r="H87" i="2"/>
  <c r="H105" i="2"/>
  <c r="H100" i="2"/>
  <c r="H104" i="2"/>
  <c r="H57" i="2"/>
  <c r="AK64" i="2"/>
  <c r="W139" i="2"/>
  <c r="H139" i="2"/>
  <c r="W68" i="2"/>
  <c r="H68" i="2"/>
  <c r="W42" i="2"/>
  <c r="H42" i="2"/>
  <c r="W22" i="2"/>
  <c r="H22" i="2"/>
  <c r="W97" i="2"/>
  <c r="H97" i="2"/>
  <c r="W31" i="2"/>
  <c r="H31" i="2"/>
  <c r="W149" i="2"/>
  <c r="H149" i="2"/>
  <c r="W43" i="2"/>
  <c r="H43" i="2"/>
  <c r="W65" i="2"/>
  <c r="H65" i="2"/>
  <c r="W146" i="2"/>
  <c r="H146" i="2"/>
  <c r="W73" i="2"/>
  <c r="H73" i="2"/>
  <c r="W15" i="2"/>
  <c r="H15" i="2"/>
  <c r="W143" i="2"/>
  <c r="H143" i="2"/>
  <c r="W81" i="2"/>
  <c r="H81" i="2"/>
  <c r="W52" i="2"/>
  <c r="H52" i="2"/>
  <c r="W26" i="2"/>
  <c r="H26" i="2"/>
  <c r="W144" i="2"/>
  <c r="H144" i="2"/>
  <c r="W14" i="2"/>
  <c r="H14" i="2"/>
  <c r="W76" i="2"/>
  <c r="H76" i="2"/>
  <c r="W51" i="2"/>
  <c r="H51" i="2"/>
  <c r="W82" i="2"/>
  <c r="H82" i="2"/>
  <c r="W132" i="2"/>
  <c r="H132" i="2"/>
  <c r="W28" i="2"/>
  <c r="H28" i="2"/>
  <c r="W44" i="2"/>
  <c r="H44" i="2"/>
  <c r="W83" i="2"/>
  <c r="H83" i="2"/>
  <c r="W147" i="2"/>
  <c r="H147" i="2"/>
  <c r="W85" i="2"/>
  <c r="H85" i="2"/>
  <c r="W56" i="2"/>
  <c r="H56" i="2"/>
  <c r="W30" i="2"/>
  <c r="H30" i="2"/>
  <c r="W148" i="2"/>
  <c r="H148" i="2"/>
  <c r="W60" i="2"/>
  <c r="H60" i="2"/>
  <c r="W50" i="2"/>
  <c r="H50" i="2"/>
  <c r="W19" i="2"/>
  <c r="H19" i="2"/>
  <c r="W55" i="2"/>
  <c r="H55" i="2"/>
  <c r="W86" i="2"/>
  <c r="H86" i="2"/>
  <c r="W136" i="2"/>
  <c r="H136" i="2"/>
  <c r="W32" i="2"/>
  <c r="H32" i="2"/>
  <c r="W38" i="2"/>
  <c r="H38" i="2"/>
  <c r="W131" i="2"/>
  <c r="H131" i="2"/>
  <c r="W27" i="2"/>
  <c r="H27" i="2"/>
  <c r="W145" i="2"/>
  <c r="H145" i="2"/>
  <c r="W54" i="2"/>
  <c r="H54" i="2"/>
  <c r="W39" i="2"/>
  <c r="H39" i="2"/>
  <c r="W61" i="2"/>
  <c r="H61" i="2"/>
  <c r="W98" i="2"/>
  <c r="H98" i="2"/>
  <c r="W142" i="2"/>
  <c r="H142" i="2"/>
  <c r="W101" i="2"/>
  <c r="H101" i="2"/>
  <c r="W77" i="2"/>
  <c r="H77" i="2"/>
  <c r="W99" i="2"/>
  <c r="H99" i="2"/>
  <c r="W62" i="2"/>
  <c r="H62" i="2"/>
  <c r="W137" i="2"/>
  <c r="H137" i="2"/>
  <c r="AK139" i="2"/>
  <c r="G75" i="2"/>
  <c r="G103" i="2"/>
  <c r="G135" i="2"/>
  <c r="G64" i="2"/>
  <c r="G18" i="2"/>
  <c r="AK135" i="2"/>
  <c r="AK147" i="2"/>
  <c r="AK85" i="2"/>
  <c r="AK56" i="2"/>
  <c r="AK30" i="2"/>
  <c r="AK148" i="2"/>
  <c r="AK60" i="2"/>
  <c r="AK149" i="2"/>
  <c r="AK39" i="2"/>
  <c r="AK65" i="2"/>
  <c r="AK98" i="2"/>
  <c r="AK38" i="2"/>
  <c r="AK131" i="2"/>
  <c r="AK27" i="2"/>
  <c r="AK76" i="2"/>
  <c r="AK55" i="2"/>
  <c r="AK82" i="2"/>
  <c r="AK136" i="2"/>
  <c r="AK68" i="2"/>
  <c r="AK42" i="2"/>
  <c r="AK22" i="2"/>
  <c r="AK97" i="2"/>
  <c r="AK31" i="2"/>
  <c r="AK50" i="2"/>
  <c r="AK43" i="2"/>
  <c r="AK61" i="2"/>
  <c r="AK142" i="2"/>
  <c r="AK143" i="2"/>
  <c r="AK81" i="2"/>
  <c r="AK52" i="2"/>
  <c r="AK26" i="2"/>
  <c r="AK144" i="2"/>
  <c r="AK75" i="2"/>
  <c r="AK145" i="2"/>
  <c r="AK54" i="2"/>
  <c r="AK19" i="2"/>
  <c r="AK51" i="2"/>
  <c r="AK86" i="2"/>
  <c r="AK132" i="2"/>
  <c r="AK103" i="2"/>
  <c r="G35" i="2"/>
  <c r="AF42" i="2"/>
  <c r="AI96" i="2"/>
  <c r="AD96" i="2" s="1"/>
  <c r="AD78" i="2"/>
  <c r="AC150" i="2"/>
  <c r="AC149" i="2"/>
  <c r="AC148" i="2"/>
  <c r="AC147" i="2"/>
  <c r="AC146" i="2"/>
  <c r="AC145" i="2"/>
  <c r="AC144" i="2"/>
  <c r="AC143" i="2"/>
  <c r="AC142" i="2"/>
  <c r="AC139" i="2"/>
  <c r="AC138" i="2"/>
  <c r="AC137" i="2"/>
  <c r="AC136" i="2"/>
  <c r="AC135" i="2"/>
  <c r="AC134" i="2"/>
  <c r="AC133" i="2"/>
  <c r="AC132" i="2"/>
  <c r="AC131" i="2"/>
  <c r="AC97" i="2"/>
  <c r="AC98" i="2"/>
  <c r="AC99" i="2"/>
  <c r="AC100" i="2"/>
  <c r="AC101" i="2"/>
  <c r="AC103" i="2"/>
  <c r="AC104" i="2"/>
  <c r="AC105" i="2"/>
  <c r="AC73" i="2"/>
  <c r="AC74" i="2"/>
  <c r="AC75" i="2"/>
  <c r="AC76" i="2"/>
  <c r="AC77" i="2"/>
  <c r="AC79" i="2"/>
  <c r="AC80" i="2"/>
  <c r="AC81" i="2"/>
  <c r="AC82" i="2"/>
  <c r="AC83" i="2"/>
  <c r="AC84" i="2"/>
  <c r="AC85" i="2"/>
  <c r="AC86" i="2"/>
  <c r="AC87" i="2"/>
  <c r="AC88" i="2"/>
  <c r="AC68" i="2"/>
  <c r="AC67" i="2"/>
  <c r="AC66" i="2"/>
  <c r="AC65" i="2"/>
  <c r="AC64" i="2"/>
  <c r="AC63" i="2"/>
  <c r="AC62" i="2"/>
  <c r="AC61" i="2"/>
  <c r="AC60" i="2"/>
  <c r="AC57" i="2"/>
  <c r="AC56" i="2"/>
  <c r="AC55" i="2"/>
  <c r="AC54" i="2"/>
  <c r="AC53" i="2"/>
  <c r="AC52" i="2"/>
  <c r="AC51" i="2"/>
  <c r="AC50" i="2"/>
  <c r="AC49" i="2"/>
  <c r="AC33" i="2"/>
  <c r="AC32" i="2"/>
  <c r="AC31" i="2"/>
  <c r="AC30" i="2"/>
  <c r="AC29" i="2"/>
  <c r="AC28" i="2"/>
  <c r="AC27" i="2"/>
  <c r="AC26" i="2"/>
  <c r="AC25" i="2"/>
  <c r="AC14" i="2"/>
  <c r="AC15" i="2"/>
  <c r="AC16" i="2"/>
  <c r="AC17" i="2"/>
  <c r="AC18" i="2"/>
  <c r="AC19" i="2"/>
  <c r="AC20" i="2"/>
  <c r="AC21" i="2"/>
  <c r="AC22" i="2"/>
  <c r="CE6" i="4"/>
  <c r="CE3" i="6" s="1"/>
  <c r="CE7" i="4"/>
  <c r="CE4" i="6" s="1"/>
  <c r="CE8" i="4"/>
  <c r="CE5" i="6" s="1"/>
  <c r="CE9" i="4"/>
  <c r="CE6" i="6" s="1"/>
  <c r="CE10" i="4"/>
  <c r="CE7" i="6" s="1"/>
  <c r="CE11" i="4"/>
  <c r="CE8" i="6" s="1"/>
  <c r="CE12" i="4"/>
  <c r="CE9" i="6" s="1"/>
  <c r="CE13" i="4"/>
  <c r="CE10" i="6" s="1"/>
  <c r="CE14" i="4"/>
  <c r="CE11" i="6" s="1"/>
  <c r="CE15" i="4"/>
  <c r="CE12" i="6" s="1"/>
  <c r="CE16" i="4"/>
  <c r="CE13" i="6" s="1"/>
  <c r="CE17" i="4"/>
  <c r="CE14" i="6" s="1"/>
  <c r="CE18" i="4"/>
  <c r="CE15" i="6" s="1"/>
  <c r="CE19" i="4"/>
  <c r="CE16" i="6" s="1"/>
  <c r="CE20" i="4"/>
  <c r="CE17" i="6" s="1"/>
  <c r="CE21" i="4"/>
  <c r="CE18" i="6" s="1"/>
  <c r="CE22" i="4"/>
  <c r="CE19" i="6" s="1"/>
  <c r="CE23" i="4"/>
  <c r="CE20" i="6" s="1"/>
  <c r="CE24" i="4"/>
  <c r="CE21" i="6" s="1"/>
  <c r="CE25" i="4"/>
  <c r="CE22" i="6" s="1"/>
  <c r="CE26" i="4"/>
  <c r="CE23" i="6" s="1"/>
  <c r="CE27" i="4"/>
  <c r="CE24" i="6" s="1"/>
  <c r="CE28" i="4"/>
  <c r="CE25" i="6" s="1"/>
  <c r="CE29" i="4"/>
  <c r="CE26" i="6" s="1"/>
  <c r="CE30" i="4"/>
  <c r="CE27" i="6" s="1"/>
  <c r="CE31" i="4"/>
  <c r="CE28" i="6" s="1"/>
  <c r="CE32" i="4"/>
  <c r="CE29" i="6" s="1"/>
  <c r="CE33" i="4"/>
  <c r="CE30" i="6" s="1"/>
  <c r="CE34" i="4"/>
  <c r="CE31" i="6" s="1"/>
  <c r="CE35" i="4"/>
  <c r="CE32" i="6" s="1"/>
  <c r="CE36" i="4"/>
  <c r="CE33" i="6" s="1"/>
  <c r="CE37" i="4"/>
  <c r="CE34" i="6" s="1"/>
  <c r="CE38" i="4"/>
  <c r="CE35" i="6" s="1"/>
  <c r="CE39" i="4"/>
  <c r="CE36" i="6" s="1"/>
  <c r="CE40" i="4"/>
  <c r="CE37" i="6" s="1"/>
  <c r="CE41" i="4"/>
  <c r="CE38" i="6" s="1"/>
  <c r="CE42" i="4"/>
  <c r="CE39" i="6" s="1"/>
  <c r="CE43" i="4"/>
  <c r="CE40" i="6" s="1"/>
  <c r="CE44" i="4"/>
  <c r="CE41" i="6" s="1"/>
  <c r="CE45" i="4"/>
  <c r="CE42" i="6" s="1"/>
  <c r="CE46" i="4"/>
  <c r="CE43" i="6" s="1"/>
  <c r="CE47" i="4"/>
  <c r="CE44" i="6" s="1"/>
  <c r="CE48" i="4"/>
  <c r="CE45" i="6" s="1"/>
  <c r="CE49" i="4"/>
  <c r="CE46" i="6" s="1"/>
  <c r="CE50" i="4"/>
  <c r="CE47" i="6" s="1"/>
  <c r="CE51" i="4"/>
  <c r="CE48" i="6" s="1"/>
  <c r="CE52" i="4"/>
  <c r="CE49" i="6" s="1"/>
  <c r="CE53" i="4"/>
  <c r="CE50" i="6" s="1"/>
  <c r="CE54" i="4"/>
  <c r="CE51" i="6" s="1"/>
  <c r="CE55" i="4"/>
  <c r="CE52" i="6" s="1"/>
  <c r="CE56" i="4"/>
  <c r="CE53" i="6" s="1"/>
  <c r="CE57" i="4"/>
  <c r="CE54" i="6" s="1"/>
  <c r="CE58" i="4"/>
  <c r="CE55" i="6" s="1"/>
  <c r="CE59" i="4"/>
  <c r="CE56" i="6" s="1"/>
  <c r="CE60" i="4"/>
  <c r="CE57" i="6" s="1"/>
  <c r="CE61" i="4"/>
  <c r="CE58" i="6" s="1"/>
  <c r="CE62" i="4"/>
  <c r="CE59" i="6" s="1"/>
  <c r="CE63" i="4"/>
  <c r="CE60" i="6" s="1"/>
  <c r="CE64" i="4"/>
  <c r="CE61" i="6" s="1"/>
  <c r="CE65" i="4"/>
  <c r="CE62" i="6" s="1"/>
  <c r="CE66" i="4"/>
  <c r="CE63" i="6" s="1"/>
  <c r="CE67" i="4"/>
  <c r="CE64" i="6" s="1"/>
  <c r="CE68" i="4"/>
  <c r="CE65" i="6" s="1"/>
  <c r="CE69" i="4"/>
  <c r="CE66" i="6" s="1"/>
  <c r="CE70" i="4"/>
  <c r="CE67" i="6" s="1"/>
  <c r="CE71" i="4"/>
  <c r="CE68" i="6" s="1"/>
  <c r="CE72" i="4"/>
  <c r="CE69" i="6" s="1"/>
  <c r="CE73" i="4"/>
  <c r="CE70" i="6" s="1"/>
  <c r="CE74" i="4"/>
  <c r="CE71" i="6" s="1"/>
  <c r="CE75" i="4"/>
  <c r="CE72" i="6" s="1"/>
  <c r="CE76" i="4"/>
  <c r="CE73" i="6" s="1"/>
  <c r="CE77" i="4"/>
  <c r="CE74" i="6" s="1"/>
  <c r="CE78" i="4"/>
  <c r="CE75" i="6" s="1"/>
  <c r="CE79" i="4"/>
  <c r="CE76" i="6" s="1"/>
  <c r="CE80" i="4"/>
  <c r="CE77" i="6" s="1"/>
  <c r="CE81" i="4"/>
  <c r="CE78" i="6" s="1"/>
  <c r="CE82" i="4"/>
  <c r="CE79" i="6" s="1"/>
  <c r="CE83" i="4"/>
  <c r="CE80" i="6" s="1"/>
  <c r="CE84" i="4"/>
  <c r="CE81" i="6" s="1"/>
  <c r="CE85" i="4"/>
  <c r="CE82" i="6" s="1"/>
  <c r="CE86" i="4"/>
  <c r="CE83" i="6" s="1"/>
  <c r="CE87" i="4"/>
  <c r="CE84" i="6" s="1"/>
  <c r="CE88" i="4"/>
  <c r="CE85" i="6" s="1"/>
  <c r="CE89" i="4"/>
  <c r="CE86" i="6" s="1"/>
  <c r="CE90" i="4"/>
  <c r="CE87" i="6" s="1"/>
  <c r="CE91" i="4"/>
  <c r="CE88" i="6" s="1"/>
  <c r="CE92" i="4"/>
  <c r="CE89" i="6" s="1"/>
  <c r="CE93" i="4"/>
  <c r="CE90" i="6" s="1"/>
  <c r="CE5" i="4"/>
  <c r="CE2" i="6" s="1"/>
  <c r="BY6" i="4"/>
  <c r="BY3" i="6" s="1"/>
  <c r="BY7" i="4"/>
  <c r="BY4" i="6" s="1"/>
  <c r="BY8" i="4"/>
  <c r="BY5" i="6" s="1"/>
  <c r="BY9" i="4"/>
  <c r="BY6" i="6" s="1"/>
  <c r="BY10" i="4"/>
  <c r="BY7" i="6" s="1"/>
  <c r="BY11" i="4"/>
  <c r="BY8" i="6" s="1"/>
  <c r="BY12" i="4"/>
  <c r="BY9" i="6" s="1"/>
  <c r="BY13" i="4"/>
  <c r="BY10" i="6" s="1"/>
  <c r="BY14" i="4"/>
  <c r="BY11" i="6" s="1"/>
  <c r="BY15" i="4"/>
  <c r="BY12" i="6" s="1"/>
  <c r="BY16" i="4"/>
  <c r="BY13" i="6" s="1"/>
  <c r="BY17" i="4"/>
  <c r="BY14" i="6" s="1"/>
  <c r="BY18" i="4"/>
  <c r="BY15" i="6" s="1"/>
  <c r="BY19" i="4"/>
  <c r="BY16" i="6" s="1"/>
  <c r="BY20" i="4"/>
  <c r="BY17" i="6" s="1"/>
  <c r="BY21" i="4"/>
  <c r="BY18" i="6" s="1"/>
  <c r="BY22" i="4"/>
  <c r="BY19" i="6" s="1"/>
  <c r="BY23" i="4"/>
  <c r="BY20" i="6" s="1"/>
  <c r="BY24" i="4"/>
  <c r="BY21" i="6" s="1"/>
  <c r="BY25" i="4"/>
  <c r="BY22" i="6" s="1"/>
  <c r="BY26" i="4"/>
  <c r="BY23" i="6" s="1"/>
  <c r="BY27" i="4"/>
  <c r="BY24" i="6" s="1"/>
  <c r="BY28" i="4"/>
  <c r="BY25" i="6" s="1"/>
  <c r="BY29" i="4"/>
  <c r="BY26" i="6" s="1"/>
  <c r="BY30" i="4"/>
  <c r="BY27" i="6" s="1"/>
  <c r="BY31" i="4"/>
  <c r="BY28" i="6" s="1"/>
  <c r="BY32" i="4"/>
  <c r="BY29" i="6" s="1"/>
  <c r="BY33" i="4"/>
  <c r="BY30" i="6" s="1"/>
  <c r="BY34" i="4"/>
  <c r="BY31" i="6" s="1"/>
  <c r="BY35" i="4"/>
  <c r="BY32" i="6" s="1"/>
  <c r="BY36" i="4"/>
  <c r="BY33" i="6" s="1"/>
  <c r="BY37" i="4"/>
  <c r="BY34" i="6" s="1"/>
  <c r="BY38" i="4"/>
  <c r="BY35" i="6" s="1"/>
  <c r="BY39" i="4"/>
  <c r="BY36" i="6" s="1"/>
  <c r="BY40" i="4"/>
  <c r="BY37" i="6" s="1"/>
  <c r="BY41" i="4"/>
  <c r="BY38" i="6" s="1"/>
  <c r="BY42" i="4"/>
  <c r="BY39" i="6" s="1"/>
  <c r="BY43" i="4"/>
  <c r="BY40" i="6" s="1"/>
  <c r="BY44" i="4"/>
  <c r="BY41" i="6" s="1"/>
  <c r="BY45" i="4"/>
  <c r="BY42" i="6" s="1"/>
  <c r="BY46" i="4"/>
  <c r="BY43" i="6" s="1"/>
  <c r="BY47" i="4"/>
  <c r="BY44" i="6" s="1"/>
  <c r="BY48" i="4"/>
  <c r="BY45" i="6" s="1"/>
  <c r="BY49" i="4"/>
  <c r="BY46" i="6" s="1"/>
  <c r="BY50" i="4"/>
  <c r="BY47" i="6" s="1"/>
  <c r="BY51" i="4"/>
  <c r="BY48" i="6" s="1"/>
  <c r="BY52" i="4"/>
  <c r="BY49" i="6" s="1"/>
  <c r="BY53" i="4"/>
  <c r="BY50" i="6" s="1"/>
  <c r="BY54" i="4"/>
  <c r="BY51" i="6" s="1"/>
  <c r="BY55" i="4"/>
  <c r="BY52" i="6" s="1"/>
  <c r="BY56" i="4"/>
  <c r="BY53" i="6" s="1"/>
  <c r="BY57" i="4"/>
  <c r="BY54" i="6" s="1"/>
  <c r="BY58" i="4"/>
  <c r="BY55" i="6" s="1"/>
  <c r="BY59" i="4"/>
  <c r="BY56" i="6" s="1"/>
  <c r="BY60" i="4"/>
  <c r="BY57" i="6" s="1"/>
  <c r="BY61" i="4"/>
  <c r="BY58" i="6" s="1"/>
  <c r="BY62" i="4"/>
  <c r="BY59" i="6" s="1"/>
  <c r="BY63" i="4"/>
  <c r="BY60" i="6" s="1"/>
  <c r="BY64" i="4"/>
  <c r="BY61" i="6" s="1"/>
  <c r="BY65" i="4"/>
  <c r="BY62" i="6" s="1"/>
  <c r="BY66" i="4"/>
  <c r="BY63" i="6" s="1"/>
  <c r="BY67" i="4"/>
  <c r="BY64" i="6" s="1"/>
  <c r="BY68" i="4"/>
  <c r="BY65" i="6" s="1"/>
  <c r="BY69" i="4"/>
  <c r="BY66" i="6" s="1"/>
  <c r="BY70" i="4"/>
  <c r="BY67" i="6" s="1"/>
  <c r="BY71" i="4"/>
  <c r="BY68" i="6" s="1"/>
  <c r="BY72" i="4"/>
  <c r="BY69" i="6" s="1"/>
  <c r="BY73" i="4"/>
  <c r="BY70" i="6" s="1"/>
  <c r="BY74" i="4"/>
  <c r="BY71" i="6" s="1"/>
  <c r="BY75" i="4"/>
  <c r="BY72" i="6" s="1"/>
  <c r="BY76" i="4"/>
  <c r="BY73" i="6" s="1"/>
  <c r="BY77" i="4"/>
  <c r="BY74" i="6" s="1"/>
  <c r="BY78" i="4"/>
  <c r="BY75" i="6" s="1"/>
  <c r="BY79" i="4"/>
  <c r="BY76" i="6" s="1"/>
  <c r="BY80" i="4"/>
  <c r="BY77" i="6" s="1"/>
  <c r="BY81" i="4"/>
  <c r="BY78" i="6" s="1"/>
  <c r="BY82" i="4"/>
  <c r="BY79" i="6" s="1"/>
  <c r="BY83" i="4"/>
  <c r="BY80" i="6" s="1"/>
  <c r="BY84" i="4"/>
  <c r="BY81" i="6" s="1"/>
  <c r="BY85" i="4"/>
  <c r="BY82" i="6" s="1"/>
  <c r="BY86" i="4"/>
  <c r="BY83" i="6" s="1"/>
  <c r="BY87" i="4"/>
  <c r="BY84" i="6" s="1"/>
  <c r="BY88" i="4"/>
  <c r="BY85" i="6" s="1"/>
  <c r="BY89" i="4"/>
  <c r="BY86" i="6" s="1"/>
  <c r="BY90" i="4"/>
  <c r="BY87" i="6" s="1"/>
  <c r="BY91" i="4"/>
  <c r="BY88" i="6" s="1"/>
  <c r="BY92" i="4"/>
  <c r="BY89" i="6" s="1"/>
  <c r="BY93" i="4"/>
  <c r="BY90" i="6" s="1"/>
  <c r="BY5" i="4"/>
  <c r="BY2" i="6" s="1"/>
  <c r="BS6" i="4"/>
  <c r="BS3" i="6" s="1"/>
  <c r="BS7" i="4"/>
  <c r="BS4" i="6" s="1"/>
  <c r="BS8" i="4"/>
  <c r="BS5" i="6" s="1"/>
  <c r="BS9" i="4"/>
  <c r="BS6" i="6" s="1"/>
  <c r="BS10" i="4"/>
  <c r="BS7" i="6" s="1"/>
  <c r="BS11" i="4"/>
  <c r="BS8" i="6" s="1"/>
  <c r="BS12" i="4"/>
  <c r="BS9" i="6" s="1"/>
  <c r="BS13" i="4"/>
  <c r="BS10" i="6" s="1"/>
  <c r="BS14" i="4"/>
  <c r="BS11" i="6" s="1"/>
  <c r="BS15" i="4"/>
  <c r="BS12" i="6" s="1"/>
  <c r="BS16" i="4"/>
  <c r="BS13" i="6" s="1"/>
  <c r="BS17" i="4"/>
  <c r="BS14" i="6" s="1"/>
  <c r="BS18" i="4"/>
  <c r="BS15" i="6" s="1"/>
  <c r="BS19" i="4"/>
  <c r="BS16" i="6" s="1"/>
  <c r="BS20" i="4"/>
  <c r="BS17" i="6" s="1"/>
  <c r="BS21" i="4"/>
  <c r="BS18" i="6" s="1"/>
  <c r="BS22" i="4"/>
  <c r="BS19" i="6" s="1"/>
  <c r="BS23" i="4"/>
  <c r="BS20" i="6" s="1"/>
  <c r="BS24" i="4"/>
  <c r="BS21" i="6" s="1"/>
  <c r="BS25" i="4"/>
  <c r="BS22" i="6" s="1"/>
  <c r="BS26" i="4"/>
  <c r="BS23" i="6" s="1"/>
  <c r="BS27" i="4"/>
  <c r="BS24" i="6" s="1"/>
  <c r="BS28" i="4"/>
  <c r="BS25" i="6" s="1"/>
  <c r="BS29" i="4"/>
  <c r="BS26" i="6" s="1"/>
  <c r="BS30" i="4"/>
  <c r="BS27" i="6" s="1"/>
  <c r="BS31" i="4"/>
  <c r="BS28" i="6" s="1"/>
  <c r="BS32" i="4"/>
  <c r="BS29" i="6" s="1"/>
  <c r="BS33" i="4"/>
  <c r="BS30" i="6" s="1"/>
  <c r="BS34" i="4"/>
  <c r="BS31" i="6" s="1"/>
  <c r="BS35" i="4"/>
  <c r="BS32" i="6" s="1"/>
  <c r="BS36" i="4"/>
  <c r="BS33" i="6" s="1"/>
  <c r="BS37" i="4"/>
  <c r="BS34" i="6" s="1"/>
  <c r="BS38" i="4"/>
  <c r="BS35" i="6" s="1"/>
  <c r="BS39" i="4"/>
  <c r="BS36" i="6" s="1"/>
  <c r="BS40" i="4"/>
  <c r="BS37" i="6" s="1"/>
  <c r="BS41" i="4"/>
  <c r="BS38" i="6" s="1"/>
  <c r="BS42" i="4"/>
  <c r="BS39" i="6" s="1"/>
  <c r="BS43" i="4"/>
  <c r="BS40" i="6" s="1"/>
  <c r="BS44" i="4"/>
  <c r="BS41" i="6" s="1"/>
  <c r="BS45" i="4"/>
  <c r="BS42" i="6" s="1"/>
  <c r="BS46" i="4"/>
  <c r="BS43" i="6" s="1"/>
  <c r="BS47" i="4"/>
  <c r="BS44" i="6" s="1"/>
  <c r="BS48" i="4"/>
  <c r="BS45" i="6" s="1"/>
  <c r="BS49" i="4"/>
  <c r="BS46" i="6" s="1"/>
  <c r="BS50" i="4"/>
  <c r="BS47" i="6" s="1"/>
  <c r="BS51" i="4"/>
  <c r="BS48" i="6" s="1"/>
  <c r="BS52" i="4"/>
  <c r="BS49" i="6" s="1"/>
  <c r="BS53" i="4"/>
  <c r="BS50" i="6" s="1"/>
  <c r="BS54" i="4"/>
  <c r="BS51" i="6" s="1"/>
  <c r="BS55" i="4"/>
  <c r="BS52" i="6" s="1"/>
  <c r="BS56" i="4"/>
  <c r="BS53" i="6" s="1"/>
  <c r="BS57" i="4"/>
  <c r="BS54" i="6" s="1"/>
  <c r="BS58" i="4"/>
  <c r="BS55" i="6" s="1"/>
  <c r="BS59" i="4"/>
  <c r="BS56" i="6" s="1"/>
  <c r="BS60" i="4"/>
  <c r="BS57" i="6" s="1"/>
  <c r="BS61" i="4"/>
  <c r="BS58" i="6" s="1"/>
  <c r="BS62" i="4"/>
  <c r="BS59" i="6" s="1"/>
  <c r="BS63" i="4"/>
  <c r="BS60" i="6" s="1"/>
  <c r="BS64" i="4"/>
  <c r="BS61" i="6" s="1"/>
  <c r="BS65" i="4"/>
  <c r="BS62" i="6" s="1"/>
  <c r="BS66" i="4"/>
  <c r="BS63" i="6" s="1"/>
  <c r="BS67" i="4"/>
  <c r="BS64" i="6" s="1"/>
  <c r="BS68" i="4"/>
  <c r="BS65" i="6" s="1"/>
  <c r="BS69" i="4"/>
  <c r="BS66" i="6" s="1"/>
  <c r="BS70" i="4"/>
  <c r="BS67" i="6" s="1"/>
  <c r="BS71" i="4"/>
  <c r="BS68" i="6" s="1"/>
  <c r="BS72" i="4"/>
  <c r="BS69" i="6" s="1"/>
  <c r="BS73" i="4"/>
  <c r="BS70" i="6" s="1"/>
  <c r="BS74" i="4"/>
  <c r="BS71" i="6" s="1"/>
  <c r="BS75" i="4"/>
  <c r="BS72" i="6" s="1"/>
  <c r="BS76" i="4"/>
  <c r="BS73" i="6" s="1"/>
  <c r="BS77" i="4"/>
  <c r="BS74" i="6" s="1"/>
  <c r="BS78" i="4"/>
  <c r="BS75" i="6" s="1"/>
  <c r="BS79" i="4"/>
  <c r="BS76" i="6" s="1"/>
  <c r="BS80" i="4"/>
  <c r="BS77" i="6" s="1"/>
  <c r="BS81" i="4"/>
  <c r="BS78" i="6" s="1"/>
  <c r="BS82" i="4"/>
  <c r="BS79" i="6" s="1"/>
  <c r="BS83" i="4"/>
  <c r="BS80" i="6" s="1"/>
  <c r="BS84" i="4"/>
  <c r="BS81" i="6" s="1"/>
  <c r="BS85" i="4"/>
  <c r="BS82" i="6" s="1"/>
  <c r="BS86" i="4"/>
  <c r="BS83" i="6" s="1"/>
  <c r="BS87" i="4"/>
  <c r="BS84" i="6" s="1"/>
  <c r="BS88" i="4"/>
  <c r="BS85" i="6" s="1"/>
  <c r="BS89" i="4"/>
  <c r="BS86" i="6" s="1"/>
  <c r="BS90" i="4"/>
  <c r="BS87" i="6" s="1"/>
  <c r="BS91" i="4"/>
  <c r="BS88" i="6" s="1"/>
  <c r="BS92" i="4"/>
  <c r="BS89" i="6" s="1"/>
  <c r="BS2" i="6"/>
  <c r="BM6" i="4"/>
  <c r="BM3" i="6" s="1"/>
  <c r="BM7" i="4"/>
  <c r="BM4" i="6" s="1"/>
  <c r="BM8" i="4"/>
  <c r="BM5" i="6" s="1"/>
  <c r="BM9" i="4"/>
  <c r="BM6" i="6" s="1"/>
  <c r="BM10" i="4"/>
  <c r="BM7" i="6" s="1"/>
  <c r="BM11" i="4"/>
  <c r="BM8" i="6" s="1"/>
  <c r="BM12" i="4"/>
  <c r="BM9" i="6" s="1"/>
  <c r="BM13" i="4"/>
  <c r="BM10" i="6" s="1"/>
  <c r="BM14" i="4"/>
  <c r="BM11" i="6" s="1"/>
  <c r="BM15" i="4"/>
  <c r="BM12" i="6" s="1"/>
  <c r="BM16" i="4"/>
  <c r="BM13" i="6" s="1"/>
  <c r="BM17" i="4"/>
  <c r="BM14" i="6" s="1"/>
  <c r="BM18" i="4"/>
  <c r="BM15" i="6" s="1"/>
  <c r="BM19" i="4"/>
  <c r="BM16" i="6" s="1"/>
  <c r="BM20" i="4"/>
  <c r="BM17" i="6" s="1"/>
  <c r="BM21" i="4"/>
  <c r="BM18" i="6" s="1"/>
  <c r="BM22" i="4"/>
  <c r="BM19" i="6" s="1"/>
  <c r="BM23" i="4"/>
  <c r="BM20" i="6" s="1"/>
  <c r="BM24" i="4"/>
  <c r="BM21" i="6" s="1"/>
  <c r="BM25" i="4"/>
  <c r="BM22" i="6" s="1"/>
  <c r="BM26" i="4"/>
  <c r="BM23" i="6" s="1"/>
  <c r="BM27" i="4"/>
  <c r="BM24" i="6" s="1"/>
  <c r="BM28" i="4"/>
  <c r="BM25" i="6" s="1"/>
  <c r="BM29" i="4"/>
  <c r="BM26" i="6" s="1"/>
  <c r="BM30" i="4"/>
  <c r="BM27" i="6" s="1"/>
  <c r="BM31" i="4"/>
  <c r="BM28" i="6" s="1"/>
  <c r="BM32" i="4"/>
  <c r="BM29" i="6" s="1"/>
  <c r="BM33" i="4"/>
  <c r="BM30" i="6" s="1"/>
  <c r="BM34" i="4"/>
  <c r="BM31" i="6" s="1"/>
  <c r="BM35" i="4"/>
  <c r="BM32" i="6" s="1"/>
  <c r="BM36" i="4"/>
  <c r="BM33" i="6" s="1"/>
  <c r="BM37" i="4"/>
  <c r="BM34" i="6" s="1"/>
  <c r="BM38" i="4"/>
  <c r="BM35" i="6" s="1"/>
  <c r="BM39" i="4"/>
  <c r="BM36" i="6" s="1"/>
  <c r="BM40" i="4"/>
  <c r="BM37" i="6" s="1"/>
  <c r="BM41" i="4"/>
  <c r="BM38" i="6" s="1"/>
  <c r="BM42" i="4"/>
  <c r="BM39" i="6" s="1"/>
  <c r="BM43" i="4"/>
  <c r="BM40" i="6" s="1"/>
  <c r="BM44" i="4"/>
  <c r="BM41" i="6" s="1"/>
  <c r="BM45" i="4"/>
  <c r="BM42" i="6" s="1"/>
  <c r="BM46" i="4"/>
  <c r="BM43" i="6" s="1"/>
  <c r="BM47" i="4"/>
  <c r="BM44" i="6" s="1"/>
  <c r="BM48" i="4"/>
  <c r="BM45" i="6" s="1"/>
  <c r="BM49" i="4"/>
  <c r="BM46" i="6" s="1"/>
  <c r="BM50" i="4"/>
  <c r="BM47" i="6" s="1"/>
  <c r="BM51" i="4"/>
  <c r="BM48" i="6" s="1"/>
  <c r="BM52" i="4"/>
  <c r="BM49" i="6" s="1"/>
  <c r="BM53" i="4"/>
  <c r="BM50" i="6" s="1"/>
  <c r="BM54" i="4"/>
  <c r="BM51" i="6" s="1"/>
  <c r="BM55" i="4"/>
  <c r="BM52" i="6" s="1"/>
  <c r="BM56" i="4"/>
  <c r="BM53" i="6" s="1"/>
  <c r="BM57" i="4"/>
  <c r="BM54" i="6" s="1"/>
  <c r="BM58" i="4"/>
  <c r="BM55" i="6" s="1"/>
  <c r="BM59" i="4"/>
  <c r="BM56" i="6" s="1"/>
  <c r="BM60" i="4"/>
  <c r="BM57" i="6" s="1"/>
  <c r="BM61" i="4"/>
  <c r="BM58" i="6" s="1"/>
  <c r="BM62" i="4"/>
  <c r="BM59" i="6" s="1"/>
  <c r="BM63" i="4"/>
  <c r="BM60" i="6" s="1"/>
  <c r="BM64" i="4"/>
  <c r="BM61" i="6" s="1"/>
  <c r="BM65" i="4"/>
  <c r="BM62" i="6" s="1"/>
  <c r="BM66" i="4"/>
  <c r="BM63" i="6" s="1"/>
  <c r="BM67" i="4"/>
  <c r="BM64" i="6" s="1"/>
  <c r="BM68" i="4"/>
  <c r="BM65" i="6" s="1"/>
  <c r="BM69" i="4"/>
  <c r="BM66" i="6" s="1"/>
  <c r="BM70" i="4"/>
  <c r="BM67" i="6" s="1"/>
  <c r="BM71" i="4"/>
  <c r="BM68" i="6" s="1"/>
  <c r="BM72" i="4"/>
  <c r="BM69" i="6" s="1"/>
  <c r="BM73" i="4"/>
  <c r="BM70" i="6" s="1"/>
  <c r="BM74" i="4"/>
  <c r="BM71" i="6" s="1"/>
  <c r="BM75" i="4"/>
  <c r="BM72" i="6" s="1"/>
  <c r="BM76" i="4"/>
  <c r="BM73" i="6" s="1"/>
  <c r="BM77" i="4"/>
  <c r="BM74" i="6" s="1"/>
  <c r="BM78" i="4"/>
  <c r="BM75" i="6" s="1"/>
  <c r="BM79" i="4"/>
  <c r="BM76" i="6" s="1"/>
  <c r="BM80" i="4"/>
  <c r="BM77" i="6" s="1"/>
  <c r="BM81" i="4"/>
  <c r="BM78" i="6" s="1"/>
  <c r="BM82" i="4"/>
  <c r="BM79" i="6" s="1"/>
  <c r="BM83" i="4"/>
  <c r="BM80" i="6" s="1"/>
  <c r="BM84" i="4"/>
  <c r="BM81" i="6" s="1"/>
  <c r="BM85" i="4"/>
  <c r="BM82" i="6" s="1"/>
  <c r="BM86" i="4"/>
  <c r="BM83" i="6" s="1"/>
  <c r="BM87" i="4"/>
  <c r="BM84" i="6" s="1"/>
  <c r="BM88" i="4"/>
  <c r="BM85" i="6" s="1"/>
  <c r="BM89" i="4"/>
  <c r="BM86" i="6" s="1"/>
  <c r="BM90" i="4"/>
  <c r="BM87" i="6" s="1"/>
  <c r="BM91" i="4"/>
  <c r="BM88" i="6" s="1"/>
  <c r="BM92" i="4"/>
  <c r="BM93" i="4"/>
  <c r="BM5" i="4"/>
  <c r="BM2" i="6" s="1"/>
  <c r="BG6" i="4"/>
  <c r="BG3" i="6" s="1"/>
  <c r="BG7" i="4"/>
  <c r="BG4" i="6" s="1"/>
  <c r="BG8" i="4"/>
  <c r="BG5" i="6" s="1"/>
  <c r="BG9" i="4"/>
  <c r="BG6" i="6" s="1"/>
  <c r="BG10" i="4"/>
  <c r="BG7" i="6" s="1"/>
  <c r="BG11" i="4"/>
  <c r="BG8" i="6" s="1"/>
  <c r="BG12" i="4"/>
  <c r="BG9" i="6" s="1"/>
  <c r="BG13" i="4"/>
  <c r="BG10" i="6" s="1"/>
  <c r="BG14" i="4"/>
  <c r="BG11" i="6" s="1"/>
  <c r="BG15" i="4"/>
  <c r="BG12" i="6" s="1"/>
  <c r="BG16" i="4"/>
  <c r="BG13" i="6" s="1"/>
  <c r="BG17" i="4"/>
  <c r="BG14" i="6" s="1"/>
  <c r="BG18" i="4"/>
  <c r="BG15" i="6" s="1"/>
  <c r="BG19" i="4"/>
  <c r="BG16" i="6" s="1"/>
  <c r="BG20" i="4"/>
  <c r="BG17" i="6" s="1"/>
  <c r="BG21" i="4"/>
  <c r="BG18" i="6" s="1"/>
  <c r="BG22" i="4"/>
  <c r="BG19" i="6" s="1"/>
  <c r="BG23" i="4"/>
  <c r="BG20" i="6" s="1"/>
  <c r="BG24" i="4"/>
  <c r="BG21" i="6" s="1"/>
  <c r="BG25" i="4"/>
  <c r="BG22" i="6" s="1"/>
  <c r="BG26" i="4"/>
  <c r="BG23" i="6" s="1"/>
  <c r="BG27" i="4"/>
  <c r="BG24" i="6" s="1"/>
  <c r="BG28" i="4"/>
  <c r="BG25" i="6" s="1"/>
  <c r="BG29" i="4"/>
  <c r="BG26" i="6" s="1"/>
  <c r="BG30" i="4"/>
  <c r="BG27" i="6" s="1"/>
  <c r="BG31" i="4"/>
  <c r="BG28" i="6" s="1"/>
  <c r="BG32" i="4"/>
  <c r="BG29" i="6" s="1"/>
  <c r="BG33" i="4"/>
  <c r="BG30" i="6" s="1"/>
  <c r="BG34" i="4"/>
  <c r="BG31" i="6" s="1"/>
  <c r="BG35" i="4"/>
  <c r="BG32" i="6" s="1"/>
  <c r="BG36" i="4"/>
  <c r="BG33" i="6" s="1"/>
  <c r="BG37" i="4"/>
  <c r="BG34" i="6" s="1"/>
  <c r="BG38" i="4"/>
  <c r="BG35" i="6" s="1"/>
  <c r="BG39" i="4"/>
  <c r="BG36" i="6" s="1"/>
  <c r="BG40" i="4"/>
  <c r="BG37" i="6" s="1"/>
  <c r="BG41" i="4"/>
  <c r="BG38" i="6" s="1"/>
  <c r="BG42" i="4"/>
  <c r="BG39" i="6" s="1"/>
  <c r="BG43" i="4"/>
  <c r="BG40" i="6" s="1"/>
  <c r="BG44" i="4"/>
  <c r="BG41" i="6" s="1"/>
  <c r="BG45" i="4"/>
  <c r="BG42" i="6" s="1"/>
  <c r="BG46" i="4"/>
  <c r="BG43" i="6" s="1"/>
  <c r="BG47" i="4"/>
  <c r="BG44" i="6" s="1"/>
  <c r="BG48" i="4"/>
  <c r="BG45" i="6" s="1"/>
  <c r="BG49" i="4"/>
  <c r="BG46" i="6" s="1"/>
  <c r="BG50" i="4"/>
  <c r="BG47" i="6" s="1"/>
  <c r="BG51" i="4"/>
  <c r="BG48" i="6" s="1"/>
  <c r="BG52" i="4"/>
  <c r="BG49" i="6" s="1"/>
  <c r="BG53" i="4"/>
  <c r="BG50" i="6" s="1"/>
  <c r="BG54" i="4"/>
  <c r="BG51" i="6" s="1"/>
  <c r="BG55" i="4"/>
  <c r="BG52" i="6" s="1"/>
  <c r="BG56" i="4"/>
  <c r="BG53" i="6" s="1"/>
  <c r="BG57" i="4"/>
  <c r="BG54" i="6" s="1"/>
  <c r="BG58" i="4"/>
  <c r="BG55" i="6" s="1"/>
  <c r="BG59" i="4"/>
  <c r="BG56" i="6" s="1"/>
  <c r="BG60" i="4"/>
  <c r="BG57" i="6" s="1"/>
  <c r="BG61" i="4"/>
  <c r="BG58" i="6" s="1"/>
  <c r="BG62" i="4"/>
  <c r="BG59" i="6" s="1"/>
  <c r="BG63" i="4"/>
  <c r="BG60" i="6" s="1"/>
  <c r="BG64" i="4"/>
  <c r="BG61" i="6" s="1"/>
  <c r="BG65" i="4"/>
  <c r="BG62" i="6" s="1"/>
  <c r="BG66" i="4"/>
  <c r="BG63" i="6" s="1"/>
  <c r="BG67" i="4"/>
  <c r="BG64" i="6" s="1"/>
  <c r="BG68" i="4"/>
  <c r="BG65" i="6" s="1"/>
  <c r="BG69" i="4"/>
  <c r="BG66" i="6" s="1"/>
  <c r="BG70" i="4"/>
  <c r="BG67" i="6" s="1"/>
  <c r="BG71" i="4"/>
  <c r="BG68" i="6" s="1"/>
  <c r="BG72" i="4"/>
  <c r="BG69" i="6" s="1"/>
  <c r="BG73" i="4"/>
  <c r="BG70" i="6" s="1"/>
  <c r="BG74" i="4"/>
  <c r="BG71" i="6" s="1"/>
  <c r="BG75" i="4"/>
  <c r="BG72" i="6" s="1"/>
  <c r="BG76" i="4"/>
  <c r="BG73" i="6" s="1"/>
  <c r="BG77" i="4"/>
  <c r="BG74" i="6" s="1"/>
  <c r="BG78" i="4"/>
  <c r="BG75" i="6" s="1"/>
  <c r="BG79" i="4"/>
  <c r="BG76" i="6" s="1"/>
  <c r="BG80" i="4"/>
  <c r="BG77" i="6" s="1"/>
  <c r="BG81" i="4"/>
  <c r="BG78" i="6" s="1"/>
  <c r="BG82" i="4"/>
  <c r="BG79" i="6" s="1"/>
  <c r="BG83" i="4"/>
  <c r="BG80" i="6" s="1"/>
  <c r="BG84" i="4"/>
  <c r="BG81" i="6" s="1"/>
  <c r="BG85" i="4"/>
  <c r="BG82" i="6" s="1"/>
  <c r="BG86" i="4"/>
  <c r="BG83" i="6" s="1"/>
  <c r="BG87" i="4"/>
  <c r="BG84" i="6" s="1"/>
  <c r="BG88" i="4"/>
  <c r="BG85" i="6" s="1"/>
  <c r="BG89" i="4"/>
  <c r="BG86" i="6" s="1"/>
  <c r="BG90" i="4"/>
  <c r="BG87" i="6" s="1"/>
  <c r="BG91" i="4"/>
  <c r="BG88" i="6" s="1"/>
  <c r="BG92" i="4"/>
  <c r="BG93" i="4"/>
  <c r="BG5" i="4"/>
  <c r="BG2" i="6" s="1"/>
  <c r="BA6" i="4"/>
  <c r="BA3" i="6" s="1"/>
  <c r="BA7" i="4"/>
  <c r="BA4" i="6" s="1"/>
  <c r="BA8" i="4"/>
  <c r="BA5" i="6" s="1"/>
  <c r="BA9" i="4"/>
  <c r="BA6" i="6" s="1"/>
  <c r="BA10" i="4"/>
  <c r="BA7" i="6" s="1"/>
  <c r="BA11" i="4"/>
  <c r="BA8" i="6" s="1"/>
  <c r="BA12" i="4"/>
  <c r="BA9" i="6" s="1"/>
  <c r="BA13" i="4"/>
  <c r="BA10" i="6" s="1"/>
  <c r="BA14" i="4"/>
  <c r="BA11" i="6" s="1"/>
  <c r="BA15" i="4"/>
  <c r="BA12" i="6" s="1"/>
  <c r="BA16" i="4"/>
  <c r="BA13" i="6" s="1"/>
  <c r="BA17" i="4"/>
  <c r="BA14" i="6" s="1"/>
  <c r="BA18" i="4"/>
  <c r="BA15" i="6" s="1"/>
  <c r="BA19" i="4"/>
  <c r="BA16" i="6" s="1"/>
  <c r="BA20" i="4"/>
  <c r="BA17" i="6" s="1"/>
  <c r="BA21" i="4"/>
  <c r="BA18" i="6" s="1"/>
  <c r="BA22" i="4"/>
  <c r="BA19" i="6" s="1"/>
  <c r="BA23" i="4"/>
  <c r="BA20" i="6" s="1"/>
  <c r="BA24" i="4"/>
  <c r="BA21" i="6" s="1"/>
  <c r="BA25" i="4"/>
  <c r="BA22" i="6" s="1"/>
  <c r="BA26" i="4"/>
  <c r="BA23" i="6" s="1"/>
  <c r="BA27" i="4"/>
  <c r="BA24" i="6" s="1"/>
  <c r="BA28" i="4"/>
  <c r="BA25" i="6" s="1"/>
  <c r="BA29" i="4"/>
  <c r="BA26" i="6" s="1"/>
  <c r="BA30" i="4"/>
  <c r="BA27" i="6" s="1"/>
  <c r="BA31" i="4"/>
  <c r="BA28" i="6" s="1"/>
  <c r="BA32" i="4"/>
  <c r="BA29" i="6" s="1"/>
  <c r="BA33" i="4"/>
  <c r="BA30" i="6" s="1"/>
  <c r="BA34" i="4"/>
  <c r="BA31" i="6" s="1"/>
  <c r="BA35" i="4"/>
  <c r="BA32" i="6" s="1"/>
  <c r="BA36" i="4"/>
  <c r="BA33" i="6" s="1"/>
  <c r="BA37" i="4"/>
  <c r="BA34" i="6" s="1"/>
  <c r="BA38" i="4"/>
  <c r="BA35" i="6" s="1"/>
  <c r="BA39" i="4"/>
  <c r="BA36" i="6" s="1"/>
  <c r="BA40" i="4"/>
  <c r="BA37" i="6" s="1"/>
  <c r="BA41" i="4"/>
  <c r="BA38" i="6" s="1"/>
  <c r="BA42" i="4"/>
  <c r="BA39" i="6" s="1"/>
  <c r="BA43" i="4"/>
  <c r="BA40" i="6" s="1"/>
  <c r="BA44" i="4"/>
  <c r="BA41" i="6" s="1"/>
  <c r="BA45" i="4"/>
  <c r="BA42" i="6" s="1"/>
  <c r="BA46" i="4"/>
  <c r="BA43" i="6" s="1"/>
  <c r="BA47" i="4"/>
  <c r="BA44" i="6" s="1"/>
  <c r="BA48" i="4"/>
  <c r="BA45" i="6" s="1"/>
  <c r="BA49" i="4"/>
  <c r="BA46" i="6" s="1"/>
  <c r="BA50" i="4"/>
  <c r="BA47" i="6" s="1"/>
  <c r="BA51" i="4"/>
  <c r="BA48" i="6" s="1"/>
  <c r="BA52" i="4"/>
  <c r="BA49" i="6" s="1"/>
  <c r="BA53" i="4"/>
  <c r="BA50" i="6" s="1"/>
  <c r="BA54" i="4"/>
  <c r="BA51" i="6" s="1"/>
  <c r="BA55" i="4"/>
  <c r="BA52" i="6" s="1"/>
  <c r="BA56" i="4"/>
  <c r="BA53" i="6" s="1"/>
  <c r="BA57" i="4"/>
  <c r="BA54" i="6" s="1"/>
  <c r="BA58" i="4"/>
  <c r="BA55" i="6" s="1"/>
  <c r="BA59" i="4"/>
  <c r="BA56" i="6" s="1"/>
  <c r="BA60" i="4"/>
  <c r="BA57" i="6" s="1"/>
  <c r="BA61" i="4"/>
  <c r="BA58" i="6" s="1"/>
  <c r="BA62" i="4"/>
  <c r="BA59" i="6" s="1"/>
  <c r="BA63" i="4"/>
  <c r="BA60" i="6" s="1"/>
  <c r="BA64" i="4"/>
  <c r="BA61" i="6" s="1"/>
  <c r="BA65" i="4"/>
  <c r="BA62" i="6" s="1"/>
  <c r="BA66" i="4"/>
  <c r="BA63" i="6" s="1"/>
  <c r="BA67" i="4"/>
  <c r="BA64" i="6" s="1"/>
  <c r="BA68" i="4"/>
  <c r="BA65" i="6" s="1"/>
  <c r="BA69" i="4"/>
  <c r="BA66" i="6" s="1"/>
  <c r="BA70" i="4"/>
  <c r="BA67" i="6" s="1"/>
  <c r="BA71" i="4"/>
  <c r="BA68" i="6" s="1"/>
  <c r="BA72" i="4"/>
  <c r="BA69" i="6" s="1"/>
  <c r="BA73" i="4"/>
  <c r="BA70" i="6" s="1"/>
  <c r="BA74" i="4"/>
  <c r="BA71" i="6" s="1"/>
  <c r="BA75" i="4"/>
  <c r="BA72" i="6" s="1"/>
  <c r="BA76" i="4"/>
  <c r="BA73" i="6" s="1"/>
  <c r="BA77" i="4"/>
  <c r="BA74" i="6" s="1"/>
  <c r="BA78" i="4"/>
  <c r="BA75" i="6" s="1"/>
  <c r="BA79" i="4"/>
  <c r="BA76" i="6" s="1"/>
  <c r="BA80" i="4"/>
  <c r="BA77" i="6" s="1"/>
  <c r="BA81" i="4"/>
  <c r="BA78" i="6" s="1"/>
  <c r="BA82" i="4"/>
  <c r="BA79" i="6" s="1"/>
  <c r="BA83" i="4"/>
  <c r="BA80" i="6" s="1"/>
  <c r="BA84" i="4"/>
  <c r="BA81" i="6" s="1"/>
  <c r="BA85" i="4"/>
  <c r="BA82" i="6" s="1"/>
  <c r="BA86" i="4"/>
  <c r="BA83" i="6" s="1"/>
  <c r="BA87" i="4"/>
  <c r="BA84" i="6" s="1"/>
  <c r="BA88" i="4"/>
  <c r="BA85" i="6" s="1"/>
  <c r="BA89" i="4"/>
  <c r="BA86" i="6" s="1"/>
  <c r="BA90" i="4"/>
  <c r="BA87" i="6" s="1"/>
  <c r="BA91" i="4"/>
  <c r="BA88" i="6" s="1"/>
  <c r="BA92" i="4"/>
  <c r="BA5" i="4"/>
  <c r="BA2" i="6" s="1"/>
  <c r="AU5" i="4"/>
  <c r="AU2" i="6" s="1"/>
  <c r="AU6" i="4"/>
  <c r="AU3" i="6" s="1"/>
  <c r="AU7" i="4"/>
  <c r="AU4" i="6" s="1"/>
  <c r="AU8" i="4"/>
  <c r="AU5" i="6" s="1"/>
  <c r="AU9" i="4"/>
  <c r="AU6" i="6" s="1"/>
  <c r="AU10" i="4"/>
  <c r="AU7" i="6" s="1"/>
  <c r="AU11" i="4"/>
  <c r="AU8" i="6" s="1"/>
  <c r="AU12" i="4"/>
  <c r="AU9" i="6" s="1"/>
  <c r="AU13" i="4"/>
  <c r="AU10" i="6" s="1"/>
  <c r="AU14" i="4"/>
  <c r="AU11" i="6" s="1"/>
  <c r="AU15" i="4"/>
  <c r="AU12" i="6" s="1"/>
  <c r="AU16" i="4"/>
  <c r="AU13" i="6" s="1"/>
  <c r="AU17" i="4"/>
  <c r="AU14" i="6" s="1"/>
  <c r="AU18" i="4"/>
  <c r="AU15" i="6" s="1"/>
  <c r="AU19" i="4"/>
  <c r="AU16" i="6" s="1"/>
  <c r="AU20" i="4"/>
  <c r="AU17" i="6" s="1"/>
  <c r="AU21" i="4"/>
  <c r="AU18" i="6" s="1"/>
  <c r="AU22" i="4"/>
  <c r="AU19" i="6" s="1"/>
  <c r="AU23" i="4"/>
  <c r="AU20" i="6" s="1"/>
  <c r="AU24" i="4"/>
  <c r="AU21" i="6" s="1"/>
  <c r="AU25" i="4"/>
  <c r="AU22" i="6" s="1"/>
  <c r="AU26" i="4"/>
  <c r="AU23" i="6" s="1"/>
  <c r="AU27" i="4"/>
  <c r="AU24" i="6" s="1"/>
  <c r="AU28" i="4"/>
  <c r="AU25" i="6" s="1"/>
  <c r="AU29" i="4"/>
  <c r="AU26" i="6" s="1"/>
  <c r="AU30" i="4"/>
  <c r="AU27" i="6" s="1"/>
  <c r="AU31" i="4"/>
  <c r="AU28" i="6" s="1"/>
  <c r="AU32" i="4"/>
  <c r="AU29" i="6" s="1"/>
  <c r="AU33" i="4"/>
  <c r="AU30" i="6" s="1"/>
  <c r="AU34" i="4"/>
  <c r="AU31" i="6" s="1"/>
  <c r="AU35" i="4"/>
  <c r="AU32" i="6" s="1"/>
  <c r="AU36" i="4"/>
  <c r="AU33" i="6" s="1"/>
  <c r="AU37" i="4"/>
  <c r="AU34" i="6" s="1"/>
  <c r="AU38" i="4"/>
  <c r="AU35" i="6" s="1"/>
  <c r="AU39" i="4"/>
  <c r="AU36" i="6" s="1"/>
  <c r="AU40" i="4"/>
  <c r="AU37" i="6" s="1"/>
  <c r="AU41" i="4"/>
  <c r="AU38" i="6" s="1"/>
  <c r="AU42" i="4"/>
  <c r="AU39" i="6" s="1"/>
  <c r="AU43" i="4"/>
  <c r="AU40" i="6" s="1"/>
  <c r="AU44" i="4"/>
  <c r="AU41" i="6" s="1"/>
  <c r="AU45" i="4"/>
  <c r="AU42" i="6" s="1"/>
  <c r="AU46" i="4"/>
  <c r="AU43" i="6" s="1"/>
  <c r="AU47" i="4"/>
  <c r="AU44" i="6" s="1"/>
  <c r="AU48" i="4"/>
  <c r="AU45" i="6" s="1"/>
  <c r="AU49" i="4"/>
  <c r="AU46" i="6" s="1"/>
  <c r="AU50" i="4"/>
  <c r="AU47" i="6" s="1"/>
  <c r="AU51" i="4"/>
  <c r="AU48" i="6" s="1"/>
  <c r="AU52" i="4"/>
  <c r="AU49" i="6" s="1"/>
  <c r="AU53" i="4"/>
  <c r="AU50" i="6" s="1"/>
  <c r="AU54" i="4"/>
  <c r="AU51" i="6" s="1"/>
  <c r="AU55" i="4"/>
  <c r="AU52" i="6" s="1"/>
  <c r="AU56" i="4"/>
  <c r="AU53" i="6" s="1"/>
  <c r="AU57" i="4"/>
  <c r="AU54" i="6" s="1"/>
  <c r="AU58" i="4"/>
  <c r="AU55" i="6" s="1"/>
  <c r="AU59" i="4"/>
  <c r="AU56" i="6" s="1"/>
  <c r="AU60" i="4"/>
  <c r="AU57" i="6" s="1"/>
  <c r="AU61" i="4"/>
  <c r="AU58" i="6" s="1"/>
  <c r="AU62" i="4"/>
  <c r="AU59" i="6" s="1"/>
  <c r="AU63" i="4"/>
  <c r="AU60" i="6" s="1"/>
  <c r="AU64" i="4"/>
  <c r="AU61" i="6" s="1"/>
  <c r="AU65" i="4"/>
  <c r="AU62" i="6" s="1"/>
  <c r="AU66" i="4"/>
  <c r="AU63" i="6" s="1"/>
  <c r="AU67" i="4"/>
  <c r="AU64" i="6" s="1"/>
  <c r="AU68" i="4"/>
  <c r="AU65" i="6" s="1"/>
  <c r="AU69" i="4"/>
  <c r="AU66" i="6" s="1"/>
  <c r="AU70" i="4"/>
  <c r="AU67" i="6" s="1"/>
  <c r="AU71" i="4"/>
  <c r="AU68" i="6" s="1"/>
  <c r="AU72" i="4"/>
  <c r="AU69" i="6" s="1"/>
  <c r="AU73" i="4"/>
  <c r="AU70" i="6" s="1"/>
  <c r="AU74" i="4"/>
  <c r="AU71" i="6" s="1"/>
  <c r="AU75" i="4"/>
  <c r="AU72" i="6" s="1"/>
  <c r="AU76" i="4"/>
  <c r="AU73" i="6" s="1"/>
  <c r="AU77" i="4"/>
  <c r="AU74" i="6" s="1"/>
  <c r="AU78" i="4"/>
  <c r="AU75" i="6" s="1"/>
  <c r="AU79" i="4"/>
  <c r="AU76" i="6" s="1"/>
  <c r="AU80" i="4"/>
  <c r="AU77" i="6" s="1"/>
  <c r="AU81" i="4"/>
  <c r="AU78" i="6" s="1"/>
  <c r="AU82" i="4"/>
  <c r="AU79" i="6" s="1"/>
  <c r="AU83" i="4"/>
  <c r="AU80" i="6" s="1"/>
  <c r="AU84" i="4"/>
  <c r="AU81" i="6" s="1"/>
  <c r="AU85" i="4"/>
  <c r="AU82" i="6" s="1"/>
  <c r="AU86" i="4"/>
  <c r="AU83" i="6" s="1"/>
  <c r="AU87" i="4"/>
  <c r="AU84" i="6" s="1"/>
  <c r="AU88" i="4"/>
  <c r="AU85" i="6" s="1"/>
  <c r="AU89" i="4"/>
  <c r="AU86" i="6" s="1"/>
  <c r="AU90" i="4"/>
  <c r="AU87" i="6" s="1"/>
  <c r="AU91" i="4"/>
  <c r="AU88" i="6" s="1"/>
  <c r="AO6" i="4"/>
  <c r="AO3" i="6" s="1"/>
  <c r="AO7" i="4"/>
  <c r="AO4" i="6" s="1"/>
  <c r="AO8" i="4"/>
  <c r="AO5" i="6" s="1"/>
  <c r="AO9" i="4"/>
  <c r="AO6" i="6" s="1"/>
  <c r="AO10" i="4"/>
  <c r="AO7" i="6" s="1"/>
  <c r="AO11" i="4"/>
  <c r="AO8" i="6" s="1"/>
  <c r="AO12" i="4"/>
  <c r="AO9" i="6" s="1"/>
  <c r="AO13" i="4"/>
  <c r="AO10" i="6" s="1"/>
  <c r="AO14" i="4"/>
  <c r="AO11" i="6" s="1"/>
  <c r="AO15" i="4"/>
  <c r="AO12" i="6" s="1"/>
  <c r="AO16" i="4"/>
  <c r="AO13" i="6" s="1"/>
  <c r="AO17" i="4"/>
  <c r="AO14" i="6" s="1"/>
  <c r="AO18" i="4"/>
  <c r="AO15" i="6" s="1"/>
  <c r="AO19" i="4"/>
  <c r="AO16" i="6" s="1"/>
  <c r="AO20" i="4"/>
  <c r="AO17" i="6" s="1"/>
  <c r="AO21" i="4"/>
  <c r="AO18" i="6" s="1"/>
  <c r="AO22" i="4"/>
  <c r="AO19" i="6" s="1"/>
  <c r="AO23" i="4"/>
  <c r="AO20" i="6" s="1"/>
  <c r="AO24" i="4"/>
  <c r="AO21" i="6" s="1"/>
  <c r="AO25" i="4"/>
  <c r="AO22" i="6" s="1"/>
  <c r="AO26" i="4"/>
  <c r="AO23" i="6" s="1"/>
  <c r="AO27" i="4"/>
  <c r="AO24" i="6" s="1"/>
  <c r="AO28" i="4"/>
  <c r="AO25" i="6" s="1"/>
  <c r="AO29" i="4"/>
  <c r="AO26" i="6" s="1"/>
  <c r="AO30" i="4"/>
  <c r="AO27" i="6" s="1"/>
  <c r="AO31" i="4"/>
  <c r="AO28" i="6" s="1"/>
  <c r="AO32" i="4"/>
  <c r="AO29" i="6" s="1"/>
  <c r="AO33" i="4"/>
  <c r="AO30" i="6" s="1"/>
  <c r="AO34" i="4"/>
  <c r="AO31" i="6" s="1"/>
  <c r="AO35" i="4"/>
  <c r="AO32" i="6" s="1"/>
  <c r="AO36" i="4"/>
  <c r="AO33" i="6" s="1"/>
  <c r="AO37" i="4"/>
  <c r="AO34" i="6" s="1"/>
  <c r="AO38" i="4"/>
  <c r="AO35" i="6" s="1"/>
  <c r="AO39" i="4"/>
  <c r="AO36" i="6" s="1"/>
  <c r="AO40" i="4"/>
  <c r="AO37" i="6" s="1"/>
  <c r="AO41" i="4"/>
  <c r="AO38" i="6" s="1"/>
  <c r="AO42" i="4"/>
  <c r="AO39" i="6" s="1"/>
  <c r="AO43" i="4"/>
  <c r="AO40" i="6" s="1"/>
  <c r="AO44" i="4"/>
  <c r="AO41" i="6" s="1"/>
  <c r="AO45" i="4"/>
  <c r="AO42" i="6" s="1"/>
  <c r="AO46" i="4"/>
  <c r="AO43" i="6" s="1"/>
  <c r="AO47" i="4"/>
  <c r="AO44" i="6" s="1"/>
  <c r="AO48" i="4"/>
  <c r="AO45" i="6" s="1"/>
  <c r="AO49" i="4"/>
  <c r="AO46" i="6" s="1"/>
  <c r="AO50" i="4"/>
  <c r="AO47" i="6" s="1"/>
  <c r="AO51" i="4"/>
  <c r="AO48" i="6" s="1"/>
  <c r="AO52" i="4"/>
  <c r="AO49" i="6" s="1"/>
  <c r="AO53" i="4"/>
  <c r="AO50" i="6" s="1"/>
  <c r="AO54" i="4"/>
  <c r="AO51" i="6" s="1"/>
  <c r="AO55" i="4"/>
  <c r="AO52" i="6" s="1"/>
  <c r="AO56" i="4"/>
  <c r="AO53" i="6" s="1"/>
  <c r="AO57" i="4"/>
  <c r="AO54" i="6" s="1"/>
  <c r="AO58" i="4"/>
  <c r="AO55" i="6" s="1"/>
  <c r="AO59" i="4"/>
  <c r="AO56" i="6" s="1"/>
  <c r="AO60" i="4"/>
  <c r="AO57" i="6" s="1"/>
  <c r="AO61" i="4"/>
  <c r="AO58" i="6" s="1"/>
  <c r="AO62" i="4"/>
  <c r="AO59" i="6" s="1"/>
  <c r="AO63" i="4"/>
  <c r="AO60" i="6" s="1"/>
  <c r="AO64" i="4"/>
  <c r="AO61" i="6" s="1"/>
  <c r="AO65" i="4"/>
  <c r="AO62" i="6" s="1"/>
  <c r="AO66" i="4"/>
  <c r="AO63" i="6" s="1"/>
  <c r="AO67" i="4"/>
  <c r="AO64" i="6" s="1"/>
  <c r="AO68" i="4"/>
  <c r="AO65" i="6" s="1"/>
  <c r="AO69" i="4"/>
  <c r="AO66" i="6" s="1"/>
  <c r="AO70" i="4"/>
  <c r="AO67" i="6" s="1"/>
  <c r="AO71" i="4"/>
  <c r="AO68" i="6" s="1"/>
  <c r="AO72" i="4"/>
  <c r="AO69" i="6" s="1"/>
  <c r="AO73" i="4"/>
  <c r="AO70" i="6" s="1"/>
  <c r="AO74" i="4"/>
  <c r="AO71" i="6" s="1"/>
  <c r="AO75" i="4"/>
  <c r="AO72" i="6" s="1"/>
  <c r="AO76" i="4"/>
  <c r="AO73" i="6" s="1"/>
  <c r="AO77" i="4"/>
  <c r="AO74" i="6" s="1"/>
  <c r="AO78" i="4"/>
  <c r="AO75" i="6" s="1"/>
  <c r="AO79" i="4"/>
  <c r="AO76" i="6" s="1"/>
  <c r="AO80" i="4"/>
  <c r="AO77" i="6" s="1"/>
  <c r="AO81" i="4"/>
  <c r="AO78" i="6" s="1"/>
  <c r="AO82" i="4"/>
  <c r="AO79" i="6" s="1"/>
  <c r="AO83" i="4"/>
  <c r="AO80" i="6" s="1"/>
  <c r="AO84" i="4"/>
  <c r="AO81" i="6" s="1"/>
  <c r="AO85" i="4"/>
  <c r="AO82" i="6" s="1"/>
  <c r="AO86" i="4"/>
  <c r="AO83" i="6" s="1"/>
  <c r="AO87" i="4"/>
  <c r="AO84" i="6" s="1"/>
  <c r="AO88" i="4"/>
  <c r="AO85" i="6" s="1"/>
  <c r="AO89" i="4"/>
  <c r="AO86" i="6" s="1"/>
  <c r="AO90" i="4"/>
  <c r="AO87" i="6" s="1"/>
  <c r="AO91" i="4"/>
  <c r="AO88" i="6" s="1"/>
  <c r="AO92" i="4"/>
  <c r="AO5" i="4"/>
  <c r="AO2" i="6" s="1"/>
  <c r="AI6" i="4"/>
  <c r="AI3" i="6" s="1"/>
  <c r="AI7" i="4"/>
  <c r="AI4" i="6" s="1"/>
  <c r="AI8" i="4"/>
  <c r="AI5" i="6" s="1"/>
  <c r="AI9" i="4"/>
  <c r="AI6" i="6" s="1"/>
  <c r="AI10" i="4"/>
  <c r="AI7" i="6" s="1"/>
  <c r="AI11" i="4"/>
  <c r="AI8" i="6" s="1"/>
  <c r="AI12" i="4"/>
  <c r="AI9" i="6" s="1"/>
  <c r="AI13" i="4"/>
  <c r="AI10" i="6" s="1"/>
  <c r="AI14" i="4"/>
  <c r="AI11" i="6" s="1"/>
  <c r="AI15" i="4"/>
  <c r="AI12" i="6" s="1"/>
  <c r="AI16" i="4"/>
  <c r="AI13" i="6" s="1"/>
  <c r="AI17" i="4"/>
  <c r="AI14" i="6" s="1"/>
  <c r="AI18" i="4"/>
  <c r="AI15" i="6" s="1"/>
  <c r="AI19" i="4"/>
  <c r="AI16" i="6" s="1"/>
  <c r="AI20" i="4"/>
  <c r="AI17" i="6" s="1"/>
  <c r="AI21" i="4"/>
  <c r="AI18" i="6" s="1"/>
  <c r="AI22" i="4"/>
  <c r="AI19" i="6" s="1"/>
  <c r="AI23" i="4"/>
  <c r="AI20" i="6" s="1"/>
  <c r="AI24" i="4"/>
  <c r="AI21" i="6" s="1"/>
  <c r="AI25" i="4"/>
  <c r="AI22" i="6" s="1"/>
  <c r="AI26" i="4"/>
  <c r="AI23" i="6" s="1"/>
  <c r="AI27" i="4"/>
  <c r="AI24" i="6" s="1"/>
  <c r="AI28" i="4"/>
  <c r="AI25" i="6" s="1"/>
  <c r="AI29" i="4"/>
  <c r="AI26" i="6" s="1"/>
  <c r="AI30" i="4"/>
  <c r="AI27" i="6" s="1"/>
  <c r="AI31" i="4"/>
  <c r="AI28" i="6" s="1"/>
  <c r="AI32" i="4"/>
  <c r="AI29" i="6" s="1"/>
  <c r="AI33" i="4"/>
  <c r="AI30" i="6" s="1"/>
  <c r="AI34" i="4"/>
  <c r="AI31" i="6" s="1"/>
  <c r="AI35" i="4"/>
  <c r="AI32" i="6" s="1"/>
  <c r="AI36" i="4"/>
  <c r="AI33" i="6" s="1"/>
  <c r="AI37" i="4"/>
  <c r="AI34" i="6" s="1"/>
  <c r="AI38" i="4"/>
  <c r="AI35" i="6" s="1"/>
  <c r="AI39" i="4"/>
  <c r="AI36" i="6" s="1"/>
  <c r="AI40" i="4"/>
  <c r="AI37" i="6" s="1"/>
  <c r="AI41" i="4"/>
  <c r="AI38" i="6" s="1"/>
  <c r="AI42" i="4"/>
  <c r="AI39" i="6" s="1"/>
  <c r="AI43" i="4"/>
  <c r="AI40" i="6" s="1"/>
  <c r="AI44" i="4"/>
  <c r="AI41" i="6" s="1"/>
  <c r="AI45" i="4"/>
  <c r="AI42" i="6" s="1"/>
  <c r="AI46" i="4"/>
  <c r="AI43" i="6" s="1"/>
  <c r="AI47" i="4"/>
  <c r="AI44" i="6" s="1"/>
  <c r="AI48" i="4"/>
  <c r="AI45" i="6" s="1"/>
  <c r="AI49" i="4"/>
  <c r="AI46" i="6" s="1"/>
  <c r="AI50" i="4"/>
  <c r="AI47" i="6" s="1"/>
  <c r="AI51" i="4"/>
  <c r="AI48" i="6" s="1"/>
  <c r="AI52" i="4"/>
  <c r="AI49" i="6" s="1"/>
  <c r="AI53" i="4"/>
  <c r="AI50" i="6" s="1"/>
  <c r="AI54" i="4"/>
  <c r="AI51" i="6" s="1"/>
  <c r="AI55" i="4"/>
  <c r="AI52" i="6" s="1"/>
  <c r="AI56" i="4"/>
  <c r="AI53" i="6" s="1"/>
  <c r="AI57" i="4"/>
  <c r="AI54" i="6" s="1"/>
  <c r="AI58" i="4"/>
  <c r="AI55" i="6" s="1"/>
  <c r="AI59" i="4"/>
  <c r="AI56" i="6" s="1"/>
  <c r="AI60" i="4"/>
  <c r="AI57" i="6" s="1"/>
  <c r="AI61" i="4"/>
  <c r="AI58" i="6" s="1"/>
  <c r="AI62" i="4"/>
  <c r="AI59" i="6" s="1"/>
  <c r="AI63" i="4"/>
  <c r="AI60" i="6" s="1"/>
  <c r="AI64" i="4"/>
  <c r="AI61" i="6" s="1"/>
  <c r="AI65" i="4"/>
  <c r="AI62" i="6" s="1"/>
  <c r="AI66" i="4"/>
  <c r="AI63" i="6" s="1"/>
  <c r="AI67" i="4"/>
  <c r="AI64" i="6" s="1"/>
  <c r="AI68" i="4"/>
  <c r="AI65" i="6" s="1"/>
  <c r="AI69" i="4"/>
  <c r="AI66" i="6" s="1"/>
  <c r="AI70" i="4"/>
  <c r="AI67" i="6" s="1"/>
  <c r="AI71" i="4"/>
  <c r="AI68" i="6" s="1"/>
  <c r="AI72" i="4"/>
  <c r="AI69" i="6" s="1"/>
  <c r="AI73" i="4"/>
  <c r="AI70" i="6" s="1"/>
  <c r="AI74" i="4"/>
  <c r="AI71" i="6" s="1"/>
  <c r="AI75" i="4"/>
  <c r="AI72" i="6" s="1"/>
  <c r="AI76" i="4"/>
  <c r="AI73" i="6" s="1"/>
  <c r="AI77" i="4"/>
  <c r="AI74" i="6" s="1"/>
  <c r="AI78" i="4"/>
  <c r="AI75" i="6" s="1"/>
  <c r="AI79" i="4"/>
  <c r="AI76" i="6" s="1"/>
  <c r="AI80" i="4"/>
  <c r="AI77" i="6" s="1"/>
  <c r="AI81" i="4"/>
  <c r="AI78" i="6" s="1"/>
  <c r="AI82" i="4"/>
  <c r="AI79" i="6" s="1"/>
  <c r="AI83" i="4"/>
  <c r="AI80" i="6" s="1"/>
  <c r="AI84" i="4"/>
  <c r="AI81" i="6" s="1"/>
  <c r="AI85" i="4"/>
  <c r="AI82" i="6" s="1"/>
  <c r="AI86" i="4"/>
  <c r="AI83" i="6" s="1"/>
  <c r="AI87" i="4"/>
  <c r="AI84" i="6" s="1"/>
  <c r="AI88" i="4"/>
  <c r="AI85" i="6" s="1"/>
  <c r="AI89" i="4"/>
  <c r="AI86" i="6" s="1"/>
  <c r="AI90" i="4"/>
  <c r="AI87" i="6" s="1"/>
  <c r="AI91" i="4"/>
  <c r="AI88" i="6" s="1"/>
  <c r="AI5" i="4"/>
  <c r="AI2" i="6" s="1"/>
  <c r="AC6" i="4"/>
  <c r="AC3" i="6" s="1"/>
  <c r="AC7" i="4"/>
  <c r="AC4" i="6" s="1"/>
  <c r="AC8" i="4"/>
  <c r="AC5" i="6" s="1"/>
  <c r="AC9" i="4"/>
  <c r="AC6" i="6" s="1"/>
  <c r="AC10" i="4"/>
  <c r="AC7" i="6" s="1"/>
  <c r="AC11" i="4"/>
  <c r="AC8" i="6" s="1"/>
  <c r="AC12" i="4"/>
  <c r="AC9" i="6" s="1"/>
  <c r="AC13" i="4"/>
  <c r="AC10" i="6" s="1"/>
  <c r="AC14" i="4"/>
  <c r="AC11" i="6" s="1"/>
  <c r="AC15" i="4"/>
  <c r="AC12" i="6" s="1"/>
  <c r="AC16" i="4"/>
  <c r="AC13" i="6" s="1"/>
  <c r="AC17" i="4"/>
  <c r="AC14" i="6" s="1"/>
  <c r="AC18" i="4"/>
  <c r="AC15" i="6" s="1"/>
  <c r="AC19" i="4"/>
  <c r="AC16" i="6" s="1"/>
  <c r="AC20" i="4"/>
  <c r="AC17" i="6" s="1"/>
  <c r="AC21" i="4"/>
  <c r="AC18" i="6" s="1"/>
  <c r="AC22" i="4"/>
  <c r="AC19" i="6" s="1"/>
  <c r="AC23" i="4"/>
  <c r="AC20" i="6" s="1"/>
  <c r="AC24" i="4"/>
  <c r="AC21" i="6" s="1"/>
  <c r="AC25" i="4"/>
  <c r="AC22" i="6" s="1"/>
  <c r="AC26" i="4"/>
  <c r="AC23" i="6" s="1"/>
  <c r="AC27" i="4"/>
  <c r="AC24" i="6" s="1"/>
  <c r="AC28" i="4"/>
  <c r="AC25" i="6" s="1"/>
  <c r="AC29" i="4"/>
  <c r="AC26" i="6" s="1"/>
  <c r="AC30" i="4"/>
  <c r="AC27" i="6" s="1"/>
  <c r="AC31" i="4"/>
  <c r="AC28" i="6" s="1"/>
  <c r="AC32" i="4"/>
  <c r="AC29" i="6" s="1"/>
  <c r="AC33" i="4"/>
  <c r="AC30" i="6" s="1"/>
  <c r="AC34" i="4"/>
  <c r="AC31" i="6" s="1"/>
  <c r="AC35" i="4"/>
  <c r="AC32" i="6" s="1"/>
  <c r="AC36" i="4"/>
  <c r="AC33" i="6" s="1"/>
  <c r="AC37" i="4"/>
  <c r="AC34" i="6" s="1"/>
  <c r="AC38" i="4"/>
  <c r="AC35" i="6" s="1"/>
  <c r="AC39" i="4"/>
  <c r="AC36" i="6" s="1"/>
  <c r="AC40" i="4"/>
  <c r="AC37" i="6" s="1"/>
  <c r="AC41" i="4"/>
  <c r="AC38" i="6" s="1"/>
  <c r="AC42" i="4"/>
  <c r="AC39" i="6" s="1"/>
  <c r="AC43" i="4"/>
  <c r="AC40" i="6" s="1"/>
  <c r="AC44" i="4"/>
  <c r="AC41" i="6" s="1"/>
  <c r="AC45" i="4"/>
  <c r="AC42" i="6" s="1"/>
  <c r="AC46" i="4"/>
  <c r="AC43" i="6" s="1"/>
  <c r="AC47" i="4"/>
  <c r="AC44" i="6" s="1"/>
  <c r="AC48" i="4"/>
  <c r="AC45" i="6" s="1"/>
  <c r="AC49" i="4"/>
  <c r="AC46" i="6" s="1"/>
  <c r="AC50" i="4"/>
  <c r="AC47" i="6" s="1"/>
  <c r="AC51" i="4"/>
  <c r="AC48" i="6" s="1"/>
  <c r="AC52" i="4"/>
  <c r="AC49" i="6" s="1"/>
  <c r="AC53" i="4"/>
  <c r="AC50" i="6" s="1"/>
  <c r="AC54" i="4"/>
  <c r="AC51" i="6" s="1"/>
  <c r="AC55" i="4"/>
  <c r="AC52" i="6" s="1"/>
  <c r="AC56" i="4"/>
  <c r="AC53" i="6" s="1"/>
  <c r="AC57" i="4"/>
  <c r="AC54" i="6" s="1"/>
  <c r="AC58" i="4"/>
  <c r="AC55" i="6" s="1"/>
  <c r="AC59" i="4"/>
  <c r="AC56" i="6" s="1"/>
  <c r="AC60" i="4"/>
  <c r="AC57" i="6" s="1"/>
  <c r="AC61" i="4"/>
  <c r="AC58" i="6" s="1"/>
  <c r="AC62" i="4"/>
  <c r="AC59" i="6" s="1"/>
  <c r="AC63" i="4"/>
  <c r="AC60" i="6" s="1"/>
  <c r="AC64" i="4"/>
  <c r="AC61" i="6" s="1"/>
  <c r="AC65" i="4"/>
  <c r="AC62" i="6" s="1"/>
  <c r="AC66" i="4"/>
  <c r="AC63" i="6" s="1"/>
  <c r="AC67" i="4"/>
  <c r="AC64" i="6" s="1"/>
  <c r="AC68" i="4"/>
  <c r="AC65" i="6" s="1"/>
  <c r="AC69" i="4"/>
  <c r="AC66" i="6" s="1"/>
  <c r="AC70" i="4"/>
  <c r="AC67" i="6" s="1"/>
  <c r="AC71" i="4"/>
  <c r="AC68" i="6" s="1"/>
  <c r="AC72" i="4"/>
  <c r="AC69" i="6" s="1"/>
  <c r="AC73" i="4"/>
  <c r="AC70" i="6" s="1"/>
  <c r="AC74" i="4"/>
  <c r="AC71" i="6" s="1"/>
  <c r="AC75" i="4"/>
  <c r="AC72" i="6" s="1"/>
  <c r="AC76" i="4"/>
  <c r="AC73" i="6" s="1"/>
  <c r="AC77" i="4"/>
  <c r="AC74" i="6" s="1"/>
  <c r="AC78" i="4"/>
  <c r="AC75" i="6" s="1"/>
  <c r="AC79" i="4"/>
  <c r="AC76" i="6" s="1"/>
  <c r="AC80" i="4"/>
  <c r="AC77" i="6" s="1"/>
  <c r="AC81" i="4"/>
  <c r="AC78" i="6" s="1"/>
  <c r="AC82" i="4"/>
  <c r="AC79" i="6" s="1"/>
  <c r="AC83" i="4"/>
  <c r="AC80" i="6" s="1"/>
  <c r="AC84" i="4"/>
  <c r="AC81" i="6" s="1"/>
  <c r="AC85" i="4"/>
  <c r="AC82" i="6" s="1"/>
  <c r="AC86" i="4"/>
  <c r="AC83" i="6" s="1"/>
  <c r="AC87" i="4"/>
  <c r="AC84" i="6" s="1"/>
  <c r="AC88" i="4"/>
  <c r="AC85" i="6" s="1"/>
  <c r="AC89" i="4"/>
  <c r="AC86" i="6" s="1"/>
  <c r="AC90" i="4"/>
  <c r="AC87" i="6" s="1"/>
  <c r="AC91" i="4"/>
  <c r="AC88" i="6" s="1"/>
  <c r="AC5" i="4"/>
  <c r="AC2" i="6" s="1"/>
  <c r="W6" i="4"/>
  <c r="W3" i="6" s="1"/>
  <c r="W7" i="4"/>
  <c r="W4" i="6" s="1"/>
  <c r="W8" i="4"/>
  <c r="W5" i="6" s="1"/>
  <c r="W9" i="4"/>
  <c r="W6" i="6" s="1"/>
  <c r="W10" i="4"/>
  <c r="W7" i="6" s="1"/>
  <c r="W11" i="4"/>
  <c r="W8" i="6" s="1"/>
  <c r="W12" i="4"/>
  <c r="W9" i="6" s="1"/>
  <c r="W13" i="4"/>
  <c r="W10" i="6" s="1"/>
  <c r="W14" i="4"/>
  <c r="W11" i="6" s="1"/>
  <c r="W15" i="4"/>
  <c r="W12" i="6" s="1"/>
  <c r="W16" i="4"/>
  <c r="W13" i="6" s="1"/>
  <c r="W17" i="4"/>
  <c r="W14" i="6" s="1"/>
  <c r="W18" i="4"/>
  <c r="W15" i="6" s="1"/>
  <c r="W19" i="4"/>
  <c r="W16" i="6" s="1"/>
  <c r="W20" i="4"/>
  <c r="W17" i="6" s="1"/>
  <c r="W21" i="4"/>
  <c r="W18" i="6" s="1"/>
  <c r="W22" i="4"/>
  <c r="W19" i="6" s="1"/>
  <c r="W23" i="4"/>
  <c r="W20" i="6" s="1"/>
  <c r="W24" i="4"/>
  <c r="W21" i="6" s="1"/>
  <c r="W25" i="4"/>
  <c r="W22" i="6" s="1"/>
  <c r="W26" i="4"/>
  <c r="W23" i="6" s="1"/>
  <c r="W27" i="4"/>
  <c r="W24" i="6" s="1"/>
  <c r="W28" i="4"/>
  <c r="W25" i="6" s="1"/>
  <c r="W29" i="4"/>
  <c r="W26" i="6" s="1"/>
  <c r="W30" i="4"/>
  <c r="W27" i="6" s="1"/>
  <c r="W31" i="4"/>
  <c r="W28" i="6" s="1"/>
  <c r="W32" i="4"/>
  <c r="W29" i="6" s="1"/>
  <c r="W33" i="4"/>
  <c r="W30" i="6" s="1"/>
  <c r="W34" i="4"/>
  <c r="W31" i="6" s="1"/>
  <c r="W35" i="4"/>
  <c r="W32" i="6" s="1"/>
  <c r="W36" i="4"/>
  <c r="W33" i="6" s="1"/>
  <c r="W37" i="4"/>
  <c r="W34" i="6" s="1"/>
  <c r="W38" i="4"/>
  <c r="W35" i="6" s="1"/>
  <c r="W39" i="4"/>
  <c r="W36" i="6" s="1"/>
  <c r="W40" i="4"/>
  <c r="W37" i="6" s="1"/>
  <c r="W41" i="4"/>
  <c r="W38" i="6" s="1"/>
  <c r="W42" i="4"/>
  <c r="W39" i="6" s="1"/>
  <c r="W43" i="4"/>
  <c r="W40" i="6" s="1"/>
  <c r="W44" i="4"/>
  <c r="W41" i="6" s="1"/>
  <c r="W45" i="4"/>
  <c r="W42" i="6" s="1"/>
  <c r="W46" i="4"/>
  <c r="W43" i="6" s="1"/>
  <c r="W47" i="4"/>
  <c r="W44" i="6" s="1"/>
  <c r="W48" i="4"/>
  <c r="W45" i="6" s="1"/>
  <c r="W49" i="4"/>
  <c r="W46" i="6" s="1"/>
  <c r="W50" i="4"/>
  <c r="W47" i="6" s="1"/>
  <c r="W51" i="4"/>
  <c r="W48" i="6" s="1"/>
  <c r="W52" i="4"/>
  <c r="W49" i="6" s="1"/>
  <c r="W53" i="4"/>
  <c r="W50" i="6" s="1"/>
  <c r="W54" i="4"/>
  <c r="W51" i="6" s="1"/>
  <c r="W55" i="4"/>
  <c r="W52" i="6" s="1"/>
  <c r="W56" i="4"/>
  <c r="W53" i="6" s="1"/>
  <c r="W57" i="4"/>
  <c r="W54" i="6" s="1"/>
  <c r="W58" i="4"/>
  <c r="W55" i="6" s="1"/>
  <c r="W59" i="4"/>
  <c r="W56" i="6" s="1"/>
  <c r="W60" i="4"/>
  <c r="W57" i="6" s="1"/>
  <c r="W61" i="4"/>
  <c r="W58" i="6" s="1"/>
  <c r="W62" i="4"/>
  <c r="W59" i="6" s="1"/>
  <c r="W63" i="4"/>
  <c r="W60" i="6" s="1"/>
  <c r="W64" i="4"/>
  <c r="W61" i="6" s="1"/>
  <c r="W65" i="4"/>
  <c r="W62" i="6" s="1"/>
  <c r="W66" i="4"/>
  <c r="W63" i="6" s="1"/>
  <c r="W67" i="4"/>
  <c r="W64" i="6" s="1"/>
  <c r="W68" i="4"/>
  <c r="W65" i="6" s="1"/>
  <c r="W69" i="4"/>
  <c r="W66" i="6" s="1"/>
  <c r="W70" i="4"/>
  <c r="W67" i="6" s="1"/>
  <c r="W71" i="4"/>
  <c r="W68" i="6" s="1"/>
  <c r="W72" i="4"/>
  <c r="W69" i="6" s="1"/>
  <c r="W73" i="4"/>
  <c r="W70" i="6" s="1"/>
  <c r="W74" i="4"/>
  <c r="W71" i="6" s="1"/>
  <c r="W75" i="4"/>
  <c r="W72" i="6" s="1"/>
  <c r="W76" i="4"/>
  <c r="W73" i="6" s="1"/>
  <c r="W77" i="4"/>
  <c r="W74" i="6" s="1"/>
  <c r="W78" i="4"/>
  <c r="W75" i="6" s="1"/>
  <c r="W79" i="4"/>
  <c r="W76" i="6" s="1"/>
  <c r="W80" i="4"/>
  <c r="W77" i="6" s="1"/>
  <c r="W81" i="4"/>
  <c r="W78" i="6" s="1"/>
  <c r="W82" i="4"/>
  <c r="W79" i="6" s="1"/>
  <c r="W83" i="4"/>
  <c r="W80" i="6" s="1"/>
  <c r="W84" i="4"/>
  <c r="W81" i="6" s="1"/>
  <c r="W85" i="4"/>
  <c r="W82" i="6" s="1"/>
  <c r="W86" i="4"/>
  <c r="W83" i="6" s="1"/>
  <c r="W87" i="4"/>
  <c r="W84" i="6" s="1"/>
  <c r="W88" i="4"/>
  <c r="W85" i="6" s="1"/>
  <c r="W89" i="4"/>
  <c r="W86" i="6" s="1"/>
  <c r="W90" i="4"/>
  <c r="W87" i="6" s="1"/>
  <c r="W91" i="4"/>
  <c r="W88" i="6" s="1"/>
  <c r="W5" i="4"/>
  <c r="W2" i="6" s="1"/>
  <c r="Q6" i="4"/>
  <c r="Q3" i="6" s="1"/>
  <c r="Q7" i="4"/>
  <c r="Q4" i="6" s="1"/>
  <c r="Q8" i="4"/>
  <c r="Q5" i="6" s="1"/>
  <c r="Q9" i="4"/>
  <c r="Q6" i="6" s="1"/>
  <c r="Q10" i="4"/>
  <c r="Q7" i="6" s="1"/>
  <c r="Q11" i="4"/>
  <c r="Q8" i="6" s="1"/>
  <c r="Q12" i="4"/>
  <c r="Q9" i="6" s="1"/>
  <c r="Q13" i="4"/>
  <c r="Q10" i="6" s="1"/>
  <c r="Q14" i="4"/>
  <c r="Q11" i="6" s="1"/>
  <c r="Q15" i="4"/>
  <c r="Q12" i="6" s="1"/>
  <c r="Q16" i="4"/>
  <c r="Q13" i="6" s="1"/>
  <c r="Q17" i="4"/>
  <c r="Q14" i="6" s="1"/>
  <c r="Q18" i="4"/>
  <c r="Q15" i="6" s="1"/>
  <c r="Q19" i="4"/>
  <c r="Q16" i="6" s="1"/>
  <c r="Q20" i="4"/>
  <c r="Q17" i="6" s="1"/>
  <c r="Q21" i="4"/>
  <c r="Q18" i="6" s="1"/>
  <c r="Q22" i="4"/>
  <c r="Q19" i="6" s="1"/>
  <c r="Q23" i="4"/>
  <c r="Q20" i="6" s="1"/>
  <c r="Q24" i="4"/>
  <c r="Q21" i="6" s="1"/>
  <c r="Q25" i="4"/>
  <c r="Q22" i="6" s="1"/>
  <c r="Q26" i="4"/>
  <c r="Q23" i="6" s="1"/>
  <c r="Q27" i="4"/>
  <c r="Q24" i="6" s="1"/>
  <c r="Q28" i="4"/>
  <c r="Q25" i="6" s="1"/>
  <c r="Q29" i="4"/>
  <c r="Q26" i="6" s="1"/>
  <c r="Q30" i="4"/>
  <c r="Q27" i="6" s="1"/>
  <c r="Q31" i="4"/>
  <c r="Q28" i="6" s="1"/>
  <c r="Q32" i="4"/>
  <c r="Q29" i="6" s="1"/>
  <c r="Q33" i="4"/>
  <c r="Q30" i="6" s="1"/>
  <c r="Q34" i="4"/>
  <c r="Q31" i="6" s="1"/>
  <c r="Q35" i="4"/>
  <c r="Q32" i="6" s="1"/>
  <c r="Q36" i="4"/>
  <c r="Q33" i="6" s="1"/>
  <c r="Q37" i="4"/>
  <c r="Q34" i="6" s="1"/>
  <c r="Q38" i="4"/>
  <c r="Q35" i="6" s="1"/>
  <c r="Q39" i="4"/>
  <c r="Q36" i="6" s="1"/>
  <c r="Q40" i="4"/>
  <c r="Q37" i="6" s="1"/>
  <c r="Q41" i="4"/>
  <c r="Q38" i="6" s="1"/>
  <c r="Q42" i="4"/>
  <c r="Q39" i="6" s="1"/>
  <c r="Q43" i="4"/>
  <c r="Q40" i="6" s="1"/>
  <c r="Q44" i="4"/>
  <c r="Q41" i="6" s="1"/>
  <c r="Q45" i="4"/>
  <c r="Q42" i="6" s="1"/>
  <c r="Q46" i="4"/>
  <c r="Q43" i="6" s="1"/>
  <c r="Q47" i="4"/>
  <c r="Q44" i="6" s="1"/>
  <c r="Q48" i="4"/>
  <c r="Q45" i="6" s="1"/>
  <c r="Q49" i="4"/>
  <c r="Q46" i="6" s="1"/>
  <c r="Q50" i="4"/>
  <c r="Q47" i="6" s="1"/>
  <c r="Q51" i="4"/>
  <c r="Q48" i="6" s="1"/>
  <c r="Q52" i="4"/>
  <c r="Q49" i="6" s="1"/>
  <c r="Q53" i="4"/>
  <c r="Q50" i="6" s="1"/>
  <c r="Q54" i="4"/>
  <c r="Q51" i="6" s="1"/>
  <c r="Q55" i="4"/>
  <c r="Q52" i="6" s="1"/>
  <c r="Q56" i="4"/>
  <c r="Q53" i="6" s="1"/>
  <c r="Q57" i="4"/>
  <c r="Q54" i="6" s="1"/>
  <c r="Q58" i="4"/>
  <c r="Q55" i="6" s="1"/>
  <c r="Q59" i="4"/>
  <c r="Q56" i="6" s="1"/>
  <c r="Q60" i="4"/>
  <c r="Q57" i="6" s="1"/>
  <c r="Q61" i="4"/>
  <c r="Q58" i="6" s="1"/>
  <c r="Q62" i="4"/>
  <c r="Q59" i="6" s="1"/>
  <c r="Q63" i="4"/>
  <c r="Q60" i="6" s="1"/>
  <c r="Q64" i="4"/>
  <c r="Q61" i="6" s="1"/>
  <c r="Q65" i="4"/>
  <c r="Q62" i="6" s="1"/>
  <c r="Q66" i="4"/>
  <c r="Q63" i="6" s="1"/>
  <c r="Q67" i="4"/>
  <c r="Q64" i="6" s="1"/>
  <c r="Q68" i="4"/>
  <c r="Q65" i="6" s="1"/>
  <c r="Q69" i="4"/>
  <c r="Q66" i="6" s="1"/>
  <c r="Q70" i="4"/>
  <c r="Q67" i="6" s="1"/>
  <c r="Q71" i="4"/>
  <c r="Q68" i="6" s="1"/>
  <c r="Q72" i="4"/>
  <c r="Q69" i="6" s="1"/>
  <c r="Q73" i="4"/>
  <c r="Q70" i="6" s="1"/>
  <c r="Q74" i="4"/>
  <c r="Q71" i="6" s="1"/>
  <c r="Q75" i="4"/>
  <c r="Q72" i="6" s="1"/>
  <c r="Q76" i="4"/>
  <c r="Q73" i="6" s="1"/>
  <c r="Q77" i="4"/>
  <c r="Q74" i="6" s="1"/>
  <c r="Q78" i="4"/>
  <c r="Q75" i="6" s="1"/>
  <c r="Q79" i="4"/>
  <c r="Q76" i="6" s="1"/>
  <c r="Q80" i="4"/>
  <c r="Q77" i="6" s="1"/>
  <c r="Q81" i="4"/>
  <c r="Q78" i="6" s="1"/>
  <c r="Q82" i="4"/>
  <c r="Q79" i="6" s="1"/>
  <c r="Q83" i="4"/>
  <c r="Q80" i="6" s="1"/>
  <c r="Q84" i="4"/>
  <c r="Q81" i="6" s="1"/>
  <c r="Q85" i="4"/>
  <c r="Q82" i="6" s="1"/>
  <c r="Q86" i="4"/>
  <c r="Q83" i="6" s="1"/>
  <c r="Q87" i="4"/>
  <c r="Q84" i="6" s="1"/>
  <c r="Q88" i="4"/>
  <c r="Q85" i="6" s="1"/>
  <c r="Q89" i="4"/>
  <c r="Q86" i="6" s="1"/>
  <c r="Q90" i="4"/>
  <c r="Q87" i="6" s="1"/>
  <c r="Q91" i="4"/>
  <c r="Q88" i="6" s="1"/>
  <c r="Q5" i="4"/>
  <c r="Q2" i="6" s="1"/>
  <c r="K6" i="4"/>
  <c r="K3" i="6" s="1"/>
  <c r="K7" i="4"/>
  <c r="K4" i="6" s="1"/>
  <c r="K8" i="4"/>
  <c r="K5" i="6" s="1"/>
  <c r="K9" i="4"/>
  <c r="K6" i="6" s="1"/>
  <c r="K10" i="4"/>
  <c r="K7" i="6" s="1"/>
  <c r="K11" i="4"/>
  <c r="K8" i="6" s="1"/>
  <c r="K12" i="4"/>
  <c r="K9" i="6" s="1"/>
  <c r="K13" i="4"/>
  <c r="K10" i="6" s="1"/>
  <c r="K14" i="4"/>
  <c r="K11" i="6" s="1"/>
  <c r="K15" i="4"/>
  <c r="K12" i="6" s="1"/>
  <c r="K16" i="4"/>
  <c r="K13" i="6" s="1"/>
  <c r="K17" i="4"/>
  <c r="K14" i="6" s="1"/>
  <c r="K18" i="4"/>
  <c r="K15" i="6" s="1"/>
  <c r="K19" i="4"/>
  <c r="K16" i="6" s="1"/>
  <c r="K20" i="4"/>
  <c r="K17" i="6" s="1"/>
  <c r="K21" i="4"/>
  <c r="K18" i="6" s="1"/>
  <c r="K22" i="4"/>
  <c r="K19" i="6" s="1"/>
  <c r="K23" i="4"/>
  <c r="K20" i="6" s="1"/>
  <c r="K24" i="4"/>
  <c r="K21" i="6" s="1"/>
  <c r="K25" i="4"/>
  <c r="K22" i="6" s="1"/>
  <c r="K26" i="4"/>
  <c r="K23" i="6" s="1"/>
  <c r="K27" i="4"/>
  <c r="K24" i="6" s="1"/>
  <c r="K28" i="4"/>
  <c r="K25" i="6" s="1"/>
  <c r="K29" i="4"/>
  <c r="K26" i="6" s="1"/>
  <c r="K30" i="4"/>
  <c r="K27" i="6" s="1"/>
  <c r="K31" i="4"/>
  <c r="K28" i="6" s="1"/>
  <c r="K32" i="4"/>
  <c r="K29" i="6" s="1"/>
  <c r="K33" i="4"/>
  <c r="K30" i="6" s="1"/>
  <c r="K34" i="4"/>
  <c r="K31" i="6" s="1"/>
  <c r="K35" i="4"/>
  <c r="K32" i="6" s="1"/>
  <c r="K36" i="4"/>
  <c r="K33" i="6" s="1"/>
  <c r="K37" i="4"/>
  <c r="K34" i="6" s="1"/>
  <c r="K38" i="4"/>
  <c r="K35" i="6" s="1"/>
  <c r="K39" i="4"/>
  <c r="K36" i="6" s="1"/>
  <c r="K40" i="4"/>
  <c r="K37" i="6" s="1"/>
  <c r="K41" i="4"/>
  <c r="K38" i="6" s="1"/>
  <c r="K42" i="4"/>
  <c r="K39" i="6" s="1"/>
  <c r="K43" i="4"/>
  <c r="K40" i="6" s="1"/>
  <c r="K44" i="4"/>
  <c r="K41" i="6" s="1"/>
  <c r="K45" i="4"/>
  <c r="K42" i="6" s="1"/>
  <c r="K46" i="4"/>
  <c r="K43" i="6" s="1"/>
  <c r="K47" i="4"/>
  <c r="K44" i="6" s="1"/>
  <c r="K48" i="4"/>
  <c r="K45" i="6" s="1"/>
  <c r="K49" i="4"/>
  <c r="K46" i="6" s="1"/>
  <c r="K50" i="4"/>
  <c r="K47" i="6" s="1"/>
  <c r="K51" i="4"/>
  <c r="K48" i="6" s="1"/>
  <c r="K52" i="4"/>
  <c r="K49" i="6" s="1"/>
  <c r="K53" i="4"/>
  <c r="K50" i="6" s="1"/>
  <c r="K54" i="4"/>
  <c r="K51" i="6" s="1"/>
  <c r="K55" i="4"/>
  <c r="K52" i="6" s="1"/>
  <c r="K56" i="4"/>
  <c r="K53" i="6" s="1"/>
  <c r="K57" i="4"/>
  <c r="K54" i="6" s="1"/>
  <c r="K58" i="4"/>
  <c r="K55" i="6" s="1"/>
  <c r="K59" i="4"/>
  <c r="K56" i="6" s="1"/>
  <c r="K60" i="4"/>
  <c r="K57" i="6" s="1"/>
  <c r="K61" i="4"/>
  <c r="K58" i="6" s="1"/>
  <c r="K62" i="4"/>
  <c r="K59" i="6" s="1"/>
  <c r="K63" i="4"/>
  <c r="K60" i="6" s="1"/>
  <c r="K64" i="4"/>
  <c r="K61" i="6" s="1"/>
  <c r="K65" i="4"/>
  <c r="K62" i="6" s="1"/>
  <c r="K66" i="4"/>
  <c r="K63" i="6" s="1"/>
  <c r="K67" i="4"/>
  <c r="K64" i="6" s="1"/>
  <c r="K68" i="4"/>
  <c r="K65" i="6" s="1"/>
  <c r="K69" i="4"/>
  <c r="K66" i="6" s="1"/>
  <c r="K70" i="4"/>
  <c r="K67" i="6" s="1"/>
  <c r="K71" i="4"/>
  <c r="K68" i="6" s="1"/>
  <c r="K72" i="4"/>
  <c r="K69" i="6" s="1"/>
  <c r="K73" i="4"/>
  <c r="K70" i="6" s="1"/>
  <c r="K74" i="4"/>
  <c r="K71" i="6" s="1"/>
  <c r="K75" i="4"/>
  <c r="K72" i="6" s="1"/>
  <c r="K76" i="4"/>
  <c r="K73" i="6" s="1"/>
  <c r="K77" i="4"/>
  <c r="K74" i="6" s="1"/>
  <c r="K78" i="4"/>
  <c r="K75" i="6" s="1"/>
  <c r="K79" i="4"/>
  <c r="K76" i="6" s="1"/>
  <c r="K80" i="4"/>
  <c r="K77" i="6" s="1"/>
  <c r="K81" i="4"/>
  <c r="K78" i="6" s="1"/>
  <c r="K82" i="4"/>
  <c r="K79" i="6" s="1"/>
  <c r="K83" i="4"/>
  <c r="K80" i="6" s="1"/>
  <c r="K84" i="4"/>
  <c r="K81" i="6" s="1"/>
  <c r="K85" i="4"/>
  <c r="K82" i="6" s="1"/>
  <c r="K86" i="4"/>
  <c r="K83" i="6" s="1"/>
  <c r="K87" i="4"/>
  <c r="K84" i="6" s="1"/>
  <c r="K88" i="4"/>
  <c r="K85" i="6" s="1"/>
  <c r="K89" i="4"/>
  <c r="K86" i="6" s="1"/>
  <c r="K90" i="4"/>
  <c r="K87" i="6" s="1"/>
  <c r="K91" i="4"/>
  <c r="K88" i="6" s="1"/>
  <c r="E5" i="4"/>
  <c r="E2" i="6" s="1"/>
  <c r="E6" i="4"/>
  <c r="E3" i="6" s="1"/>
  <c r="E7" i="4"/>
  <c r="E4" i="6" s="1"/>
  <c r="E8" i="4"/>
  <c r="E5" i="6" s="1"/>
  <c r="E9" i="4"/>
  <c r="E6" i="6" s="1"/>
  <c r="E10" i="4"/>
  <c r="E7" i="6" s="1"/>
  <c r="E11" i="4"/>
  <c r="E8" i="6" s="1"/>
  <c r="E12" i="4"/>
  <c r="E9" i="6" s="1"/>
  <c r="E13" i="4"/>
  <c r="E10" i="6" s="1"/>
  <c r="E14" i="4"/>
  <c r="E11" i="6" s="1"/>
  <c r="E15" i="4"/>
  <c r="E12" i="6" s="1"/>
  <c r="E16" i="4"/>
  <c r="E13" i="6" s="1"/>
  <c r="E17" i="4"/>
  <c r="E14" i="6" s="1"/>
  <c r="E18" i="4"/>
  <c r="E15" i="6" s="1"/>
  <c r="E19" i="4"/>
  <c r="E16" i="6" s="1"/>
  <c r="E20" i="4"/>
  <c r="E17" i="6" s="1"/>
  <c r="E21" i="4"/>
  <c r="E18" i="6" s="1"/>
  <c r="E22" i="4"/>
  <c r="E19" i="6" s="1"/>
  <c r="E23" i="4"/>
  <c r="E20" i="6" s="1"/>
  <c r="E24" i="4"/>
  <c r="E21" i="6" s="1"/>
  <c r="E25" i="4"/>
  <c r="E22" i="6" s="1"/>
  <c r="E26" i="4"/>
  <c r="E23" i="6" s="1"/>
  <c r="E27" i="4"/>
  <c r="E24" i="6" s="1"/>
  <c r="E28" i="4"/>
  <c r="E25" i="6" s="1"/>
  <c r="E29" i="4"/>
  <c r="E26" i="6" s="1"/>
  <c r="E30" i="4"/>
  <c r="E27" i="6" s="1"/>
  <c r="E31" i="4"/>
  <c r="E28" i="6" s="1"/>
  <c r="E32" i="4"/>
  <c r="E29" i="6" s="1"/>
  <c r="E33" i="4"/>
  <c r="E30" i="6" s="1"/>
  <c r="E34" i="4"/>
  <c r="E31" i="6" s="1"/>
  <c r="E35" i="4"/>
  <c r="E32" i="6" s="1"/>
  <c r="E36" i="4"/>
  <c r="E33" i="6" s="1"/>
  <c r="E37" i="4"/>
  <c r="E34" i="6" s="1"/>
  <c r="E38" i="4"/>
  <c r="E35" i="6" s="1"/>
  <c r="E39" i="4"/>
  <c r="E36" i="6" s="1"/>
  <c r="E40" i="4"/>
  <c r="E37" i="6" s="1"/>
  <c r="E41" i="4"/>
  <c r="E38" i="6" s="1"/>
  <c r="E42" i="4"/>
  <c r="E39" i="6" s="1"/>
  <c r="E43" i="4"/>
  <c r="E40" i="6" s="1"/>
  <c r="E44" i="4"/>
  <c r="E41" i="6" s="1"/>
  <c r="E45" i="4"/>
  <c r="E42" i="6" s="1"/>
  <c r="E46" i="4"/>
  <c r="E43" i="6" s="1"/>
  <c r="E47" i="4"/>
  <c r="E44" i="6" s="1"/>
  <c r="E48" i="4"/>
  <c r="E45" i="6" s="1"/>
  <c r="E49" i="4"/>
  <c r="E46" i="6" s="1"/>
  <c r="E50" i="4"/>
  <c r="E47" i="6" s="1"/>
  <c r="E51" i="4"/>
  <c r="E48" i="6" s="1"/>
  <c r="E52" i="4"/>
  <c r="E49" i="6" s="1"/>
  <c r="E53" i="4"/>
  <c r="E50" i="6" s="1"/>
  <c r="E54" i="4"/>
  <c r="E51" i="6" s="1"/>
  <c r="E55" i="4"/>
  <c r="E52" i="6" s="1"/>
  <c r="E56" i="4"/>
  <c r="E53" i="6" s="1"/>
  <c r="E57" i="4"/>
  <c r="E54" i="6" s="1"/>
  <c r="E58" i="4"/>
  <c r="E55" i="6" s="1"/>
  <c r="E59" i="4"/>
  <c r="E56" i="6" s="1"/>
  <c r="E60" i="4"/>
  <c r="E57" i="6" s="1"/>
  <c r="E61" i="4"/>
  <c r="E58" i="6" s="1"/>
  <c r="E62" i="4"/>
  <c r="E59" i="6" s="1"/>
  <c r="E63" i="4"/>
  <c r="E60" i="6" s="1"/>
  <c r="E64" i="4"/>
  <c r="E61" i="6" s="1"/>
  <c r="E65" i="4"/>
  <c r="E62" i="6" s="1"/>
  <c r="E66" i="4"/>
  <c r="E63" i="6" s="1"/>
  <c r="E67" i="4"/>
  <c r="E64" i="6" s="1"/>
  <c r="E68" i="4"/>
  <c r="E65" i="6" s="1"/>
  <c r="E69" i="4"/>
  <c r="E66" i="6" s="1"/>
  <c r="E70" i="4"/>
  <c r="E67" i="6" s="1"/>
  <c r="E71" i="4"/>
  <c r="E68" i="6" s="1"/>
  <c r="E72" i="4"/>
  <c r="E69" i="6" s="1"/>
  <c r="E73" i="4"/>
  <c r="E70" i="6" s="1"/>
  <c r="E74" i="4"/>
  <c r="E71" i="6" s="1"/>
  <c r="E75" i="4"/>
  <c r="E72" i="6" s="1"/>
  <c r="E76" i="4"/>
  <c r="E73" i="6" s="1"/>
  <c r="E77" i="4"/>
  <c r="E74" i="6" s="1"/>
  <c r="E78" i="4"/>
  <c r="E75" i="6" s="1"/>
  <c r="E79" i="4"/>
  <c r="E76" i="6" s="1"/>
  <c r="E80" i="4"/>
  <c r="E77" i="6" s="1"/>
  <c r="E81" i="4"/>
  <c r="E78" i="6" s="1"/>
  <c r="E82" i="4"/>
  <c r="E79" i="6" s="1"/>
  <c r="E83" i="4"/>
  <c r="E80" i="6" s="1"/>
  <c r="E84" i="4"/>
  <c r="E81" i="6" s="1"/>
  <c r="E85" i="4"/>
  <c r="E82" i="6" s="1"/>
  <c r="E86" i="4"/>
  <c r="E83" i="6" s="1"/>
  <c r="E87" i="4"/>
  <c r="E84" i="6" s="1"/>
  <c r="E88" i="4"/>
  <c r="E85" i="6" s="1"/>
  <c r="E89" i="4"/>
  <c r="E86" i="6" s="1"/>
  <c r="E90" i="4"/>
  <c r="E87" i="6" s="1"/>
  <c r="E91" i="4"/>
  <c r="E88" i="6" s="1"/>
  <c r="Y15" i="2"/>
  <c r="AH150" i="2"/>
  <c r="AF150" i="2"/>
  <c r="AH149" i="2"/>
  <c r="AF149" i="2"/>
  <c r="AH148" i="2"/>
  <c r="AF148" i="2"/>
  <c r="AH147" i="2"/>
  <c r="AF147" i="2"/>
  <c r="AH146" i="2"/>
  <c r="AF146" i="2"/>
  <c r="AH145" i="2"/>
  <c r="AF145" i="2"/>
  <c r="AH144" i="2"/>
  <c r="AF144" i="2"/>
  <c r="AH143" i="2"/>
  <c r="AF143" i="2"/>
  <c r="AH142" i="2"/>
  <c r="AF142" i="2"/>
  <c r="AE141" i="2"/>
  <c r="AH139" i="2"/>
  <c r="AF139" i="2"/>
  <c r="AH138" i="2"/>
  <c r="AF138" i="2"/>
  <c r="AH137" i="2"/>
  <c r="AF137" i="2"/>
  <c r="AH136" i="2"/>
  <c r="AF136" i="2"/>
  <c r="AH135" i="2"/>
  <c r="AF135" i="2"/>
  <c r="AH134" i="2"/>
  <c r="AF134" i="2"/>
  <c r="AH133" i="2"/>
  <c r="AF133" i="2"/>
  <c r="AH132" i="2"/>
  <c r="AF132" i="2"/>
  <c r="AH131" i="2"/>
  <c r="AF131" i="2"/>
  <c r="AE130" i="2"/>
  <c r="AH105" i="2"/>
  <c r="AF105" i="2"/>
  <c r="AH104" i="2"/>
  <c r="AF104" i="2"/>
  <c r="AH103" i="2"/>
  <c r="AF103" i="2"/>
  <c r="AG102" i="2"/>
  <c r="AL102" i="2" s="1"/>
  <c r="G102" i="2" s="1"/>
  <c r="AE102" i="2"/>
  <c r="AH101" i="2"/>
  <c r="AF101" i="2"/>
  <c r="AH100" i="2"/>
  <c r="AF100" i="2"/>
  <c r="AH99" i="2"/>
  <c r="AF99" i="2"/>
  <c r="AH98" i="2"/>
  <c r="AF98" i="2"/>
  <c r="AH97" i="2"/>
  <c r="AF97" i="2"/>
  <c r="AH88" i="2"/>
  <c r="AF88" i="2"/>
  <c r="AH87" i="2"/>
  <c r="AF87" i="2"/>
  <c r="AH86" i="2"/>
  <c r="AF86" i="2"/>
  <c r="AH85" i="2"/>
  <c r="AF85" i="2"/>
  <c r="AH84" i="2"/>
  <c r="AF84" i="2"/>
  <c r="AH83" i="2"/>
  <c r="AF83" i="2"/>
  <c r="AH82" i="2"/>
  <c r="AF82" i="2"/>
  <c r="AH81" i="2"/>
  <c r="AF81" i="2"/>
  <c r="AH80" i="2"/>
  <c r="AF80" i="2"/>
  <c r="AH79" i="2"/>
  <c r="AF79" i="2"/>
  <c r="AG78" i="2"/>
  <c r="AL78" i="2" s="1"/>
  <c r="AC78" i="2"/>
  <c r="AH77" i="2"/>
  <c r="AF77" i="2"/>
  <c r="AH76" i="2"/>
  <c r="AF76" i="2"/>
  <c r="AH75" i="2"/>
  <c r="AF75" i="2"/>
  <c r="AH74" i="2"/>
  <c r="AF74" i="2"/>
  <c r="AH73" i="2"/>
  <c r="AF73" i="2"/>
  <c r="AH68" i="2"/>
  <c r="AF68" i="2"/>
  <c r="AH67" i="2"/>
  <c r="AF67" i="2"/>
  <c r="AH66" i="2"/>
  <c r="AF66" i="2"/>
  <c r="AH65" i="2"/>
  <c r="AF65" i="2"/>
  <c r="AH64" i="2"/>
  <c r="AF64" i="2"/>
  <c r="AH63" i="2"/>
  <c r="AF63" i="2"/>
  <c r="AH62" i="2"/>
  <c r="AF62" i="2"/>
  <c r="AH61" i="2"/>
  <c r="AF61" i="2"/>
  <c r="AH60" i="2"/>
  <c r="AF60" i="2"/>
  <c r="AG59" i="2"/>
  <c r="AL59" i="2" s="1"/>
  <c r="G59" i="2" s="1"/>
  <c r="AE59" i="2"/>
  <c r="AH57" i="2"/>
  <c r="AF57" i="2"/>
  <c r="AH56" i="2"/>
  <c r="AF56" i="2"/>
  <c r="AH55" i="2"/>
  <c r="AF55" i="2"/>
  <c r="AH54" i="2"/>
  <c r="AF54" i="2"/>
  <c r="AH53" i="2"/>
  <c r="AF53" i="2"/>
  <c r="AH52" i="2"/>
  <c r="AF52" i="2"/>
  <c r="AH51" i="2"/>
  <c r="AF51" i="2"/>
  <c r="AH50" i="2"/>
  <c r="AF50" i="2"/>
  <c r="AH49" i="2"/>
  <c r="AF49" i="2"/>
  <c r="AG48" i="2"/>
  <c r="AL48" i="2" s="1"/>
  <c r="G48" i="2" s="1"/>
  <c r="AE48" i="2"/>
  <c r="AH33" i="2"/>
  <c r="AF33" i="2"/>
  <c r="AH32" i="2"/>
  <c r="AF32" i="2"/>
  <c r="AH31" i="2"/>
  <c r="AF31" i="2"/>
  <c r="AH30" i="2"/>
  <c r="AF30" i="2"/>
  <c r="AH29" i="2"/>
  <c r="AF29" i="2"/>
  <c r="AH28" i="2"/>
  <c r="AF28" i="2"/>
  <c r="AH27" i="2"/>
  <c r="AF27" i="2"/>
  <c r="AH26" i="2"/>
  <c r="AF26" i="2"/>
  <c r="AH25" i="2"/>
  <c r="AF25" i="2"/>
  <c r="AG24" i="2"/>
  <c r="AL24" i="2" s="1"/>
  <c r="G24" i="2" s="1"/>
  <c r="AE24" i="2"/>
  <c r="AH22" i="2"/>
  <c r="AF22" i="2"/>
  <c r="AH21" i="2"/>
  <c r="AF21" i="2"/>
  <c r="AH20" i="2"/>
  <c r="AF20" i="2"/>
  <c r="AH19" i="2"/>
  <c r="AF19" i="2"/>
  <c r="AH18" i="2"/>
  <c r="AF18" i="2"/>
  <c r="AH17" i="2"/>
  <c r="AF17" i="2"/>
  <c r="AH16" i="2"/>
  <c r="AF16" i="2"/>
  <c r="AH15" i="2"/>
  <c r="AF15" i="2"/>
  <c r="AH14" i="2"/>
  <c r="AF14" i="2"/>
  <c r="AG13" i="2"/>
  <c r="G13" i="2" s="1"/>
  <c r="AE13" i="2"/>
  <c r="AE96" i="2" l="1"/>
  <c r="AL96" i="2"/>
  <c r="G96" i="2" s="1"/>
  <c r="H94" i="2"/>
  <c r="W94" i="2"/>
  <c r="H92" i="2"/>
  <c r="W92" i="2"/>
  <c r="H93" i="2"/>
  <c r="H33" i="2"/>
  <c r="H84" i="2"/>
  <c r="H120" i="2"/>
  <c r="W25" i="2"/>
  <c r="W123" i="2"/>
  <c r="W91" i="2"/>
  <c r="H91" i="2"/>
  <c r="AA29" i="2"/>
  <c r="AA30" i="2"/>
  <c r="AA31" i="2"/>
  <c r="AK108" i="2"/>
  <c r="H29" i="2"/>
  <c r="W20" i="2"/>
  <c r="H122" i="2"/>
  <c r="W122" i="2"/>
  <c r="H121" i="2"/>
  <c r="W121" i="2"/>
  <c r="AK119" i="2"/>
  <c r="G119" i="2"/>
  <c r="H109" i="2"/>
  <c r="W109" i="2"/>
  <c r="W138" i="2"/>
  <c r="H138" i="2"/>
  <c r="H117" i="2"/>
  <c r="W117" i="2"/>
  <c r="W66" i="2"/>
  <c r="H66" i="2"/>
  <c r="W134" i="2"/>
  <c r="H134" i="2"/>
  <c r="W21" i="2"/>
  <c r="H21" i="2"/>
  <c r="H111" i="2"/>
  <c r="W111" i="2"/>
  <c r="H108" i="2"/>
  <c r="W64" i="2"/>
  <c r="H64" i="2"/>
  <c r="W75" i="2"/>
  <c r="H75" i="2"/>
  <c r="W135" i="2"/>
  <c r="H135" i="2"/>
  <c r="W48" i="2"/>
  <c r="H48" i="2"/>
  <c r="W13" i="2"/>
  <c r="AB13" i="2" s="1"/>
  <c r="H13" i="2"/>
  <c r="W35" i="2"/>
  <c r="H35" i="2"/>
  <c r="W24" i="2"/>
  <c r="H24" i="2"/>
  <c r="W59" i="2"/>
  <c r="H59" i="2"/>
  <c r="W102" i="2"/>
  <c r="H102" i="2"/>
  <c r="W18" i="2"/>
  <c r="H18" i="2"/>
  <c r="W103" i="2"/>
  <c r="H103" i="2"/>
  <c r="G141" i="2"/>
  <c r="G78" i="2"/>
  <c r="G130" i="2"/>
  <c r="AK59" i="2"/>
  <c r="AK48" i="2"/>
  <c r="AK35" i="2"/>
  <c r="AK24" i="2"/>
  <c r="AK102" i="2"/>
  <c r="AK141" i="2"/>
  <c r="G72" i="2"/>
  <c r="AK78" i="2"/>
  <c r="AK130" i="2"/>
  <c r="AD151" i="2"/>
  <c r="AC48" i="2"/>
  <c r="AC141" i="2"/>
  <c r="AC13" i="2"/>
  <c r="AC102" i="2"/>
  <c r="AC59" i="2"/>
  <c r="AC130" i="2"/>
  <c r="AC24" i="2"/>
  <c r="AF41" i="2"/>
  <c r="AH78" i="2"/>
  <c r="AF141" i="2"/>
  <c r="AH102" i="2"/>
  <c r="AH13" i="2"/>
  <c r="AF78" i="2"/>
  <c r="AF24" i="2"/>
  <c r="AF48" i="2"/>
  <c r="AF102" i="2"/>
  <c r="AF13" i="2"/>
  <c r="AH48" i="2"/>
  <c r="AH59" i="2"/>
  <c r="AH130" i="2"/>
  <c r="AH24" i="2"/>
  <c r="AF59" i="2"/>
  <c r="AF130" i="2"/>
  <c r="AH141" i="2"/>
  <c r="AE72" i="2"/>
  <c r="Y13" i="2"/>
  <c r="Z13" i="2" s="1"/>
  <c r="Y150" i="2"/>
  <c r="Z150" i="2" s="1"/>
  <c r="Y149" i="2"/>
  <c r="Z149" i="2" s="1"/>
  <c r="Y148" i="2"/>
  <c r="Z148" i="2" s="1"/>
  <c r="Y147" i="2"/>
  <c r="Z147" i="2" s="1"/>
  <c r="Y146" i="2"/>
  <c r="Z146" i="2" s="1"/>
  <c r="Y145" i="2"/>
  <c r="Z145" i="2" s="1"/>
  <c r="Y144" i="2"/>
  <c r="Z144" i="2" s="1"/>
  <c r="Y143" i="2"/>
  <c r="Z143" i="2" s="1"/>
  <c r="Y142" i="2"/>
  <c r="Z142" i="2" s="1"/>
  <c r="Y141" i="2"/>
  <c r="Z141" i="2" s="1"/>
  <c r="Y139" i="2"/>
  <c r="Z139" i="2" s="1"/>
  <c r="Y138" i="2"/>
  <c r="Z138" i="2" s="1"/>
  <c r="Y137" i="2"/>
  <c r="Z137" i="2" s="1"/>
  <c r="Y136" i="2"/>
  <c r="Z136" i="2" s="1"/>
  <c r="Y135" i="2"/>
  <c r="Z135" i="2" s="1"/>
  <c r="Y134" i="2"/>
  <c r="Z134" i="2" s="1"/>
  <c r="Y133" i="2"/>
  <c r="Z133" i="2" s="1"/>
  <c r="Y132" i="2"/>
  <c r="Z132" i="2" s="1"/>
  <c r="Y131" i="2"/>
  <c r="Z131" i="2" s="1"/>
  <c r="Y130" i="2"/>
  <c r="Z130" i="2" s="1"/>
  <c r="Y97" i="2"/>
  <c r="Z97" i="2" s="1"/>
  <c r="Y98" i="2"/>
  <c r="Z98" i="2" s="1"/>
  <c r="Y99" i="2"/>
  <c r="Z99" i="2" s="1"/>
  <c r="Y100" i="2"/>
  <c r="Z100" i="2" s="1"/>
  <c r="Y101" i="2"/>
  <c r="Z101" i="2" s="1"/>
  <c r="Y102" i="2"/>
  <c r="Z102" i="2" s="1"/>
  <c r="Y103" i="2"/>
  <c r="Z103" i="2" s="1"/>
  <c r="Y104" i="2"/>
  <c r="Z104" i="2" s="1"/>
  <c r="Y105" i="2"/>
  <c r="Z105" i="2" s="1"/>
  <c r="Y96" i="2"/>
  <c r="Y73" i="2"/>
  <c r="Z73" i="2" s="1"/>
  <c r="Y74" i="2"/>
  <c r="Z74" i="2" s="1"/>
  <c r="Y75" i="2"/>
  <c r="Z75" i="2" s="1"/>
  <c r="Y76" i="2"/>
  <c r="Z76" i="2" s="1"/>
  <c r="Y77" i="2"/>
  <c r="Z77" i="2" s="1"/>
  <c r="Y78" i="2"/>
  <c r="Z78" i="2" s="1"/>
  <c r="Y79" i="2"/>
  <c r="Z79" i="2" s="1"/>
  <c r="Y80" i="2"/>
  <c r="Z80" i="2" s="1"/>
  <c r="Y81" i="2"/>
  <c r="Z81" i="2" s="1"/>
  <c r="Y82" i="2"/>
  <c r="Z82" i="2" s="1"/>
  <c r="Y83" i="2"/>
  <c r="Z83" i="2" s="1"/>
  <c r="Y84" i="2"/>
  <c r="Z84" i="2" s="1"/>
  <c r="Y85" i="2"/>
  <c r="Z85" i="2" s="1"/>
  <c r="Y86" i="2"/>
  <c r="Z86" i="2" s="1"/>
  <c r="Y87" i="2"/>
  <c r="Z87" i="2" s="1"/>
  <c r="Y88" i="2"/>
  <c r="Z88" i="2" s="1"/>
  <c r="Y72" i="2"/>
  <c r="Y60" i="2"/>
  <c r="Z60" i="2" s="1"/>
  <c r="Y61" i="2"/>
  <c r="Z61" i="2" s="1"/>
  <c r="Y62" i="2"/>
  <c r="Z62" i="2" s="1"/>
  <c r="Y63" i="2"/>
  <c r="Z63" i="2" s="1"/>
  <c r="Y64" i="2"/>
  <c r="Z64" i="2" s="1"/>
  <c r="Y65" i="2"/>
  <c r="Z65" i="2" s="1"/>
  <c r="Y66" i="2"/>
  <c r="Z66" i="2" s="1"/>
  <c r="Y67" i="2"/>
  <c r="Z67" i="2" s="1"/>
  <c r="Y68" i="2"/>
  <c r="Z68" i="2" s="1"/>
  <c r="Y59" i="2"/>
  <c r="Z59" i="2" s="1"/>
  <c r="Y51" i="2"/>
  <c r="Z51" i="2" s="1"/>
  <c r="R23" i="3"/>
  <c r="R24" i="3"/>
  <c r="R25" i="3"/>
  <c r="R26" i="3"/>
  <c r="R27" i="3"/>
  <c r="R28" i="3"/>
  <c r="R30" i="3"/>
  <c r="R15" i="3"/>
  <c r="R14" i="3"/>
  <c r="R13" i="3"/>
  <c r="AH96" i="2" l="1"/>
  <c r="AA36" i="2"/>
  <c r="AA35" i="2"/>
  <c r="H119" i="2"/>
  <c r="W119" i="2"/>
  <c r="G113" i="2"/>
  <c r="AK113" i="2"/>
  <c r="W96" i="2"/>
  <c r="AK96" i="2"/>
  <c r="W141" i="2"/>
  <c r="H141" i="2"/>
  <c r="W72" i="2"/>
  <c r="W78" i="2"/>
  <c r="H78" i="2"/>
  <c r="W130" i="2"/>
  <c r="H130" i="2"/>
  <c r="AK72" i="2"/>
  <c r="AF40" i="2"/>
  <c r="AH72" i="2"/>
  <c r="AC72" i="2"/>
  <c r="AC96" i="2"/>
  <c r="AF96" i="2"/>
  <c r="AF72" i="2"/>
  <c r="R11" i="3"/>
  <c r="AA39" i="2" l="1"/>
  <c r="AA40" i="2"/>
  <c r="AB40" i="2" s="1"/>
  <c r="AA37" i="2"/>
  <c r="AA38" i="2"/>
  <c r="W113" i="2"/>
  <c r="H113" i="2"/>
  <c r="AF39" i="2"/>
  <c r="AC151" i="2"/>
  <c r="AA42" i="2" l="1"/>
  <c r="AB42" i="2" s="1"/>
  <c r="AA41" i="2"/>
  <c r="AB41" i="2" s="1"/>
  <c r="AA43" i="2"/>
  <c r="AA44" i="2"/>
  <c r="AB44" i="2" s="1"/>
  <c r="W151" i="2"/>
  <c r="C3" i="2" s="1"/>
  <c r="AB39" i="2"/>
  <c r="AF38" i="2"/>
  <c r="Y57" i="2"/>
  <c r="Z57" i="2" s="1"/>
  <c r="Y56" i="2"/>
  <c r="Z56" i="2" s="1"/>
  <c r="Y55" i="2"/>
  <c r="Z55" i="2" s="1"/>
  <c r="Y54" i="2"/>
  <c r="Z54" i="2" s="1"/>
  <c r="Y53" i="2"/>
  <c r="Z53" i="2" s="1"/>
  <c r="Y52" i="2"/>
  <c r="Z52" i="2" s="1"/>
  <c r="Y50" i="2"/>
  <c r="Z50" i="2" s="1"/>
  <c r="Y49" i="2"/>
  <c r="Z49" i="2" s="1"/>
  <c r="Y48" i="2"/>
  <c r="Z48" i="2" s="1"/>
  <c r="Y25" i="2"/>
  <c r="Z25" i="2" s="1"/>
  <c r="Y26" i="2"/>
  <c r="Z26" i="2" s="1"/>
  <c r="Y27" i="2"/>
  <c r="Z27" i="2" s="1"/>
  <c r="Y28" i="2"/>
  <c r="Z28" i="2" s="1"/>
  <c r="Y29" i="2"/>
  <c r="Z29" i="2" s="1"/>
  <c r="Y30" i="2"/>
  <c r="Z30" i="2" s="1"/>
  <c r="Y31" i="2"/>
  <c r="Z31" i="2" s="1"/>
  <c r="Y32" i="2"/>
  <c r="Z32" i="2" s="1"/>
  <c r="Y33" i="2"/>
  <c r="Z33" i="2" s="1"/>
  <c r="Y24" i="2"/>
  <c r="Z24" i="2" s="1"/>
  <c r="Y14" i="2"/>
  <c r="Z14" i="2" s="1"/>
  <c r="Z15" i="2"/>
  <c r="Y16" i="2"/>
  <c r="Y17" i="2"/>
  <c r="Z17" i="2" s="1"/>
  <c r="Y18" i="2"/>
  <c r="Z18" i="2" s="1"/>
  <c r="Y19" i="2"/>
  <c r="Z19" i="2" s="1"/>
  <c r="Y20" i="2"/>
  <c r="Z20" i="2" s="1"/>
  <c r="Y21" i="2"/>
  <c r="Z21" i="2" s="1"/>
  <c r="Y22" i="2"/>
  <c r="Z22" i="2" s="1"/>
  <c r="H96" i="2"/>
  <c r="AA50" i="2" l="1"/>
  <c r="AA49" i="2"/>
  <c r="AB43" i="2"/>
  <c r="AA48" i="2"/>
  <c r="G22" i="3"/>
  <c r="G31" i="3" s="1"/>
  <c r="H22" i="3"/>
  <c r="H72" i="2"/>
  <c r="L22" i="3"/>
  <c r="K22" i="3"/>
  <c r="Q22" i="3"/>
  <c r="I22" i="3"/>
  <c r="O22" i="3"/>
  <c r="M22" i="3"/>
  <c r="E22" i="3"/>
  <c r="E31" i="3" s="1"/>
  <c r="J22" i="3"/>
  <c r="N22" i="3"/>
  <c r="F22" i="3"/>
  <c r="F31" i="3" s="1"/>
  <c r="P22" i="3"/>
  <c r="AB38" i="2"/>
  <c r="AF37" i="2"/>
  <c r="Z16" i="2"/>
  <c r="X151" i="2"/>
  <c r="R29" i="3"/>
  <c r="Z72" i="2"/>
  <c r="Z96" i="2"/>
  <c r="AA53" i="2" l="1"/>
  <c r="AA54" i="2"/>
  <c r="AA55" i="2"/>
  <c r="AB37" i="2"/>
  <c r="AF36" i="2"/>
  <c r="W5" i="2"/>
  <c r="R16" i="3"/>
  <c r="D18" i="3"/>
  <c r="D22" i="3"/>
  <c r="D31" i="3" s="1"/>
  <c r="Q31" i="3"/>
  <c r="Q18" i="3"/>
  <c r="P31" i="3"/>
  <c r="P18" i="3"/>
  <c r="O18" i="3"/>
  <c r="O31" i="3"/>
  <c r="N31" i="3"/>
  <c r="N18" i="3"/>
  <c r="M31" i="3"/>
  <c r="M18" i="3"/>
  <c r="L31" i="3"/>
  <c r="L18" i="3"/>
  <c r="K18" i="3"/>
  <c r="K31" i="3"/>
  <c r="J31" i="3"/>
  <c r="J18" i="3"/>
  <c r="I18" i="3"/>
  <c r="I31" i="3"/>
  <c r="H18" i="3"/>
  <c r="H31" i="3"/>
  <c r="G18" i="3"/>
  <c r="F18" i="3"/>
  <c r="E18" i="3"/>
  <c r="Z151" i="2"/>
  <c r="R3" i="3" s="1"/>
  <c r="W4" i="2"/>
  <c r="W6" i="2"/>
  <c r="G32" i="3" l="1"/>
  <c r="F32" i="3"/>
  <c r="D32" i="3"/>
  <c r="E32" i="3"/>
  <c r="AA59" i="2"/>
  <c r="AA60" i="2"/>
  <c r="AB60" i="2" s="1"/>
  <c r="O19" i="3"/>
  <c r="AF35" i="2"/>
  <c r="AH35" i="2"/>
  <c r="AB36" i="2"/>
  <c r="N19" i="3"/>
  <c r="M19" i="3"/>
  <c r="L19" i="3"/>
  <c r="J19" i="3"/>
  <c r="I19" i="3"/>
  <c r="H19" i="3"/>
  <c r="G19" i="3"/>
  <c r="F19" i="3"/>
  <c r="E19" i="3"/>
  <c r="D19" i="3"/>
  <c r="Q19" i="3"/>
  <c r="P19" i="3"/>
  <c r="K19" i="3"/>
  <c r="R17" i="3"/>
  <c r="S12" i="3" s="1"/>
  <c r="AA65" i="2" l="1"/>
  <c r="AB65" i="2" s="1"/>
  <c r="AA66" i="2"/>
  <c r="AB66" i="2" s="1"/>
  <c r="AA64" i="2"/>
  <c r="AB64" i="2" s="1"/>
  <c r="AA63" i="2"/>
  <c r="AA62" i="2"/>
  <c r="AB62" i="2" s="1"/>
  <c r="AA61" i="2"/>
  <c r="AB61" i="2" s="1"/>
  <c r="AB35" i="2"/>
  <c r="S17" i="3"/>
  <c r="S16" i="3"/>
  <c r="S15" i="3"/>
  <c r="S13" i="3"/>
  <c r="S14" i="3"/>
  <c r="S11" i="3"/>
  <c r="AB63" i="2" l="1"/>
  <c r="AA68" i="2"/>
  <c r="AB68" i="2" s="1"/>
  <c r="AA67" i="2"/>
  <c r="R22" i="3"/>
  <c r="S22" i="3" s="1"/>
  <c r="AA72" i="2" l="1"/>
  <c r="AB72" i="2" s="1"/>
  <c r="AB67" i="2"/>
  <c r="AB75" i="2"/>
  <c r="AB76" i="2"/>
  <c r="AB74" i="2"/>
  <c r="S30" i="3"/>
  <c r="S24" i="3"/>
  <c r="S27" i="3"/>
  <c r="S25" i="3"/>
  <c r="S23" i="3"/>
  <c r="S29" i="3"/>
  <c r="S26" i="3"/>
  <c r="S28" i="3"/>
  <c r="P32" i="3"/>
  <c r="L32" i="3"/>
  <c r="H32" i="3"/>
  <c r="O32" i="3"/>
  <c r="K32" i="3"/>
  <c r="N32" i="3"/>
  <c r="J32" i="3"/>
  <c r="Q32" i="3"/>
  <c r="M32" i="3"/>
  <c r="I32" i="3"/>
  <c r="AB73" i="2" l="1"/>
  <c r="AA79" i="2"/>
  <c r="AA80" i="2"/>
  <c r="AB80" i="2" s="1"/>
  <c r="AA77" i="2"/>
  <c r="AA78" i="2"/>
  <c r="AB78" i="2" s="1"/>
  <c r="AB59" i="2"/>
  <c r="AB57" i="2"/>
  <c r="AB77" i="2" l="1"/>
  <c r="AA82" i="2"/>
  <c r="AB82" i="2" s="1"/>
  <c r="AA81" i="2"/>
  <c r="AB81" i="2" s="1"/>
  <c r="AA86" i="2"/>
  <c r="AB86" i="2" s="1"/>
  <c r="AB79" i="2"/>
  <c r="AA83" i="2"/>
  <c r="AA84" i="2"/>
  <c r="AB84" i="2" s="1"/>
  <c r="AA85" i="2"/>
  <c r="AB85" i="2" s="1"/>
  <c r="AB49" i="2"/>
  <c r="AB50" i="2"/>
  <c r="AA90" i="2" l="1"/>
  <c r="AB90" i="2" s="1"/>
  <c r="AB83" i="2"/>
  <c r="AA88" i="2"/>
  <c r="AB88" i="2" s="1"/>
  <c r="AA89" i="2"/>
  <c r="AA87" i="2"/>
  <c r="AB51" i="2"/>
  <c r="AB52" i="2"/>
  <c r="AB53" i="2"/>
  <c r="AA96" i="2" l="1"/>
  <c r="AB96" i="2" s="1"/>
  <c r="AA93" i="2"/>
  <c r="AA94" i="2"/>
  <c r="AB94" i="2" s="1"/>
  <c r="AB89" i="2"/>
  <c r="AA91" i="2"/>
  <c r="AB91" i="2" s="1"/>
  <c r="AB87" i="2"/>
  <c r="AA92" i="2"/>
  <c r="AB92" i="2" s="1"/>
  <c r="AB55" i="2"/>
  <c r="AA100" i="2" l="1"/>
  <c r="AB93" i="2"/>
  <c r="AA99" i="2"/>
  <c r="AA97" i="2"/>
  <c r="AA98" i="2"/>
  <c r="AB98" i="2" s="1"/>
  <c r="AB54" i="2"/>
  <c r="AB100" i="2" l="1"/>
  <c r="AA106" i="2"/>
  <c r="AB106" i="2" s="1"/>
  <c r="AB97" i="2"/>
  <c r="AA102" i="2"/>
  <c r="AB102" i="2" s="1"/>
  <c r="AA101" i="2"/>
  <c r="AB101" i="2" s="1"/>
  <c r="AA103" i="2"/>
  <c r="AA104" i="2"/>
  <c r="AB104" i="2" s="1"/>
  <c r="AB99" i="2"/>
  <c r="AA105" i="2"/>
  <c r="AB105" i="2" s="1"/>
  <c r="AB56" i="2"/>
  <c r="AA111" i="2" l="1"/>
  <c r="AB111" i="2" s="1"/>
  <c r="AB103" i="2"/>
  <c r="AA109" i="2"/>
  <c r="AB109" i="2" s="1"/>
  <c r="AA110" i="2"/>
  <c r="AA108" i="2"/>
  <c r="AB48" i="2"/>
  <c r="AB16" i="2"/>
  <c r="AB17" i="2"/>
  <c r="AB108" i="2" l="1"/>
  <c r="AA113" i="2"/>
  <c r="AB113" i="2" s="1"/>
  <c r="AA114" i="2"/>
  <c r="AA117" i="2"/>
  <c r="AB117" i="2" s="1"/>
  <c r="AA115" i="2"/>
  <c r="AB115" i="2" s="1"/>
  <c r="AA116" i="2"/>
  <c r="AB116" i="2" s="1"/>
  <c r="AB110" i="2"/>
  <c r="AB15" i="2"/>
  <c r="AB14" i="2"/>
  <c r="AB18" i="2"/>
  <c r="AB19" i="2"/>
  <c r="AB20" i="2"/>
  <c r="AA119" i="2" l="1"/>
  <c r="AB119" i="2" s="1"/>
  <c r="AA120" i="2"/>
  <c r="AA121" i="2"/>
  <c r="AB121" i="2" s="1"/>
  <c r="AA118" i="2"/>
  <c r="AB114" i="2"/>
  <c r="AB25" i="2"/>
  <c r="AA122" i="2" l="1"/>
  <c r="AB122" i="2" s="1"/>
  <c r="AA123" i="2"/>
  <c r="AB123" i="2" s="1"/>
  <c r="AB118" i="2"/>
  <c r="AA125" i="2"/>
  <c r="AB125" i="2" s="1"/>
  <c r="AB120" i="2"/>
  <c r="AA124" i="2"/>
  <c r="AA126" i="2"/>
  <c r="AB126" i="2" s="1"/>
  <c r="AB22" i="2"/>
  <c r="AB21" i="2"/>
  <c r="AB27" i="2"/>
  <c r="AB29" i="2"/>
  <c r="AB31" i="2"/>
  <c r="AB32" i="2"/>
  <c r="AB33" i="2"/>
  <c r="AB131" i="2" l="1"/>
  <c r="AA130" i="2"/>
  <c r="AB124" i="2"/>
  <c r="AB26" i="2"/>
  <c r="AB30" i="2"/>
  <c r="AB28" i="2"/>
  <c r="AB24" i="2"/>
  <c r="AB133" i="2" l="1"/>
  <c r="AB132" i="2"/>
  <c r="AA136" i="2"/>
  <c r="AB136" i="2" s="1"/>
  <c r="AA134" i="2"/>
  <c r="AA137" i="2"/>
  <c r="AB137" i="2" s="1"/>
  <c r="AA135" i="2"/>
  <c r="AB135" i="2" s="1"/>
  <c r="AB130" i="2"/>
  <c r="AA141" i="2" l="1"/>
  <c r="AB141" i="2" s="1"/>
  <c r="AB134" i="2"/>
  <c r="AA139" i="2"/>
  <c r="AB139" i="2" s="1"/>
  <c r="AA138" i="2"/>
  <c r="AB145" i="2" l="1"/>
  <c r="AB146" i="2"/>
  <c r="AB147" i="2"/>
  <c r="AB138" i="2"/>
  <c r="AA142" i="2"/>
  <c r="AB142" i="2" s="1"/>
  <c r="AA143" i="2"/>
  <c r="AB143" i="2" s="1"/>
  <c r="AB144" i="2" l="1"/>
  <c r="AA149" i="2"/>
  <c r="AB149" i="2" s="1"/>
  <c r="AA148" i="2"/>
  <c r="AB148" i="2" s="1"/>
  <c r="AA150" i="2"/>
  <c r="AB150" i="2" s="1"/>
  <c r="AB151" i="2" l="1"/>
  <c r="W152" i="2" s="1"/>
  <c r="C4" i="2" s="1"/>
  <c r="C5" i="2" l="1"/>
  <c r="J3" i="3"/>
  <c r="C6" i="2" l="1"/>
  <c r="J5" i="3" s="1"/>
  <c r="J4" i="3"/>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808789B1-B7B5-4215-B0E8-0324523F78E1}" keepAlive="1" name="Query - Black" description="Connection to the 'Black' query in the workbook." type="5" refreshedVersion="0" background="1" saveData="1">
    <dbPr connection="Provider=Microsoft.Mashup.OleDb.1;Data Source=$Workbook$;Location=Black;Extended Properties=&quot;&quot;" command="SELECT * FROM [Black]"/>
  </connection>
  <connection id="2" xr16:uid="{1ECCD677-425C-45AF-9EF2-C97ADFB4C623}" keepAlive="1" name="Query - Blue" description="Connection to the 'Blue' query in the workbook." type="5" refreshedVersion="0" background="1" saveData="1">
    <dbPr connection="Provider=Microsoft.Mashup.OleDb.1;Data Source=$Workbook$;Location=Blue;Extended Properties=&quot;&quot;" command="SELECT * FROM [Blue]"/>
  </connection>
  <connection id="3" xr16:uid="{4B790ABA-702B-412E-92EC-ECED301E7A82}" keepAlive="1" name="Query - Consolidated Order" description="Connection to the 'Consolidated Order' query in the workbook." type="5" refreshedVersion="8" background="1" saveData="1">
    <dbPr connection="Provider=Microsoft.Mashup.OleDb.1;Data Source=$Workbook$;Location=&quot;Consolidated Order&quot;;Extended Properties=&quot;&quot;" command="SELECT * FROM [Consolidated Order]"/>
  </connection>
  <connection id="4" xr16:uid="{099CACA5-31D1-4AB9-822F-76468D926C52}" keepAlive="1" name="Query - Custom 1" description="Connection to the 'Custom 1' query in the workbook." type="5" refreshedVersion="0" background="1" saveData="1">
    <dbPr connection="Provider=Microsoft.Mashup.OleDb.1;Data Source=$Workbook$;Location=&quot;Custom 1&quot;;Extended Properties=&quot;&quot;" command="SELECT * FROM [Custom 1]"/>
  </connection>
  <connection id="5" xr16:uid="{4C00F70C-E93D-4202-A305-B9A49458C16B}" keepAlive="1" name="Query - Custom 2" description="Connection to the 'Custom 2' query in the workbook." type="5" refreshedVersion="0" background="1" saveData="1">
    <dbPr connection="Provider=Microsoft.Mashup.OleDb.1;Data Source=$Workbook$;Location=&quot;Custom 2&quot;;Extended Properties=&quot;&quot;" command="SELECT * FROM [Custom 2]"/>
  </connection>
  <connection id="6" xr16:uid="{837218F5-83BB-4AFE-A146-EE8BA3D42A5E}" keepAlive="1" name="Query - Custom 3" description="Connection to the 'Custom 3' query in the workbook." type="5" refreshedVersion="0" background="1" saveData="1">
    <dbPr connection="Provider=Microsoft.Mashup.OleDb.1;Data Source=$Workbook$;Location=&quot;Custom 3&quot;;Extended Properties=&quot;&quot;" command="SELECT * FROM [Custom 3]"/>
  </connection>
  <connection id="7" xr16:uid="{74C2EBDF-4873-4B5B-B119-8E14DECC53D5}" keepAlive="1" name="Query - Dune" description="Connection to the 'Dune' query in the workbook." type="5" refreshedVersion="0" background="1" saveData="1">
    <dbPr connection="Provider=Microsoft.Mashup.OleDb.1;Data Source=$Workbook$;Location=Dune;Extended Properties=&quot;&quot;" command="SELECT * FROM [Dune]"/>
  </connection>
  <connection id="8" xr16:uid="{CC9C8B14-7A49-4E1D-BFF0-3B46545616AE}" keepAlive="1" name="Query - Green" description="Connection to the 'Green' query in the workbook." type="5" refreshedVersion="0" background="1" saveData="1">
    <dbPr connection="Provider=Microsoft.Mashup.OleDb.1;Data Source=$Workbook$;Location=Green;Extended Properties=&quot;&quot;" command="SELECT * FROM [Green]"/>
  </connection>
  <connection id="9" xr16:uid="{AF6D07F0-6C7B-4738-B7E3-82004A2AF33E}" keepAlive="1" name="Query - Lime" description="Connection to the 'Lime' query in the workbook." type="5" refreshedVersion="0" background="1" saveData="1">
    <dbPr connection="Provider=Microsoft.Mashup.OleDb.1;Data Source=$Workbook$;Location=Lime;Extended Properties=&quot;&quot;" command="SELECT * FROM [Lime]"/>
  </connection>
  <connection id="10" xr16:uid="{1D1267E4-C4FB-45A7-A989-F6F6DF469021}" keepAlive="1" name="Query - Merch" description="Connection to the 'Merch' query in the workbook." type="5" refreshedVersion="8" background="1" saveData="1">
    <dbPr connection="Provider=Microsoft.Mashup.OleDb.1;Data Source=$Workbook$;Location=Merch;Extended Properties=&quot;&quot;" command="SELECT * FROM [Merch]"/>
  </connection>
  <connection id="11" xr16:uid="{0F511151-2C84-46EE-83BD-2848EDA24E18}" keepAlive="1" name="Query - Orange" description="Connection to the 'Orange' query in the workbook." type="5" refreshedVersion="0" background="1" saveData="1">
    <dbPr connection="Provider=Microsoft.Mashup.OleDb.1;Data Source=$Workbook$;Location=Orange;Extended Properties=&quot;&quot;" command="SELECT * FROM [Orange]"/>
  </connection>
  <connection id="12" xr16:uid="{CD112DE1-5B3C-4F26-9FDC-13D943374DFF}" keepAlive="1" name="Query - Pink" description="Connection to the 'Pink' query in the workbook." type="5" refreshedVersion="0" background="1" saveData="1">
    <dbPr connection="Provider=Microsoft.Mashup.OleDb.1;Data Source=$Workbook$;Location=Pink;Extended Properties=&quot;&quot;" command="SELECT * FROM [Pink]"/>
  </connection>
  <connection id="13" xr16:uid="{B8804050-636A-45BF-944A-7F0F4D2B6F2C}" keepAlive="1" name="Query - Purple" description="Connection to the 'Purple' query in the workbook." type="5" refreshedVersion="0" background="1" saveData="1">
    <dbPr connection="Provider=Microsoft.Mashup.OleDb.1;Data Source=$Workbook$;Location=Purple;Extended Properties=&quot;&quot;" command="SELECT * FROM [Purple]"/>
  </connection>
  <connection id="14" xr16:uid="{B666BCD6-A596-41C8-B049-143D8C974359}" keepAlive="1" name="Query - Red" description="Connection to the 'Red' query in the workbook." type="5" refreshedVersion="0" background="1" saveData="1">
    <dbPr connection="Provider=Microsoft.Mashup.OleDb.1;Data Source=$Workbook$;Location=Red;Extended Properties=&quot;&quot;" command="SELECT * FROM [Red]"/>
  </connection>
  <connection id="15" xr16:uid="{FB123B42-B6D7-40DA-9086-4C4F848EAB90}" keepAlive="1" name="Query - White" description="Connection to the 'White' query in the workbook." type="5" refreshedVersion="0" background="1">
    <dbPr connection="Provider=Microsoft.Mashup.OleDb.1;Data Source=$Workbook$;Location=White;Extended Properties=&quot;&quot;" command="SELECT * FROM [White]"/>
  </connection>
  <connection id="16" xr16:uid="{20DA3B74-262D-4848-B4F9-C982825603D8}" keepAlive="1" name="Query - Yellow" description="Connection to the 'Yellow' query in the workbook." type="5" refreshedVersion="0" background="1" saveData="1">
    <dbPr connection="Provider=Microsoft.Mashup.OleDb.1;Data Source=$Workbook$;Location=Yellow;Extended Properties=&quot;&quot;" command="SELECT * FROM [Yellow]"/>
  </connection>
</connections>
</file>

<file path=xl/sharedStrings.xml><?xml version="1.0" encoding="utf-8"?>
<sst xmlns="http://schemas.openxmlformats.org/spreadsheetml/2006/main" count="754" uniqueCount="341">
  <si>
    <t>Bulk Discount</t>
  </si>
  <si>
    <t>Grand Total</t>
  </si>
  <si>
    <t>Address:</t>
  </si>
  <si>
    <t>Business Name:</t>
  </si>
  <si>
    <t>Buyer Contact Name:</t>
  </si>
  <si>
    <t>City:</t>
  </si>
  <si>
    <t>Phone:</t>
  </si>
  <si>
    <t>Email:</t>
  </si>
  <si>
    <t>State:</t>
  </si>
  <si>
    <t>Zip:</t>
  </si>
  <si>
    <t>SHIPPING</t>
  </si>
  <si>
    <t>BILLING</t>
  </si>
  <si>
    <t>DISCOUNTS</t>
  </si>
  <si>
    <t>SKU#</t>
  </si>
  <si>
    <t>Total</t>
  </si>
  <si>
    <t>Sloper</t>
  </si>
  <si>
    <t>5XL</t>
  </si>
  <si>
    <t>4XL</t>
  </si>
  <si>
    <t>3XL</t>
  </si>
  <si>
    <t>2XL</t>
  </si>
  <si>
    <t>XL</t>
  </si>
  <si>
    <t>LARGE</t>
  </si>
  <si>
    <t>MEDIUM</t>
  </si>
  <si>
    <t>SMALL</t>
  </si>
  <si>
    <t>XS / FEET</t>
  </si>
  <si>
    <t>Edge</t>
  </si>
  <si>
    <t>GRIP TYPE</t>
  </si>
  <si>
    <t>SIZE</t>
  </si>
  <si>
    <t>ORDER SUMMARY ($)</t>
  </si>
  <si>
    <t>ORDER SUMMARY (Grip Quantity)</t>
  </si>
  <si>
    <t>Grips Subtotal</t>
  </si>
  <si>
    <t>All Grips</t>
  </si>
  <si>
    <t>Custom
XXX</t>
  </si>
  <si>
    <t>INSTRUCTIONS</t>
  </si>
  <si>
    <t>Complete Series</t>
  </si>
  <si>
    <t>OCE-0100</t>
  </si>
  <si>
    <t>OCE-0101</t>
  </si>
  <si>
    <t>OCE-0102</t>
  </si>
  <si>
    <t>OCE-0103</t>
  </si>
  <si>
    <t>OCE-0104</t>
  </si>
  <si>
    <t>OCE-0105</t>
  </si>
  <si>
    <t>OCE-0106</t>
  </si>
  <si>
    <t>OCE-0107</t>
  </si>
  <si>
    <t>OCE-0108</t>
  </si>
  <si>
    <t>OCE-0120</t>
  </si>
  <si>
    <t>OCE-0121</t>
  </si>
  <si>
    <t>OCE-0122</t>
  </si>
  <si>
    <t>OCE-0123</t>
  </si>
  <si>
    <t>OCE-0124</t>
  </si>
  <si>
    <t>OCE-0125</t>
  </si>
  <si>
    <t>OCE-0126</t>
  </si>
  <si>
    <t>OCE-0127</t>
  </si>
  <si>
    <t>OCE-0128</t>
  </si>
  <si>
    <t>OCE-0109</t>
  </si>
  <si>
    <t>OCE-0129</t>
  </si>
  <si>
    <t>Markup %</t>
  </si>
  <si>
    <t>OCE-0200</t>
  </si>
  <si>
    <t>OCE-0201</t>
  </si>
  <si>
    <t>OCE-0202</t>
  </si>
  <si>
    <t>OCE-0203</t>
  </si>
  <si>
    <t>OCE-0204</t>
  </si>
  <si>
    <t>OCE-0205</t>
  </si>
  <si>
    <t>OCE-0206</t>
  </si>
  <si>
    <t>OCE-0207</t>
  </si>
  <si>
    <t>OCE-0208</t>
  </si>
  <si>
    <t>OCE-0209</t>
  </si>
  <si>
    <t>OCE-0220</t>
  </si>
  <si>
    <t>OCE-0221</t>
  </si>
  <si>
    <t>OCE-0222</t>
  </si>
  <si>
    <t>OCE-0223</t>
  </si>
  <si>
    <t>OCE-0224</t>
  </si>
  <si>
    <t>OCE-0225</t>
  </si>
  <si>
    <t>OCE-0226</t>
  </si>
  <si>
    <t>OCE-0227</t>
  </si>
  <si>
    <t>OCE-0228</t>
  </si>
  <si>
    <t>OCE-0229</t>
  </si>
  <si>
    <t>Wedge - Standard</t>
  </si>
  <si>
    <t>Wedge - 20 Degree</t>
  </si>
  <si>
    <t>Wedge - 25 Degree</t>
  </si>
  <si>
    <t>Wedge - 35 Degree</t>
  </si>
  <si>
    <t>Wedge - 40 Degree</t>
  </si>
  <si>
    <t>Wedge - 50 Degree</t>
  </si>
  <si>
    <t>Wedge - 55 Degree</t>
  </si>
  <si>
    <t>Wedge - 65 Degree</t>
  </si>
  <si>
    <t>Wedge - 70 Degree</t>
  </si>
  <si>
    <t>Wedge - 80 Degree</t>
  </si>
  <si>
    <t>Wedge - 85 Degree</t>
  </si>
  <si>
    <t>OCE-0300</t>
  </si>
  <si>
    <t>OCE-0301</t>
  </si>
  <si>
    <t>OCE-0302</t>
  </si>
  <si>
    <t>OCE-0303</t>
  </si>
  <si>
    <t>OCE-0304</t>
  </si>
  <si>
    <t>OCE-0305</t>
  </si>
  <si>
    <t>OCE-0306</t>
  </si>
  <si>
    <t>OCE-0307</t>
  </si>
  <si>
    <t>OCE-0309</t>
  </si>
  <si>
    <t>OCE-0310</t>
  </si>
  <si>
    <t>OCE-0312</t>
  </si>
  <si>
    <t>OCE-0313</t>
  </si>
  <si>
    <t>OCE-0315</t>
  </si>
  <si>
    <t>OCE-0316</t>
  </si>
  <si>
    <t>OCE-0318</t>
  </si>
  <si>
    <t>OCE-0319</t>
  </si>
  <si>
    <t>OCE-0340</t>
  </si>
  <si>
    <t>OCE-0341</t>
  </si>
  <si>
    <t>OCE-0342</t>
  </si>
  <si>
    <t>OCE-0343</t>
  </si>
  <si>
    <t>OCE-0344</t>
  </si>
  <si>
    <t>OCE-0345</t>
  </si>
  <si>
    <t>OCE-0346</t>
  </si>
  <si>
    <t>OCE-0347</t>
  </si>
  <si>
    <t>OCE-0348</t>
  </si>
  <si>
    <t>Circle</t>
  </si>
  <si>
    <t>Circle - High</t>
  </si>
  <si>
    <t>Circle - Medium</t>
  </si>
  <si>
    <t>Circle - Low</t>
  </si>
  <si>
    <t>OCE-0500</t>
  </si>
  <si>
    <t>OCE-0501</t>
  </si>
  <si>
    <t>OCE-0502</t>
  </si>
  <si>
    <t>OCE-0503</t>
  </si>
  <si>
    <t>OCE-0504</t>
  </si>
  <si>
    <t>OCE-0505</t>
  </si>
  <si>
    <t>OCE-0506</t>
  </si>
  <si>
    <t>OCE-0507</t>
  </si>
  <si>
    <t>OCE-0508</t>
  </si>
  <si>
    <t>OCE-0509</t>
  </si>
  <si>
    <t>Pinches</t>
  </si>
  <si>
    <t>OCE-0520</t>
  </si>
  <si>
    <t>OCE-0521</t>
  </si>
  <si>
    <t>OCE-0522</t>
  </si>
  <si>
    <t>OCE-0523</t>
  </si>
  <si>
    <t>OCE-0524</t>
  </si>
  <si>
    <t>OCE-0525</t>
  </si>
  <si>
    <t>OCE-0526</t>
  </si>
  <si>
    <t>OCE-0527</t>
  </si>
  <si>
    <t>OCE-0528</t>
  </si>
  <si>
    <t>OCE-0529</t>
  </si>
  <si>
    <t>Margin</t>
  </si>
  <si>
    <t>Jug</t>
  </si>
  <si>
    <t>Pinch</t>
  </si>
  <si>
    <t>Foot</t>
  </si>
  <si>
    <t>Macro / Feature</t>
  </si>
  <si>
    <t>GRIP SIZE</t>
  </si>
  <si>
    <t>SUB TOTAL</t>
  </si>
  <si>
    <t>% OF GRAND TOTAL</t>
  </si>
  <si>
    <t>PRICE PER GRIP</t>
  </si>
  <si>
    <t># of GRIPS</t>
  </si>
  <si>
    <t>ICED FAMILY</t>
  </si>
  <si>
    <t>ERGOT FAMILY</t>
  </si>
  <si>
    <t>SHADE THEORY FAMILY</t>
  </si>
  <si>
    <t>THE GOODS FAMILY</t>
  </si>
  <si>
    <t>10% off</t>
  </si>
  <si>
    <t>5% off</t>
  </si>
  <si>
    <t>3% off</t>
  </si>
  <si>
    <t>PAYMENT</t>
  </si>
  <si>
    <r>
      <t xml:space="preserve">Y/N Pay with Card?
</t>
    </r>
    <r>
      <rPr>
        <b/>
        <sz val="10"/>
        <color theme="1"/>
        <rFont val="Arial"/>
        <family val="2"/>
      </rPr>
      <t>(3.5% fee will be added)</t>
    </r>
  </si>
  <si>
    <t>TOTALS</t>
  </si>
  <si>
    <t>Hand Grips</t>
  </si>
  <si>
    <t>Black
18-01</t>
  </si>
  <si>
    <t>Pink
11-26</t>
  </si>
  <si>
    <t>Red
11-12</t>
  </si>
  <si>
    <t>Orange
14-01</t>
  </si>
  <si>
    <t>Dune
15-06</t>
  </si>
  <si>
    <t>Yellow
15-12</t>
  </si>
  <si>
    <t>Green
16-16</t>
  </si>
  <si>
    <t>Lime
16-09</t>
  </si>
  <si>
    <t>Blue
13-01</t>
  </si>
  <si>
    <t>White
12-01</t>
  </si>
  <si>
    <t>Purple
07-13</t>
  </si>
  <si>
    <t>TOTAL GRIPS</t>
  </si>
  <si>
    <t>2" Diameter (XS / Foot)</t>
  </si>
  <si>
    <t>3" Diameter (XS / Foot)</t>
  </si>
  <si>
    <t>13" Diameter (2XL)</t>
  </si>
  <si>
    <t>21" Diameter (4XL)</t>
  </si>
  <si>
    <t>5" Diameter (M)</t>
  </si>
  <si>
    <t>8" Diameter (L)</t>
  </si>
  <si>
    <t>5" Diameter (S)</t>
  </si>
  <si>
    <t>8" Diameter (M)</t>
  </si>
  <si>
    <t>13" Diameter (XL)</t>
  </si>
  <si>
    <t>21" Diameter (3XL)</t>
  </si>
  <si>
    <t>Purchase Order Number</t>
  </si>
  <si>
    <t>Quantity</t>
  </si>
  <si>
    <t>White</t>
  </si>
  <si>
    <t>12-01</t>
  </si>
  <si>
    <t>Pink</t>
  </si>
  <si>
    <t>11-26</t>
  </si>
  <si>
    <t>Red</t>
  </si>
  <si>
    <t>11-12</t>
  </si>
  <si>
    <t>Orange</t>
  </si>
  <si>
    <t>14-01</t>
  </si>
  <si>
    <t>Dune</t>
  </si>
  <si>
    <t>15-06</t>
  </si>
  <si>
    <t>Yellow</t>
  </si>
  <si>
    <t>15-12</t>
  </si>
  <si>
    <t>Lime</t>
  </si>
  <si>
    <t>16-09</t>
  </si>
  <si>
    <t>Green</t>
  </si>
  <si>
    <t>16-16</t>
  </si>
  <si>
    <t>Blue</t>
  </si>
  <si>
    <t>13-01</t>
  </si>
  <si>
    <t>Purple</t>
  </si>
  <si>
    <t>07-13</t>
  </si>
  <si>
    <t>Black</t>
  </si>
  <si>
    <t>18-01</t>
  </si>
  <si>
    <t>Custom</t>
  </si>
  <si>
    <t>(grips)</t>
  </si>
  <si>
    <t>Total Quantity</t>
  </si>
  <si>
    <t>(sets)</t>
  </si>
  <si>
    <t>blank</t>
  </si>
  <si>
    <t>Custom2</t>
  </si>
  <si>
    <t>Custom3</t>
  </si>
  <si>
    <t>Color</t>
  </si>
  <si>
    <t>XX-XX</t>
  </si>
  <si>
    <t>Final Customer Price</t>
  </si>
  <si>
    <t>Peak Cost</t>
  </si>
  <si>
    <t>XS / Feet</t>
  </si>
  <si>
    <t>Weight (Lbs)</t>
  </si>
  <si>
    <t>Ocelot Grips, LLC</t>
  </si>
  <si>
    <t>61328 Yakwahtin Ct</t>
  </si>
  <si>
    <t>Bend, OR 97702</t>
  </si>
  <si>
    <t>Purchase Order</t>
  </si>
  <si>
    <t>Date:</t>
  </si>
  <si>
    <t>SHIP TO</t>
  </si>
  <si>
    <t>PO #:</t>
  </si>
  <si>
    <t>ORDER SUMMARY</t>
  </si>
  <si>
    <t>NOTES</t>
  </si>
  <si>
    <t>Standard</t>
  </si>
  <si>
    <t>Priority</t>
  </si>
  <si>
    <t>Ship By:</t>
  </si>
  <si>
    <t xml:space="preserve">COGS </t>
  </si>
  <si>
    <t xml:space="preserve">Hold to Ship: </t>
  </si>
  <si>
    <t>PEAK</t>
  </si>
  <si>
    <t>Estimated Weight</t>
  </si>
  <si>
    <t>Sum of PEAK</t>
  </si>
  <si>
    <t>100000</t>
  </si>
  <si>
    <t>COGS</t>
  </si>
  <si>
    <t>OCE-0339</t>
  </si>
  <si>
    <t>OCE-0359</t>
  </si>
  <si>
    <t>Order Total</t>
  </si>
  <si>
    <t>Fade Slopers</t>
  </si>
  <si>
    <t>Glazed Jugs</t>
  </si>
  <si>
    <t>Looking Glass Pockets</t>
  </si>
  <si>
    <t>Dose Fins</t>
  </si>
  <si>
    <t>Tracer Edges</t>
  </si>
  <si>
    <t>Shade Wedges</t>
  </si>
  <si>
    <t>Mass Slopers</t>
  </si>
  <si>
    <t>All Good Pinches</t>
  </si>
  <si>
    <t>Good Good Jugs</t>
  </si>
  <si>
    <t>Pocket</t>
  </si>
  <si>
    <t>OCE-0140</t>
  </si>
  <si>
    <t>OCE-0141</t>
  </si>
  <si>
    <t>OCE-0142</t>
  </si>
  <si>
    <t>OCE-0143</t>
  </si>
  <si>
    <t>OCE-0144</t>
  </si>
  <si>
    <t>OCE-0145</t>
  </si>
  <si>
    <t>OCE-0146</t>
  </si>
  <si>
    <t>OCE-0147</t>
  </si>
  <si>
    <t>OCE-0148</t>
  </si>
  <si>
    <t>OCE-0149</t>
  </si>
  <si>
    <t>Gym Price</t>
  </si>
  <si>
    <t>MSRP</t>
  </si>
  <si>
    <t>Discount % (MSRP)</t>
  </si>
  <si>
    <t>Mass Luminous</t>
  </si>
  <si>
    <t>OCE-0381</t>
  </si>
  <si>
    <t>OCE-0382</t>
  </si>
  <si>
    <t>OCE-0383</t>
  </si>
  <si>
    <t>Edge / Sloper</t>
  </si>
  <si>
    <t>OCE-0360</t>
  </si>
  <si>
    <t>OCE-0361</t>
  </si>
  <si>
    <t>OCE-0362</t>
  </si>
  <si>
    <t>OCE-0363</t>
  </si>
  <si>
    <t>OCE-0364</t>
  </si>
  <si>
    <t>OCE-0365</t>
  </si>
  <si>
    <t>OCE-0366</t>
  </si>
  <si>
    <t>OCE-0367</t>
  </si>
  <si>
    <t>OCE-0369</t>
  </si>
  <si>
    <t>OCE-0368</t>
  </si>
  <si>
    <t>OCE-0370</t>
  </si>
  <si>
    <t>OCE-0371</t>
  </si>
  <si>
    <t>OCE-0372</t>
  </si>
  <si>
    <t>Edge / Positive</t>
  </si>
  <si>
    <t>34" Diameter (5XL)</t>
  </si>
  <si>
    <t>Edge / Low Pro Sloper</t>
  </si>
  <si>
    <t>Edge / Low Pro Positive</t>
  </si>
  <si>
    <t>Edge / High Pro Sloper</t>
  </si>
  <si>
    <t>Edge / High Pro Positive</t>
  </si>
  <si>
    <t>GYM DISC</t>
  </si>
  <si>
    <t>Gym Discount</t>
  </si>
  <si>
    <t>OCE-0379</t>
  </si>
  <si>
    <t>OCE-0389</t>
  </si>
  <si>
    <t>Light Waves</t>
  </si>
  <si>
    <t>DISCOUNTED TOTAL</t>
  </si>
  <si>
    <t>34" Diameter (Macro)</t>
  </si>
  <si>
    <t>N</t>
  </si>
  <si>
    <t>Grip Subtotal</t>
  </si>
  <si>
    <t>Gym Price (-20%)</t>
  </si>
  <si>
    <t>OCE-0321</t>
  </si>
  <si>
    <t>OCE-0324</t>
  </si>
  <si>
    <t>OCE-0327</t>
  </si>
  <si>
    <t>OCE-0330</t>
  </si>
  <si>
    <t>OCE-0333</t>
  </si>
  <si>
    <t>OCE-0336</t>
  </si>
  <si>
    <t>Wedge - 30 Degree</t>
  </si>
  <si>
    <t>Wedge - 45 Degree</t>
  </si>
  <si>
    <t>Wedge - 60 Degree</t>
  </si>
  <si>
    <t>Wedge - 75 Degree</t>
  </si>
  <si>
    <t>Wedge - 90 Degree</t>
  </si>
  <si>
    <t>34" Diameter (5XL) SET</t>
  </si>
  <si>
    <t>21" Diameter (3XL) SET</t>
  </si>
  <si>
    <t>21" Diameter (4XL) SET</t>
  </si>
  <si>
    <t>OCE-0349</t>
  </si>
  <si>
    <t>34" Diameter (5XL Macro)</t>
  </si>
  <si>
    <t>34" Diameter (5XL Macro) SET</t>
  </si>
  <si>
    <t>OCE-10463</t>
  </si>
  <si>
    <t>S Red shirt</t>
  </si>
  <si>
    <t>OCE-10464</t>
  </si>
  <si>
    <t>M Red shirt</t>
  </si>
  <si>
    <t>OCE-10465</t>
  </si>
  <si>
    <t>L Red shirt</t>
  </si>
  <si>
    <t>OCE-10466</t>
  </si>
  <si>
    <t>XL Red shirt</t>
  </si>
  <si>
    <t>OCE-10467</t>
  </si>
  <si>
    <t>S Teal shirt</t>
  </si>
  <si>
    <t>OCE-10468</t>
  </si>
  <si>
    <t>M Teal shirt</t>
  </si>
  <si>
    <t>OCE-10469</t>
  </si>
  <si>
    <t>L Teal shirt</t>
  </si>
  <si>
    <t>OCE-10470</t>
  </si>
  <si>
    <t>XL Teal shirt</t>
  </si>
  <si>
    <t>OCE-10440</t>
  </si>
  <si>
    <t>Cat Ears</t>
  </si>
  <si>
    <t>OCE-10471</t>
  </si>
  <si>
    <t>Purple Sticker</t>
  </si>
  <si>
    <t>OCE-10472</t>
  </si>
  <si>
    <t>Black Sticker</t>
  </si>
  <si>
    <t>OCE-10473</t>
  </si>
  <si>
    <t>Banner</t>
  </si>
  <si>
    <t>OCE-10474</t>
  </si>
  <si>
    <t>Litter Box Card</t>
  </si>
  <si>
    <t>Distributor (40%)</t>
  </si>
  <si>
    <t>Thanks for choosing Ocelot Grips for your next grip order. Please review the following prior to completing your order.
On the 'Grips Selector' tab, input the quantity (1,2,3…) of the given product SKU in a given color (see color columns) you wish to purchase. 
You may also select a custom color by inputing order quantities into one of the three 'Custom Color' columns on the right side of order input table. At the top of the table be sure to input the color code (i.e. 00-00) for the color you wish to select. If you are unsure of the color code you need, you may contact your Ocelot sales rep and we'll send the correct code to you.
On the 'Order Summary' tab, you'll see a breakdown of your order quantities by grip size, type and color. We hope this summary is helpful in assuring you achieve the appropriate balance in your order.
Finally, once completed, save this form and email it back as an attachment to joey@ocelotgrips.com for final submission for production. 
If you have any have any questions, reach out we'll respond back promptly. We thank you again for your business and are excited to have Ocelot Grips in your facility!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</si>
</sst>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_([$$-409]* #,##0.00_);_([$$-409]* \(#,##0.00\);_([$$-409]* &quot;-&quot;??_);_(@_)"/>
    <numFmt numFmtId="165" formatCode="&quot;$&quot;#,##0.00"/>
  </numFmts>
  <fonts count="22" x14ac:knownFonts="1">
    <font>
      <sz val="12"/>
      <color theme="1"/>
      <name val="Calibri"/>
      <family val="2"/>
      <scheme val="minor"/>
    </font>
    <font>
      <sz val="12"/>
      <color theme="1"/>
      <name val="Calibri"/>
      <family val="2"/>
      <scheme val="minor"/>
    </font>
    <font>
      <sz val="12"/>
      <color theme="1"/>
      <name val="Arial"/>
      <family val="2"/>
    </font>
    <font>
      <b/>
      <sz val="12"/>
      <color theme="0"/>
      <name val="Arial"/>
      <family val="2"/>
    </font>
    <font>
      <b/>
      <sz val="12"/>
      <color theme="1"/>
      <name val="Arial"/>
      <family val="2"/>
    </font>
    <font>
      <sz val="10"/>
      <color theme="1"/>
      <name val="Arial"/>
      <family val="2"/>
    </font>
    <font>
      <b/>
      <sz val="10"/>
      <color theme="1"/>
      <name val="Arial"/>
      <family val="2"/>
    </font>
    <font>
      <sz val="16"/>
      <color theme="1"/>
      <name val="Arial"/>
      <family val="2"/>
    </font>
    <font>
      <sz val="8"/>
      <name val="Calibri"/>
      <family val="2"/>
      <scheme val="minor"/>
    </font>
    <font>
      <b/>
      <sz val="14"/>
      <color theme="0"/>
      <name val="Arial"/>
      <family val="2"/>
    </font>
    <font>
      <sz val="24"/>
      <color theme="1"/>
      <name val="Arial"/>
      <family val="2"/>
    </font>
    <font>
      <b/>
      <sz val="12"/>
      <color theme="1"/>
      <name val="Calibri"/>
      <family val="2"/>
      <scheme val="minor"/>
    </font>
    <font>
      <b/>
      <sz val="12"/>
      <color theme="0" tint="-0.499984740745262"/>
      <name val="Arial"/>
      <family val="2"/>
    </font>
    <font>
      <b/>
      <sz val="12"/>
      <name val="Calibri"/>
      <family val="2"/>
      <scheme val="minor"/>
    </font>
    <font>
      <b/>
      <sz val="10"/>
      <color theme="0"/>
      <name val="Arial"/>
      <family val="2"/>
    </font>
    <font>
      <sz val="12"/>
      <name val="Calibri"/>
      <family val="2"/>
      <scheme val="minor"/>
    </font>
    <font>
      <u/>
      <sz val="12"/>
      <color theme="10"/>
      <name val="Calibri"/>
      <family val="2"/>
      <scheme val="minor"/>
    </font>
    <font>
      <sz val="10"/>
      <color theme="1"/>
      <name val="Calibri"/>
      <family val="2"/>
      <scheme val="minor"/>
    </font>
    <font>
      <b/>
      <sz val="16"/>
      <color theme="1"/>
      <name val="Arial"/>
      <family val="2"/>
    </font>
    <font>
      <b/>
      <sz val="14"/>
      <color theme="1"/>
      <name val="Arial"/>
      <family val="2"/>
    </font>
    <font>
      <sz val="14"/>
      <color theme="1"/>
      <name val="Arial"/>
      <family val="2"/>
    </font>
    <font>
      <sz val="13"/>
      <color theme="1"/>
      <name val="Arial"/>
      <family val="2"/>
    </font>
  </fonts>
  <fills count="36">
    <fill>
      <patternFill patternType="none"/>
    </fill>
    <fill>
      <patternFill patternType="gray125"/>
    </fill>
    <fill>
      <patternFill patternType="solid">
        <fgColor theme="1" tint="0.34998626667073579"/>
        <bgColor indexed="64"/>
      </patternFill>
    </fill>
    <fill>
      <patternFill patternType="solid">
        <fgColor theme="0" tint="-0.34998626667073579"/>
        <bgColor indexed="64"/>
      </patternFill>
    </fill>
    <fill>
      <patternFill patternType="solid">
        <fgColor theme="0" tint="-4.9989318521683403E-2"/>
        <bgColor indexed="64"/>
      </patternFill>
    </fill>
    <fill>
      <patternFill patternType="solid">
        <fgColor theme="0" tint="-0.499984740745262"/>
        <bgColor indexed="64"/>
      </patternFill>
    </fill>
    <fill>
      <patternFill patternType="solid">
        <fgColor theme="0" tint="-0.249977111117893"/>
        <bgColor indexed="64"/>
      </patternFill>
    </fill>
    <fill>
      <patternFill patternType="solid">
        <fgColor theme="1"/>
        <bgColor indexed="64"/>
      </patternFill>
    </fill>
    <fill>
      <patternFill patternType="solid">
        <fgColor rgb="FF7030A0"/>
        <bgColor indexed="64"/>
      </patternFill>
    </fill>
    <fill>
      <patternFill patternType="solid">
        <fgColor rgb="FF0070C0"/>
        <bgColor indexed="64"/>
      </patternFill>
    </fill>
    <fill>
      <patternFill patternType="solid">
        <fgColor theme="9" tint="0.39997558519241921"/>
        <bgColor indexed="64"/>
      </patternFill>
    </fill>
    <fill>
      <patternFill patternType="solid">
        <fgColor rgb="FF92D050"/>
        <bgColor indexed="64"/>
      </patternFill>
    </fill>
    <fill>
      <patternFill patternType="solid">
        <fgColor rgb="FF00B050"/>
        <bgColor indexed="64"/>
      </patternFill>
    </fill>
    <fill>
      <patternFill patternType="solid">
        <fgColor rgb="FFFFFF00"/>
        <bgColor indexed="64"/>
      </patternFill>
    </fill>
    <fill>
      <patternFill patternType="solid">
        <fgColor theme="7" tint="-0.249977111117893"/>
        <bgColor indexed="64"/>
      </patternFill>
    </fill>
    <fill>
      <patternFill patternType="solid">
        <fgColor theme="5"/>
        <bgColor indexed="64"/>
      </patternFill>
    </fill>
    <fill>
      <patternFill patternType="solid">
        <fgColor rgb="FFFF0000"/>
        <bgColor indexed="64"/>
      </patternFill>
    </fill>
    <fill>
      <patternFill patternType="solid">
        <fgColor rgb="FFE700FF"/>
        <bgColor indexed="64"/>
      </patternFill>
    </fill>
    <fill>
      <patternFill patternType="solid">
        <fgColor rgb="FFF0B5FF"/>
        <bgColor indexed="64"/>
      </patternFill>
    </fill>
    <fill>
      <patternFill patternType="solid">
        <fgColor rgb="FFFF8A7B"/>
        <bgColor indexed="64"/>
      </patternFill>
    </fill>
    <fill>
      <patternFill patternType="solid">
        <fgColor theme="5" tint="0.39997558519241921"/>
        <bgColor indexed="64"/>
      </patternFill>
    </fill>
    <fill>
      <patternFill patternType="solid">
        <fgColor theme="7" tint="0.59999389629810485"/>
        <bgColor indexed="64"/>
      </patternFill>
    </fill>
    <fill>
      <patternFill patternType="solid">
        <fgColor rgb="FFFFFDBB"/>
        <bgColor indexed="64"/>
      </patternFill>
    </fill>
    <fill>
      <patternFill patternType="solid">
        <fgColor theme="9" tint="0.59999389629810485"/>
        <bgColor indexed="64"/>
      </patternFill>
    </fill>
    <fill>
      <patternFill patternType="solid">
        <fgColor theme="4" tint="0.39997558519241921"/>
        <bgColor indexed="64"/>
      </patternFill>
    </fill>
    <fill>
      <patternFill patternType="solid">
        <fgColor rgb="FF9295CD"/>
        <bgColor indexed="64"/>
      </patternFill>
    </fill>
    <fill>
      <patternFill patternType="solid">
        <fgColor theme="2" tint="-0.249977111117893"/>
        <bgColor indexed="64"/>
      </patternFill>
    </fill>
    <fill>
      <patternFill patternType="solid">
        <fgColor theme="2"/>
        <bgColor indexed="64"/>
      </patternFill>
    </fill>
    <fill>
      <patternFill patternType="solid">
        <fgColor rgb="FFFFE98D"/>
        <bgColor indexed="64"/>
      </patternFill>
    </fill>
    <fill>
      <patternFill patternType="solid">
        <fgColor theme="4" tint="0.79998168889431442"/>
        <bgColor theme="4" tint="0.79998168889431442"/>
      </patternFill>
    </fill>
    <fill>
      <patternFill patternType="solid">
        <fgColor theme="7" tint="0.79998168889431442"/>
        <bgColor indexed="64"/>
      </patternFill>
    </fill>
    <fill>
      <patternFill patternType="solid">
        <fgColor theme="7" tint="0.39997558519241921"/>
        <bgColor indexed="64"/>
      </patternFill>
    </fill>
    <fill>
      <patternFill patternType="solid">
        <fgColor theme="8" tint="0.79998168889431442"/>
        <bgColor indexed="64"/>
      </patternFill>
    </fill>
    <fill>
      <patternFill patternType="solid">
        <fgColor theme="8" tint="0.79998168889431442"/>
        <bgColor theme="4" tint="0.79998168889431442"/>
      </patternFill>
    </fill>
    <fill>
      <patternFill patternType="solid">
        <fgColor rgb="FFF2F2F2"/>
        <bgColor rgb="FFF2F2F2"/>
      </patternFill>
    </fill>
    <fill>
      <patternFill patternType="solid">
        <fgColor theme="0"/>
        <bgColor indexed="64"/>
      </patternFill>
    </fill>
  </fills>
  <borders count="55">
    <border>
      <left/>
      <right/>
      <top/>
      <bottom/>
      <diagonal/>
    </border>
    <border>
      <left/>
      <right/>
      <top style="thin">
        <color theme="0"/>
      </top>
      <bottom/>
      <diagonal/>
    </border>
    <border>
      <left style="thin">
        <color theme="0"/>
      </left>
      <right style="thin">
        <color theme="0"/>
      </right>
      <top style="thin">
        <color theme="0"/>
      </top>
      <bottom style="thin">
        <color theme="0"/>
      </bottom>
      <diagonal/>
    </border>
    <border>
      <left/>
      <right/>
      <top/>
      <bottom style="thin">
        <color theme="0"/>
      </bottom>
      <diagonal/>
    </border>
    <border>
      <left style="thin">
        <color theme="0"/>
      </left>
      <right style="thin">
        <color theme="0"/>
      </right>
      <top style="thin">
        <color theme="0"/>
      </top>
      <bottom style="medium">
        <color theme="0"/>
      </bottom>
      <diagonal/>
    </border>
    <border>
      <left style="thin">
        <color theme="0"/>
      </left>
      <right style="thin">
        <color theme="0"/>
      </right>
      <top style="medium">
        <color theme="0"/>
      </top>
      <bottom style="medium">
        <color theme="0"/>
      </bottom>
      <diagonal/>
    </border>
    <border>
      <left/>
      <right/>
      <top/>
      <bottom style="medium">
        <color theme="0"/>
      </bottom>
      <diagonal/>
    </border>
    <border>
      <left/>
      <right/>
      <top style="medium">
        <color theme="0"/>
      </top>
      <bottom style="medium">
        <color theme="0"/>
      </bottom>
      <diagonal/>
    </border>
    <border>
      <left style="thin">
        <color theme="0"/>
      </left>
      <right/>
      <top style="medium">
        <color theme="0"/>
      </top>
      <bottom style="medium">
        <color theme="0"/>
      </bottom>
      <diagonal/>
    </border>
    <border>
      <left style="thin">
        <color theme="0"/>
      </left>
      <right/>
      <top/>
      <bottom/>
      <diagonal/>
    </border>
    <border>
      <left style="thin">
        <color theme="1"/>
      </left>
      <right style="thin">
        <color theme="1"/>
      </right>
      <top style="thin">
        <color theme="1"/>
      </top>
      <bottom style="thin">
        <color theme="1"/>
      </bottom>
      <diagonal/>
    </border>
    <border>
      <left style="thin">
        <color theme="1"/>
      </left>
      <right/>
      <top/>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theme="0"/>
      </left>
      <right/>
      <top style="thin">
        <color theme="0"/>
      </top>
      <bottom style="thin">
        <color theme="0"/>
      </bottom>
      <diagonal/>
    </border>
    <border>
      <left style="medium">
        <color theme="1"/>
      </left>
      <right style="thick">
        <color theme="1"/>
      </right>
      <top style="medium">
        <color theme="1"/>
      </top>
      <bottom style="medium">
        <color theme="1"/>
      </bottom>
      <diagonal/>
    </border>
    <border>
      <left style="medium">
        <color rgb="FFCCCCCC"/>
      </left>
      <right style="medium">
        <color rgb="FFCCCCCC"/>
      </right>
      <top style="medium">
        <color rgb="FFCCCCCC"/>
      </top>
      <bottom style="medium">
        <color rgb="FFCCCCCC"/>
      </bottom>
      <diagonal/>
    </border>
    <border>
      <left style="medium">
        <color rgb="FFCCCCCC"/>
      </left>
      <right style="medium">
        <color rgb="FFCCCCCC"/>
      </right>
      <top/>
      <bottom style="medium">
        <color rgb="FFCCCCCC"/>
      </bottom>
      <diagonal/>
    </border>
    <border>
      <left/>
      <right style="thin">
        <color theme="0"/>
      </right>
      <top style="thin">
        <color theme="0"/>
      </top>
      <bottom style="thin">
        <color theme="0"/>
      </bottom>
      <diagonal/>
    </border>
    <border>
      <left/>
      <right style="thin">
        <color theme="0"/>
      </right>
      <top style="thin">
        <color theme="0"/>
      </top>
      <bottom/>
      <diagonal/>
    </border>
    <border>
      <left style="thin">
        <color theme="0"/>
      </left>
      <right style="thin">
        <color theme="0"/>
      </right>
      <top style="thin">
        <color theme="0"/>
      </top>
      <bottom/>
      <diagonal/>
    </border>
    <border>
      <left style="thick">
        <color indexed="64"/>
      </left>
      <right style="thick">
        <color indexed="64"/>
      </right>
      <top style="thick">
        <color indexed="64"/>
      </top>
      <bottom style="thick">
        <color indexed="64"/>
      </bottom>
      <diagonal/>
    </border>
    <border>
      <left style="thin">
        <color indexed="64"/>
      </left>
      <right/>
      <top/>
      <bottom/>
      <diagonal/>
    </border>
    <border>
      <left style="thin">
        <color theme="0"/>
      </left>
      <right/>
      <top style="thin">
        <color theme="0"/>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theme="0"/>
      </top>
      <bottom/>
      <diagonal/>
    </border>
    <border>
      <left style="thin">
        <color indexed="64"/>
      </left>
      <right/>
      <top style="thin">
        <color theme="1"/>
      </top>
      <bottom style="thin">
        <color theme="1"/>
      </bottom>
      <diagonal/>
    </border>
    <border>
      <left style="medium">
        <color theme="0"/>
      </left>
      <right style="thin">
        <color theme="0"/>
      </right>
      <top style="medium">
        <color theme="0"/>
      </top>
      <bottom style="medium">
        <color theme="0"/>
      </bottom>
      <diagonal/>
    </border>
    <border>
      <left style="thin">
        <color theme="0"/>
      </left>
      <right/>
      <top style="medium">
        <color theme="0"/>
      </top>
      <bottom/>
      <diagonal/>
    </border>
    <border>
      <left style="medium">
        <color theme="0"/>
      </left>
      <right style="thin">
        <color theme="0"/>
      </right>
      <top style="medium">
        <color theme="0"/>
      </top>
      <bottom style="thin">
        <color theme="0"/>
      </bottom>
      <diagonal/>
    </border>
    <border>
      <left style="thin">
        <color theme="0"/>
      </left>
      <right/>
      <top style="medium">
        <color theme="0"/>
      </top>
      <bottom style="thin">
        <color theme="0"/>
      </bottom>
      <diagonal/>
    </border>
    <border>
      <left style="medium">
        <color theme="0"/>
      </left>
      <right/>
      <top style="medium">
        <color theme="0"/>
      </top>
      <bottom/>
      <diagonal/>
    </border>
    <border>
      <left style="medium">
        <color theme="0"/>
      </left>
      <right/>
      <top/>
      <bottom/>
      <diagonal/>
    </border>
    <border>
      <left/>
      <right style="medium">
        <color theme="0"/>
      </right>
      <top style="medium">
        <color theme="0"/>
      </top>
      <bottom/>
      <diagonal/>
    </border>
    <border>
      <left/>
      <right style="medium">
        <color theme="0"/>
      </right>
      <top/>
      <bottom/>
      <diagonal/>
    </border>
    <border>
      <left/>
      <right style="medium">
        <color indexed="64"/>
      </right>
      <top/>
      <bottom/>
      <diagonal/>
    </border>
    <border>
      <left/>
      <right style="thin">
        <color indexed="64"/>
      </right>
      <top/>
      <bottom/>
      <diagonal/>
    </border>
    <border>
      <left/>
      <right/>
      <top/>
      <bottom style="thin">
        <color theme="4" tint="0.39997558519241921"/>
      </bottom>
      <diagonal/>
    </border>
    <border>
      <left style="medium">
        <color indexed="64"/>
      </left>
      <right style="thin">
        <color indexed="64"/>
      </right>
      <top style="thin">
        <color indexed="64"/>
      </top>
      <bottom style="thin">
        <color indexed="64"/>
      </bottom>
      <diagonal/>
    </border>
    <border>
      <left style="thin">
        <color theme="1"/>
      </left>
      <right/>
      <top style="thin">
        <color theme="1"/>
      </top>
      <bottom style="medium">
        <color theme="1"/>
      </bottom>
      <diagonal/>
    </border>
    <border>
      <left style="thick">
        <color theme="1"/>
      </left>
      <right/>
      <top style="medium">
        <color theme="1"/>
      </top>
      <bottom style="medium">
        <color theme="1"/>
      </bottom>
      <diagonal/>
    </border>
    <border>
      <left/>
      <right style="thick">
        <color theme="1"/>
      </right>
      <top style="medium">
        <color theme="1"/>
      </top>
      <bottom style="medium">
        <color theme="1"/>
      </bottom>
      <diagonal/>
    </border>
    <border>
      <left/>
      <right style="thin">
        <color theme="0"/>
      </right>
      <top style="medium">
        <color theme="0"/>
      </top>
      <bottom style="medium">
        <color theme="0"/>
      </bottom>
      <diagonal/>
    </border>
    <border>
      <left/>
      <right/>
      <top style="thin">
        <color theme="0"/>
      </top>
      <bottom style="thin">
        <color theme="0"/>
      </bottom>
      <diagonal/>
    </border>
    <border>
      <left style="thin">
        <color theme="0"/>
      </left>
      <right style="thin">
        <color theme="0"/>
      </right>
      <top/>
      <bottom/>
      <diagonal/>
    </border>
    <border>
      <left/>
      <right style="thin">
        <color theme="4" tint="0.39997558519241921"/>
      </right>
      <top style="thin">
        <color theme="4" tint="0.39997558519241921"/>
      </top>
      <bottom style="thin">
        <color theme="4" tint="0.3999755851924192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thick">
        <color indexed="64"/>
      </right>
      <top style="thick">
        <color indexed="64"/>
      </top>
      <bottom style="thick">
        <color indexed="64"/>
      </bottom>
      <diagonal/>
    </border>
    <border>
      <left/>
      <right style="thick">
        <color indexed="64"/>
      </right>
      <top/>
      <bottom style="thick">
        <color indexed="64"/>
      </bottom>
      <diagonal/>
    </border>
  </borders>
  <cellStyleXfs count="4">
    <xf numFmtId="0" fontId="0" fillId="0" borderId="0"/>
    <xf numFmtId="44" fontId="1" fillId="0" borderId="0" applyFont="0" applyFill="0" applyBorder="0" applyAlignment="0" applyProtection="0"/>
    <xf numFmtId="9" fontId="1" fillId="0" borderId="0" applyFont="0" applyFill="0" applyBorder="0" applyAlignment="0" applyProtection="0"/>
    <xf numFmtId="0" fontId="16" fillId="0" borderId="0" applyNumberFormat="0" applyFill="0" applyBorder="0" applyAlignment="0" applyProtection="0"/>
  </cellStyleXfs>
  <cellXfs count="348">
    <xf numFmtId="0" fontId="0" fillId="0" borderId="0" xfId="0"/>
    <xf numFmtId="0" fontId="2" fillId="0" borderId="0" xfId="0" applyFont="1"/>
    <xf numFmtId="0" fontId="4" fillId="3" borderId="5" xfId="0" applyFont="1" applyFill="1" applyBorder="1" applyAlignment="1">
      <alignment horizontal="right"/>
    </xf>
    <xf numFmtId="0" fontId="4" fillId="0" borderId="0" xfId="0" applyFont="1"/>
    <xf numFmtId="0" fontId="4" fillId="0" borderId="0" xfId="0" applyFont="1" applyAlignment="1">
      <alignment vertical="center"/>
    </xf>
    <xf numFmtId="44" fontId="5" fillId="0" borderId="0" xfId="0" applyNumberFormat="1" applyFont="1"/>
    <xf numFmtId="0" fontId="5" fillId="0" borderId="0" xfId="0" applyFont="1"/>
    <xf numFmtId="0" fontId="5" fillId="0" borderId="0" xfId="0" applyFont="1" applyAlignment="1">
      <alignment horizontal="center"/>
    </xf>
    <xf numFmtId="164" fontId="2" fillId="0" borderId="0" xfId="0" applyNumberFormat="1" applyFont="1"/>
    <xf numFmtId="9" fontId="2" fillId="0" borderId="0" xfId="2" applyFont="1"/>
    <xf numFmtId="164" fontId="5" fillId="0" borderId="10" xfId="0" applyNumberFormat="1" applyFont="1" applyBorder="1"/>
    <xf numFmtId="0" fontId="6" fillId="0" borderId="0" xfId="0" applyFont="1"/>
    <xf numFmtId="164" fontId="6" fillId="0" borderId="18" xfId="0" applyNumberFormat="1" applyFont="1" applyBorder="1"/>
    <xf numFmtId="0" fontId="2" fillId="0" borderId="10" xfId="0" applyFont="1" applyBorder="1"/>
    <xf numFmtId="0" fontId="2" fillId="0" borderId="10" xfId="0" applyFont="1" applyBorder="1" applyAlignment="1">
      <alignment horizontal="right"/>
    </xf>
    <xf numFmtId="164" fontId="2" fillId="0" borderId="15" xfId="0" applyNumberFormat="1" applyFont="1" applyBorder="1"/>
    <xf numFmtId="0" fontId="2" fillId="0" borderId="15" xfId="0" applyFont="1" applyBorder="1" applyAlignment="1">
      <alignment wrapText="1"/>
    </xf>
    <xf numFmtId="0" fontId="2" fillId="0" borderId="14" xfId="0" applyFont="1" applyBorder="1"/>
    <xf numFmtId="0" fontId="2" fillId="0" borderId="15" xfId="0" applyFont="1" applyBorder="1"/>
    <xf numFmtId="0" fontId="2" fillId="0" borderId="20" xfId="0" applyFont="1" applyBorder="1" applyAlignment="1">
      <alignment wrapText="1"/>
    </xf>
    <xf numFmtId="0" fontId="2" fillId="0" borderId="19" xfId="0" applyFont="1" applyBorder="1" applyAlignment="1">
      <alignment wrapText="1"/>
    </xf>
    <xf numFmtId="44" fontId="2" fillId="0" borderId="0" xfId="0" applyNumberFormat="1" applyFont="1"/>
    <xf numFmtId="164" fontId="5" fillId="0" borderId="0" xfId="0" applyNumberFormat="1" applyFont="1"/>
    <xf numFmtId="0" fontId="5" fillId="27" borderId="10" xfId="0" applyFont="1" applyFill="1" applyBorder="1" applyAlignment="1">
      <alignment horizontal="right"/>
    </xf>
    <xf numFmtId="0" fontId="2" fillId="0" borderId="0" xfId="0" applyFont="1" applyProtection="1">
      <protection hidden="1"/>
    </xf>
    <xf numFmtId="0" fontId="4" fillId="0" borderId="0" xfId="0" applyFont="1" applyProtection="1">
      <protection hidden="1"/>
    </xf>
    <xf numFmtId="164" fontId="2" fillId="0" borderId="0" xfId="0" applyNumberFormat="1" applyFont="1" applyProtection="1">
      <protection hidden="1"/>
    </xf>
    <xf numFmtId="0" fontId="4" fillId="6" borderId="7" xfId="0" applyFont="1" applyFill="1" applyBorder="1" applyAlignment="1" applyProtection="1">
      <alignment horizontal="left"/>
      <protection hidden="1"/>
    </xf>
    <xf numFmtId="0" fontId="2" fillId="4" borderId="8" xfId="0" applyFont="1" applyFill="1" applyBorder="1" applyAlignment="1" applyProtection="1">
      <alignment horizontal="center"/>
      <protection hidden="1"/>
    </xf>
    <xf numFmtId="1" fontId="5" fillId="4" borderId="2" xfId="0" applyNumberFormat="1" applyFont="1" applyFill="1" applyBorder="1" applyAlignment="1" applyProtection="1">
      <alignment horizontal="center"/>
      <protection hidden="1"/>
    </xf>
    <xf numFmtId="0" fontId="5" fillId="18" borderId="2" xfId="0" applyFont="1" applyFill="1" applyBorder="1" applyAlignment="1" applyProtection="1">
      <alignment horizontal="center"/>
      <protection hidden="1"/>
    </xf>
    <xf numFmtId="0" fontId="5" fillId="19" borderId="2" xfId="0" applyFont="1" applyFill="1" applyBorder="1" applyAlignment="1" applyProtection="1">
      <alignment horizontal="center"/>
      <protection hidden="1"/>
    </xf>
    <xf numFmtId="0" fontId="5" fillId="20" borderId="2" xfId="0" applyFont="1" applyFill="1" applyBorder="1" applyAlignment="1" applyProtection="1">
      <alignment horizontal="center"/>
      <protection hidden="1"/>
    </xf>
    <xf numFmtId="0" fontId="5" fillId="21" borderId="2" xfId="0" applyFont="1" applyFill="1" applyBorder="1" applyAlignment="1" applyProtection="1">
      <alignment horizontal="center"/>
      <protection hidden="1"/>
    </xf>
    <xf numFmtId="0" fontId="5" fillId="22" borderId="2" xfId="0" applyFont="1" applyFill="1" applyBorder="1" applyAlignment="1" applyProtection="1">
      <alignment horizontal="center"/>
      <protection hidden="1"/>
    </xf>
    <xf numFmtId="0" fontId="5" fillId="23" borderId="2" xfId="0" applyFont="1" applyFill="1" applyBorder="1" applyAlignment="1" applyProtection="1">
      <alignment horizontal="center"/>
      <protection hidden="1"/>
    </xf>
    <xf numFmtId="0" fontId="5" fillId="10" borderId="2" xfId="0" applyFont="1" applyFill="1" applyBorder="1" applyAlignment="1" applyProtection="1">
      <alignment horizontal="center"/>
      <protection hidden="1"/>
    </xf>
    <xf numFmtId="0" fontId="5" fillId="24" borderId="2" xfId="0" applyFont="1" applyFill="1" applyBorder="1" applyAlignment="1" applyProtection="1">
      <alignment horizontal="center"/>
      <protection hidden="1"/>
    </xf>
    <xf numFmtId="0" fontId="5" fillId="25" borderId="2" xfId="0" applyFont="1" applyFill="1" applyBorder="1" applyAlignment="1" applyProtection="1">
      <alignment horizontal="center"/>
      <protection hidden="1"/>
    </xf>
    <xf numFmtId="0" fontId="5" fillId="26" borderId="2" xfId="0" applyFont="1" applyFill="1" applyBorder="1" applyAlignment="1" applyProtection="1">
      <alignment horizontal="center"/>
      <protection hidden="1"/>
    </xf>
    <xf numFmtId="0" fontId="5" fillId="4" borderId="2" xfId="0" applyFont="1" applyFill="1" applyBorder="1" applyAlignment="1" applyProtection="1">
      <alignment horizontal="center"/>
      <protection hidden="1"/>
    </xf>
    <xf numFmtId="0" fontId="2" fillId="0" borderId="1" xfId="0" applyFont="1" applyBorder="1" applyProtection="1">
      <protection hidden="1"/>
    </xf>
    <xf numFmtId="164" fontId="4" fillId="0" borderId="0" xfId="0" applyNumberFormat="1" applyFont="1" applyProtection="1">
      <protection hidden="1"/>
    </xf>
    <xf numFmtId="0" fontId="3" fillId="5" borderId="15" xfId="0" applyFont="1" applyFill="1" applyBorder="1" applyAlignment="1" applyProtection="1">
      <alignment horizontal="center" vertical="center"/>
      <protection hidden="1"/>
    </xf>
    <xf numFmtId="0" fontId="3" fillId="5" borderId="16" xfId="0" applyFont="1" applyFill="1" applyBorder="1" applyAlignment="1" applyProtection="1">
      <alignment horizontal="center" vertical="center" wrapText="1"/>
      <protection hidden="1"/>
    </xf>
    <xf numFmtId="0" fontId="3" fillId="5" borderId="16" xfId="0" applyFont="1" applyFill="1" applyBorder="1" applyAlignment="1" applyProtection="1">
      <alignment horizontal="center" vertical="center"/>
      <protection hidden="1"/>
    </xf>
    <xf numFmtId="0" fontId="4" fillId="0" borderId="0" xfId="0" applyFont="1" applyAlignment="1" applyProtection="1">
      <alignment vertical="center"/>
      <protection hidden="1"/>
    </xf>
    <xf numFmtId="164" fontId="4" fillId="0" borderId="0" xfId="0" applyNumberFormat="1" applyFont="1" applyAlignment="1" applyProtection="1">
      <alignment vertical="center"/>
      <protection hidden="1"/>
    </xf>
    <xf numFmtId="0" fontId="4" fillId="0" borderId="3" xfId="0" applyFont="1" applyBorder="1" applyProtection="1">
      <protection hidden="1"/>
    </xf>
    <xf numFmtId="0" fontId="5" fillId="0" borderId="0" xfId="0" applyFont="1" applyAlignment="1" applyProtection="1">
      <alignment horizontal="center"/>
      <protection hidden="1"/>
    </xf>
    <xf numFmtId="0" fontId="5" fillId="0" borderId="0" xfId="0" applyFont="1" applyProtection="1">
      <protection hidden="1"/>
    </xf>
    <xf numFmtId="0" fontId="5" fillId="4" borderId="2" xfId="0" applyFont="1" applyFill="1" applyBorder="1" applyAlignment="1" applyProtection="1">
      <alignment horizontal="center"/>
      <protection locked="0"/>
    </xf>
    <xf numFmtId="0" fontId="5" fillId="18" borderId="2" xfId="0" applyFont="1" applyFill="1" applyBorder="1" applyAlignment="1" applyProtection="1">
      <alignment horizontal="center"/>
      <protection locked="0"/>
    </xf>
    <xf numFmtId="0" fontId="5" fillId="19" borderId="2" xfId="0" applyFont="1" applyFill="1" applyBorder="1" applyAlignment="1" applyProtection="1">
      <alignment horizontal="center"/>
      <protection locked="0"/>
    </xf>
    <xf numFmtId="0" fontId="5" fillId="20" borderId="2" xfId="0" applyFont="1" applyFill="1" applyBorder="1" applyAlignment="1" applyProtection="1">
      <alignment horizontal="center"/>
      <protection locked="0"/>
    </xf>
    <xf numFmtId="0" fontId="5" fillId="21" borderId="2" xfId="0" applyFont="1" applyFill="1" applyBorder="1" applyAlignment="1" applyProtection="1">
      <alignment horizontal="center"/>
      <protection locked="0"/>
    </xf>
    <xf numFmtId="0" fontId="5" fillId="22" borderId="2" xfId="0" applyFont="1" applyFill="1" applyBorder="1" applyAlignment="1" applyProtection="1">
      <alignment horizontal="center"/>
      <protection locked="0"/>
    </xf>
    <xf numFmtId="0" fontId="5" fillId="23" borderId="2" xfId="0" applyFont="1" applyFill="1" applyBorder="1" applyAlignment="1" applyProtection="1">
      <alignment horizontal="center"/>
      <protection locked="0"/>
    </xf>
    <xf numFmtId="0" fontId="5" fillId="10" borderId="2" xfId="0" applyFont="1" applyFill="1" applyBorder="1" applyAlignment="1" applyProtection="1">
      <alignment horizontal="center"/>
      <protection locked="0"/>
    </xf>
    <xf numFmtId="0" fontId="5" fillId="24" borderId="2" xfId="0" applyFont="1" applyFill="1" applyBorder="1" applyAlignment="1" applyProtection="1">
      <alignment horizontal="center"/>
      <protection locked="0"/>
    </xf>
    <xf numFmtId="0" fontId="5" fillId="25" borderId="2" xfId="0" applyFont="1" applyFill="1" applyBorder="1" applyAlignment="1" applyProtection="1">
      <alignment horizontal="center"/>
      <protection locked="0"/>
    </xf>
    <xf numFmtId="0" fontId="5" fillId="26" borderId="2" xfId="0" applyFont="1" applyFill="1" applyBorder="1" applyAlignment="1" applyProtection="1">
      <alignment horizontal="center"/>
      <protection locked="0"/>
    </xf>
    <xf numFmtId="0" fontId="4" fillId="0" borderId="0" xfId="0" applyFont="1" applyProtection="1">
      <protection locked="0"/>
    </xf>
    <xf numFmtId="0" fontId="4" fillId="0" borderId="3" xfId="0" applyFont="1" applyBorder="1" applyProtection="1">
      <protection locked="0"/>
    </xf>
    <xf numFmtId="0" fontId="5" fillId="0" borderId="0" xfId="0" applyFont="1" applyAlignment="1" applyProtection="1">
      <alignment horizontal="center"/>
      <protection locked="0"/>
    </xf>
    <xf numFmtId="0" fontId="5" fillId="4" borderId="17" xfId="0" applyFont="1" applyFill="1" applyBorder="1" applyAlignment="1" applyProtection="1">
      <alignment horizontal="center"/>
      <protection hidden="1"/>
    </xf>
    <xf numFmtId="0" fontId="4" fillId="0" borderId="0" xfId="0" applyFont="1" applyAlignment="1" applyProtection="1">
      <alignment horizontal="right"/>
      <protection hidden="1"/>
    </xf>
    <xf numFmtId="1" fontId="4" fillId="0" borderId="15" xfId="0" applyNumberFormat="1" applyFont="1" applyBorder="1" applyProtection="1">
      <protection hidden="1"/>
    </xf>
    <xf numFmtId="0" fontId="2" fillId="4" borderId="5" xfId="0" applyFont="1" applyFill="1" applyBorder="1" applyProtection="1">
      <protection locked="0"/>
    </xf>
    <xf numFmtId="0" fontId="2" fillId="0" borderId="0" xfId="0" applyFont="1" applyAlignment="1" applyProtection="1">
      <alignment horizontal="center"/>
      <protection hidden="1"/>
    </xf>
    <xf numFmtId="0" fontId="5" fillId="4" borderId="21" xfId="0" applyFont="1" applyFill="1" applyBorder="1" applyAlignment="1" applyProtection="1">
      <alignment horizontal="center"/>
      <protection hidden="1"/>
    </xf>
    <xf numFmtId="0" fontId="2" fillId="0" borderId="24" xfId="0" applyFont="1" applyBorder="1" applyProtection="1">
      <protection hidden="1"/>
    </xf>
    <xf numFmtId="9" fontId="2" fillId="0" borderId="24" xfId="2" applyFont="1" applyBorder="1" applyProtection="1">
      <protection hidden="1"/>
    </xf>
    <xf numFmtId="0" fontId="5" fillId="4" borderId="22" xfId="0" applyFont="1" applyFill="1" applyBorder="1" applyAlignment="1" applyProtection="1">
      <alignment horizontal="center"/>
      <protection hidden="1"/>
    </xf>
    <xf numFmtId="0" fontId="5" fillId="18" borderId="23" xfId="0" applyFont="1" applyFill="1" applyBorder="1" applyAlignment="1" applyProtection="1">
      <alignment horizontal="center"/>
      <protection hidden="1"/>
    </xf>
    <xf numFmtId="0" fontId="5" fillId="19" borderId="23" xfId="0" applyFont="1" applyFill="1" applyBorder="1" applyAlignment="1" applyProtection="1">
      <alignment horizontal="center"/>
      <protection hidden="1"/>
    </xf>
    <xf numFmtId="0" fontId="5" fillId="20" borderId="23" xfId="0" applyFont="1" applyFill="1" applyBorder="1" applyAlignment="1" applyProtection="1">
      <alignment horizontal="center"/>
      <protection hidden="1"/>
    </xf>
    <xf numFmtId="0" fontId="5" fillId="21" borderId="23" xfId="0" applyFont="1" applyFill="1" applyBorder="1" applyAlignment="1" applyProtection="1">
      <alignment horizontal="center"/>
      <protection hidden="1"/>
    </xf>
    <xf numFmtId="0" fontId="5" fillId="22" borderId="23" xfId="0" applyFont="1" applyFill="1" applyBorder="1" applyAlignment="1" applyProtection="1">
      <alignment horizontal="center"/>
      <protection hidden="1"/>
    </xf>
    <xf numFmtId="0" fontId="5" fillId="23" borderId="23" xfId="0" applyFont="1" applyFill="1" applyBorder="1" applyAlignment="1" applyProtection="1">
      <alignment horizontal="center"/>
      <protection hidden="1"/>
    </xf>
    <xf numFmtId="0" fontId="5" fillId="10" borderId="23" xfId="0" applyFont="1" applyFill="1" applyBorder="1" applyAlignment="1" applyProtection="1">
      <alignment horizontal="center"/>
      <protection hidden="1"/>
    </xf>
    <xf numFmtId="0" fontId="5" fillId="24" borderId="23" xfId="0" applyFont="1" applyFill="1" applyBorder="1" applyAlignment="1" applyProtection="1">
      <alignment horizontal="center"/>
      <protection hidden="1"/>
    </xf>
    <xf numFmtId="0" fontId="5" fillId="25" borderId="23" xfId="0" applyFont="1" applyFill="1" applyBorder="1" applyAlignment="1" applyProtection="1">
      <alignment horizontal="center"/>
      <protection hidden="1"/>
    </xf>
    <xf numFmtId="0" fontId="5" fillId="26" borderId="23" xfId="0" applyFont="1" applyFill="1" applyBorder="1" applyAlignment="1" applyProtection="1">
      <alignment horizontal="center"/>
      <protection hidden="1"/>
    </xf>
    <xf numFmtId="0" fontId="5" fillId="4" borderId="23" xfId="0" applyFont="1" applyFill="1" applyBorder="1" applyAlignment="1" applyProtection="1">
      <alignment horizontal="center"/>
      <protection hidden="1"/>
    </xf>
    <xf numFmtId="0" fontId="5" fillId="4" borderId="26" xfId="0" applyFont="1" applyFill="1" applyBorder="1" applyAlignment="1" applyProtection="1">
      <alignment horizontal="center"/>
      <protection hidden="1"/>
    </xf>
    <xf numFmtId="0" fontId="5" fillId="4" borderId="24" xfId="0" applyFont="1" applyFill="1" applyBorder="1" applyAlignment="1" applyProtection="1">
      <alignment horizontal="center"/>
      <protection hidden="1"/>
    </xf>
    <xf numFmtId="0" fontId="5" fillId="18" borderId="24" xfId="0" applyFont="1" applyFill="1" applyBorder="1" applyAlignment="1" applyProtection="1">
      <alignment horizontal="center"/>
      <protection hidden="1"/>
    </xf>
    <xf numFmtId="0" fontId="5" fillId="19" borderId="24" xfId="0" applyFont="1" applyFill="1" applyBorder="1" applyAlignment="1" applyProtection="1">
      <alignment horizontal="center"/>
      <protection hidden="1"/>
    </xf>
    <xf numFmtId="0" fontId="5" fillId="20" borderId="24" xfId="0" applyFont="1" applyFill="1" applyBorder="1" applyAlignment="1" applyProtection="1">
      <alignment horizontal="center"/>
      <protection hidden="1"/>
    </xf>
    <xf numFmtId="0" fontId="5" fillId="21" borderId="24" xfId="0" applyFont="1" applyFill="1" applyBorder="1" applyAlignment="1" applyProtection="1">
      <alignment horizontal="center"/>
      <protection hidden="1"/>
    </xf>
    <xf numFmtId="0" fontId="5" fillId="22" borderId="24" xfId="0" applyFont="1" applyFill="1" applyBorder="1" applyAlignment="1" applyProtection="1">
      <alignment horizontal="center"/>
      <protection hidden="1"/>
    </xf>
    <xf numFmtId="0" fontId="5" fillId="23" borderId="24" xfId="0" applyFont="1" applyFill="1" applyBorder="1" applyAlignment="1" applyProtection="1">
      <alignment horizontal="center"/>
      <protection hidden="1"/>
    </xf>
    <xf numFmtId="0" fontId="5" fillId="10" borderId="24" xfId="0" applyFont="1" applyFill="1" applyBorder="1" applyAlignment="1" applyProtection="1">
      <alignment horizontal="center"/>
      <protection hidden="1"/>
    </xf>
    <xf numFmtId="0" fontId="5" fillId="24" borderId="24" xfId="0" applyFont="1" applyFill="1" applyBorder="1" applyAlignment="1" applyProtection="1">
      <alignment horizontal="center"/>
      <protection hidden="1"/>
    </xf>
    <xf numFmtId="0" fontId="5" fillId="25" borderId="24" xfId="0" applyFont="1" applyFill="1" applyBorder="1" applyAlignment="1" applyProtection="1">
      <alignment horizontal="center"/>
      <protection hidden="1"/>
    </xf>
    <xf numFmtId="0" fontId="5" fillId="26" borderId="24" xfId="0" applyFont="1" applyFill="1" applyBorder="1" applyAlignment="1" applyProtection="1">
      <alignment horizontal="center"/>
      <protection hidden="1"/>
    </xf>
    <xf numFmtId="9" fontId="5" fillId="4" borderId="24" xfId="2" applyFont="1" applyFill="1" applyBorder="1" applyAlignment="1" applyProtection="1">
      <alignment horizontal="center"/>
      <protection hidden="1"/>
    </xf>
    <xf numFmtId="9" fontId="5" fillId="18" borderId="24" xfId="2" applyFont="1" applyFill="1" applyBorder="1" applyAlignment="1" applyProtection="1">
      <alignment horizontal="center"/>
      <protection hidden="1"/>
    </xf>
    <xf numFmtId="9" fontId="5" fillId="19" borderId="24" xfId="2" applyFont="1" applyFill="1" applyBorder="1" applyAlignment="1" applyProtection="1">
      <alignment horizontal="center"/>
      <protection hidden="1"/>
    </xf>
    <xf numFmtId="9" fontId="5" fillId="20" borderId="24" xfId="2" applyFont="1" applyFill="1" applyBorder="1" applyAlignment="1" applyProtection="1">
      <alignment horizontal="center"/>
      <protection hidden="1"/>
    </xf>
    <xf numFmtId="9" fontId="5" fillId="21" borderId="24" xfId="2" applyFont="1" applyFill="1" applyBorder="1" applyAlignment="1" applyProtection="1">
      <alignment horizontal="center"/>
      <protection hidden="1"/>
    </xf>
    <xf numFmtId="9" fontId="5" fillId="22" borderId="24" xfId="2" applyFont="1" applyFill="1" applyBorder="1" applyAlignment="1" applyProtection="1">
      <alignment horizontal="center"/>
      <protection hidden="1"/>
    </xf>
    <xf numFmtId="9" fontId="5" fillId="23" borderId="24" xfId="2" applyFont="1" applyFill="1" applyBorder="1" applyAlignment="1" applyProtection="1">
      <alignment horizontal="center"/>
      <protection hidden="1"/>
    </xf>
    <xf numFmtId="9" fontId="5" fillId="10" borderId="24" xfId="2" applyFont="1" applyFill="1" applyBorder="1" applyAlignment="1" applyProtection="1">
      <alignment horizontal="center"/>
      <protection hidden="1"/>
    </xf>
    <xf numFmtId="9" fontId="5" fillId="24" borderId="24" xfId="2" applyFont="1" applyFill="1" applyBorder="1" applyAlignment="1" applyProtection="1">
      <alignment horizontal="center"/>
      <protection hidden="1"/>
    </xf>
    <xf numFmtId="9" fontId="5" fillId="25" borderId="24" xfId="2" applyFont="1" applyFill="1" applyBorder="1" applyAlignment="1" applyProtection="1">
      <alignment horizontal="center"/>
      <protection hidden="1"/>
    </xf>
    <xf numFmtId="9" fontId="5" fillId="26" borderId="24" xfId="2" applyFont="1" applyFill="1" applyBorder="1" applyAlignment="1" applyProtection="1">
      <alignment horizontal="center"/>
      <protection hidden="1"/>
    </xf>
    <xf numFmtId="0" fontId="3" fillId="8" borderId="15" xfId="0" applyFont="1" applyFill="1" applyBorder="1" applyAlignment="1" applyProtection="1">
      <alignment horizontal="center" vertical="center" wrapText="1"/>
      <protection hidden="1"/>
    </xf>
    <xf numFmtId="0" fontId="4" fillId="0" borderId="15" xfId="0" applyFont="1" applyBorder="1" applyAlignment="1" applyProtection="1">
      <alignment horizontal="center" vertical="center" wrapText="1"/>
      <protection hidden="1"/>
    </xf>
    <xf numFmtId="0" fontId="3" fillId="17" borderId="15" xfId="0" applyFont="1" applyFill="1" applyBorder="1" applyAlignment="1" applyProtection="1">
      <alignment horizontal="center" vertical="center" wrapText="1"/>
      <protection hidden="1"/>
    </xf>
    <xf numFmtId="0" fontId="3" fillId="16" borderId="15" xfId="0" applyFont="1" applyFill="1" applyBorder="1" applyAlignment="1" applyProtection="1">
      <alignment horizontal="center" vertical="center" wrapText="1"/>
      <protection hidden="1"/>
    </xf>
    <xf numFmtId="0" fontId="3" fillId="15" borderId="15" xfId="0" applyFont="1" applyFill="1" applyBorder="1" applyAlignment="1" applyProtection="1">
      <alignment horizontal="center" vertical="center" wrapText="1"/>
      <protection hidden="1"/>
    </xf>
    <xf numFmtId="0" fontId="3" fillId="15" borderId="15" xfId="0" applyFont="1" applyFill="1" applyBorder="1" applyAlignment="1" applyProtection="1">
      <alignment horizontal="center" vertical="center"/>
      <protection hidden="1"/>
    </xf>
    <xf numFmtId="0" fontId="3" fillId="14" borderId="15" xfId="0" applyFont="1" applyFill="1" applyBorder="1" applyAlignment="1" applyProtection="1">
      <alignment horizontal="center" vertical="center" wrapText="1"/>
      <protection hidden="1"/>
    </xf>
    <xf numFmtId="0" fontId="3" fillId="14" borderId="15" xfId="0" applyFont="1" applyFill="1" applyBorder="1" applyAlignment="1" applyProtection="1">
      <alignment horizontal="center" vertical="center"/>
      <protection hidden="1"/>
    </xf>
    <xf numFmtId="0" fontId="4" fillId="13" borderId="15" xfId="0" applyFont="1" applyFill="1" applyBorder="1" applyAlignment="1" applyProtection="1">
      <alignment horizontal="center" vertical="center" wrapText="1"/>
      <protection hidden="1"/>
    </xf>
    <xf numFmtId="0" fontId="4" fillId="13" borderId="15" xfId="0" applyFont="1" applyFill="1" applyBorder="1" applyAlignment="1" applyProtection="1">
      <alignment horizontal="center" vertical="center"/>
      <protection hidden="1"/>
    </xf>
    <xf numFmtId="0" fontId="3" fillId="11" borderId="15" xfId="0" applyFont="1" applyFill="1" applyBorder="1" applyAlignment="1" applyProtection="1">
      <alignment horizontal="center" vertical="center" wrapText="1"/>
      <protection hidden="1"/>
    </xf>
    <xf numFmtId="0" fontId="3" fillId="11" borderId="15" xfId="0" applyFont="1" applyFill="1" applyBorder="1" applyAlignment="1" applyProtection="1">
      <alignment horizontal="center" vertical="center"/>
      <protection hidden="1"/>
    </xf>
    <xf numFmtId="0" fontId="3" fillId="12" borderId="15" xfId="0" applyFont="1" applyFill="1" applyBorder="1" applyAlignment="1" applyProtection="1">
      <alignment horizontal="center" vertical="center" wrapText="1"/>
      <protection hidden="1"/>
    </xf>
    <xf numFmtId="0" fontId="3" fillId="12" borderId="15" xfId="0" applyFont="1" applyFill="1" applyBorder="1" applyAlignment="1" applyProtection="1">
      <alignment horizontal="center" vertical="center"/>
      <protection hidden="1"/>
    </xf>
    <xf numFmtId="0" fontId="3" fillId="9" borderId="15" xfId="0" applyFont="1" applyFill="1" applyBorder="1" applyAlignment="1" applyProtection="1">
      <alignment horizontal="center" vertical="center" wrapText="1"/>
      <protection hidden="1"/>
    </xf>
    <xf numFmtId="0" fontId="3" fillId="9" borderId="15" xfId="0" applyFont="1" applyFill="1" applyBorder="1" applyAlignment="1" applyProtection="1">
      <alignment horizontal="center" vertical="center"/>
      <protection hidden="1"/>
    </xf>
    <xf numFmtId="0" fontId="3" fillId="7" borderId="15" xfId="0" applyFont="1" applyFill="1" applyBorder="1" applyAlignment="1" applyProtection="1">
      <alignment horizontal="center" vertical="center" wrapText="1"/>
      <protection hidden="1"/>
    </xf>
    <xf numFmtId="0" fontId="3" fillId="7" borderId="15" xfId="0" applyFont="1" applyFill="1" applyBorder="1" applyAlignment="1" applyProtection="1">
      <alignment horizontal="center" vertical="center"/>
      <protection hidden="1"/>
    </xf>
    <xf numFmtId="0" fontId="4" fillId="6" borderId="17" xfId="0" applyFont="1" applyFill="1" applyBorder="1" applyAlignment="1" applyProtection="1">
      <alignment horizontal="left"/>
      <protection hidden="1"/>
    </xf>
    <xf numFmtId="0" fontId="9" fillId="5" borderId="0" xfId="0" applyFont="1" applyFill="1" applyAlignment="1">
      <alignment horizontal="center" vertical="center" wrapText="1"/>
    </xf>
    <xf numFmtId="0" fontId="9" fillId="5" borderId="0" xfId="0" applyFont="1" applyFill="1" applyAlignment="1" applyProtection="1">
      <alignment horizontal="center" vertical="center" wrapText="1"/>
      <protection hidden="1"/>
    </xf>
    <xf numFmtId="0" fontId="7" fillId="0" borderId="27" xfId="0" applyFont="1" applyBorder="1" applyAlignment="1" applyProtection="1">
      <alignment horizontal="center" vertical="center" wrapText="1"/>
      <protection hidden="1"/>
    </xf>
    <xf numFmtId="9" fontId="2" fillId="0" borderId="0" xfId="2" applyFont="1" applyFill="1"/>
    <xf numFmtId="164" fontId="2" fillId="28" borderId="0" xfId="0" applyNumberFormat="1" applyFont="1" applyFill="1"/>
    <xf numFmtId="9" fontId="2" fillId="28" borderId="0" xfId="2" applyFont="1" applyFill="1"/>
    <xf numFmtId="44" fontId="4" fillId="6" borderId="7" xfId="1" applyFont="1" applyFill="1" applyBorder="1" applyAlignment="1" applyProtection="1">
      <protection hidden="1"/>
    </xf>
    <xf numFmtId="44" fontId="2" fillId="4" borderId="31" xfId="1" applyFont="1" applyFill="1" applyBorder="1" applyAlignment="1" applyProtection="1">
      <alignment horizontal="center"/>
      <protection hidden="1"/>
    </xf>
    <xf numFmtId="0" fontId="4" fillId="6" borderId="32" xfId="0" applyFont="1" applyFill="1" applyBorder="1" applyAlignment="1" applyProtection="1">
      <alignment horizontal="left"/>
      <protection hidden="1"/>
    </xf>
    <xf numFmtId="0" fontId="4" fillId="6" borderId="34" xfId="0" applyFont="1" applyFill="1" applyBorder="1" applyAlignment="1" applyProtection="1">
      <alignment horizontal="left"/>
      <protection hidden="1"/>
    </xf>
    <xf numFmtId="44" fontId="2" fillId="4" borderId="33" xfId="1" applyFont="1" applyFill="1" applyBorder="1" applyAlignment="1" applyProtection="1">
      <alignment horizontal="center"/>
      <protection hidden="1"/>
    </xf>
    <xf numFmtId="0" fontId="11" fillId="0" borderId="0" xfId="0" applyFont="1"/>
    <xf numFmtId="49" fontId="4" fillId="0" borderId="15" xfId="0" applyNumberFormat="1" applyFont="1" applyBorder="1" applyAlignment="1" applyProtection="1">
      <alignment horizontal="center" vertical="center"/>
      <protection hidden="1"/>
    </xf>
    <xf numFmtId="49" fontId="3" fillId="17" borderId="15" xfId="0" applyNumberFormat="1" applyFont="1" applyFill="1" applyBorder="1" applyAlignment="1" applyProtection="1">
      <alignment horizontal="center" vertical="center"/>
      <protection hidden="1"/>
    </xf>
    <xf numFmtId="49" fontId="3" fillId="8" borderId="15" xfId="0" applyNumberFormat="1" applyFont="1" applyFill="1" applyBorder="1" applyAlignment="1" applyProtection="1">
      <alignment horizontal="center" vertical="center"/>
      <protection hidden="1"/>
    </xf>
    <xf numFmtId="49" fontId="3" fillId="16" borderId="15" xfId="0" applyNumberFormat="1" applyFont="1" applyFill="1" applyBorder="1" applyAlignment="1" applyProtection="1">
      <alignment horizontal="center" vertical="center"/>
      <protection hidden="1"/>
    </xf>
    <xf numFmtId="0" fontId="0" fillId="0" borderId="39" xfId="0" applyBorder="1"/>
    <xf numFmtId="0" fontId="7" fillId="0" borderId="16" xfId="0" applyFont="1" applyBorder="1" applyAlignment="1" applyProtection="1">
      <alignment vertical="center" wrapText="1"/>
      <protection hidden="1"/>
    </xf>
    <xf numFmtId="0" fontId="7" fillId="0" borderId="27" xfId="0" applyFont="1" applyBorder="1" applyAlignment="1" applyProtection="1">
      <alignment vertical="center" wrapText="1"/>
      <protection hidden="1"/>
    </xf>
    <xf numFmtId="0" fontId="7" fillId="0" borderId="28" xfId="0" applyFont="1" applyBorder="1" applyAlignment="1" applyProtection="1">
      <alignment vertical="center" wrapText="1"/>
      <protection hidden="1"/>
    </xf>
    <xf numFmtId="0" fontId="9" fillId="5" borderId="11" xfId="0" applyFont="1" applyFill="1" applyBorder="1" applyAlignment="1" applyProtection="1">
      <alignment vertical="center" wrapText="1"/>
      <protection hidden="1"/>
    </xf>
    <xf numFmtId="0" fontId="9" fillId="5" borderId="0" xfId="0" applyFont="1" applyFill="1" applyAlignment="1" applyProtection="1">
      <alignment vertical="center" wrapText="1"/>
      <protection hidden="1"/>
    </xf>
    <xf numFmtId="0" fontId="9" fillId="5" borderId="11" xfId="0" applyFont="1" applyFill="1" applyBorder="1" applyAlignment="1">
      <alignment vertical="center" wrapText="1"/>
    </xf>
    <xf numFmtId="0" fontId="9" fillId="5" borderId="0" xfId="0" applyFont="1" applyFill="1" applyAlignment="1">
      <alignment vertical="center" wrapText="1"/>
    </xf>
    <xf numFmtId="0" fontId="7" fillId="0" borderId="16" xfId="0" applyFont="1" applyBorder="1" applyAlignment="1">
      <alignment vertical="center" wrapText="1"/>
    </xf>
    <xf numFmtId="0" fontId="7" fillId="0" borderId="27" xfId="0" applyFont="1" applyBorder="1" applyAlignment="1">
      <alignment vertical="center" wrapText="1"/>
    </xf>
    <xf numFmtId="0" fontId="7" fillId="0" borderId="28" xfId="0" applyFont="1" applyBorder="1" applyAlignment="1">
      <alignment vertical="center" wrapText="1"/>
    </xf>
    <xf numFmtId="0" fontId="7" fillId="0" borderId="27" xfId="0" applyFont="1" applyBorder="1" applyAlignment="1">
      <alignment vertical="center"/>
    </xf>
    <xf numFmtId="0" fontId="7" fillId="0" borderId="27" xfId="0" applyFont="1" applyBorder="1" applyAlignment="1">
      <alignment horizontal="center" vertical="center"/>
    </xf>
    <xf numFmtId="0" fontId="2" fillId="0" borderId="12" xfId="0" applyFont="1" applyBorder="1"/>
    <xf numFmtId="0" fontId="2" fillId="0" borderId="13" xfId="0" applyFont="1" applyBorder="1"/>
    <xf numFmtId="0" fontId="2" fillId="0" borderId="30" xfId="0" applyFont="1" applyBorder="1"/>
    <xf numFmtId="0" fontId="4" fillId="0" borderId="16" xfId="0" applyFont="1" applyBorder="1" applyAlignment="1" applyProtection="1">
      <alignment horizontal="center" vertical="center" wrapText="1"/>
      <protection hidden="1"/>
    </xf>
    <xf numFmtId="0" fontId="4" fillId="5" borderId="40" xfId="0" applyFont="1" applyFill="1" applyBorder="1" applyAlignment="1" applyProtection="1">
      <alignment vertical="center"/>
      <protection hidden="1"/>
    </xf>
    <xf numFmtId="0" fontId="4" fillId="5" borderId="0" xfId="0" applyFont="1" applyFill="1" applyAlignment="1" applyProtection="1">
      <alignment horizontal="center" vertical="center" wrapText="1"/>
      <protection hidden="1"/>
    </xf>
    <xf numFmtId="0" fontId="4" fillId="5" borderId="40" xfId="0" applyFont="1" applyFill="1" applyBorder="1" applyAlignment="1" applyProtection="1">
      <alignment horizontal="center" vertical="center"/>
      <protection hidden="1"/>
    </xf>
    <xf numFmtId="0" fontId="3" fillId="5" borderId="16" xfId="0" applyFont="1" applyFill="1" applyBorder="1" applyAlignment="1" applyProtection="1">
      <alignment horizontal="right" vertical="center"/>
      <protection hidden="1"/>
    </xf>
    <xf numFmtId="0" fontId="12" fillId="5" borderId="28" xfId="0" applyFont="1" applyFill="1" applyBorder="1" applyAlignment="1" applyProtection="1">
      <alignment horizontal="left" vertical="center"/>
      <protection hidden="1"/>
    </xf>
    <xf numFmtId="0" fontId="0" fillId="0" borderId="0" xfId="0" pivotButton="1"/>
    <xf numFmtId="49" fontId="0" fillId="0" borderId="42" xfId="0" applyNumberFormat="1" applyBorder="1" applyAlignment="1">
      <alignment horizontal="right"/>
    </xf>
    <xf numFmtId="0" fontId="4" fillId="0" borderId="16" xfId="0" applyFont="1" applyBorder="1" applyAlignment="1" applyProtection="1">
      <alignment horizontal="center" vertical="center"/>
      <protection locked="0"/>
    </xf>
    <xf numFmtId="9" fontId="2" fillId="0" borderId="11" xfId="2" applyFont="1" applyBorder="1"/>
    <xf numFmtId="0" fontId="2" fillId="30" borderId="8" xfId="0" applyFont="1" applyFill="1" applyBorder="1" applyAlignment="1" applyProtection="1">
      <alignment horizontal="center"/>
      <protection hidden="1"/>
    </xf>
    <xf numFmtId="0" fontId="4" fillId="31" borderId="0" xfId="0" applyFont="1" applyFill="1" applyAlignment="1">
      <alignment horizontal="center"/>
    </xf>
    <xf numFmtId="49" fontId="0" fillId="0" borderId="0" xfId="0" applyNumberFormat="1"/>
    <xf numFmtId="49" fontId="13" fillId="32" borderId="0" xfId="0" applyNumberFormat="1" applyFont="1" applyFill="1"/>
    <xf numFmtId="49" fontId="13" fillId="33" borderId="41" xfId="0" applyNumberFormat="1" applyFont="1" applyFill="1" applyBorder="1"/>
    <xf numFmtId="49" fontId="13" fillId="0" borderId="0" xfId="0" applyNumberFormat="1" applyFont="1"/>
    <xf numFmtId="49" fontId="0" fillId="0" borderId="16" xfId="0" applyNumberFormat="1" applyBorder="1"/>
    <xf numFmtId="49" fontId="11" fillId="29" borderId="41" xfId="0" applyNumberFormat="1" applyFont="1" applyFill="1" applyBorder="1"/>
    <xf numFmtId="2" fontId="2" fillId="0" borderId="15" xfId="0" applyNumberFormat="1" applyFont="1" applyBorder="1"/>
    <xf numFmtId="2" fontId="6" fillId="0" borderId="18" xfId="0" applyNumberFormat="1" applyFont="1" applyBorder="1"/>
    <xf numFmtId="0" fontId="0" fillId="0" borderId="0" xfId="0" applyAlignment="1">
      <alignment horizontal="center"/>
    </xf>
    <xf numFmtId="0" fontId="6" fillId="3" borderId="5" xfId="0" applyFont="1" applyFill="1" applyBorder="1" applyAlignment="1">
      <alignment horizontal="right"/>
    </xf>
    <xf numFmtId="0" fontId="5" fillId="4" borderId="5" xfId="0" applyFont="1" applyFill="1" applyBorder="1" applyProtection="1">
      <protection locked="0"/>
    </xf>
    <xf numFmtId="0" fontId="4" fillId="3" borderId="8" xfId="0" applyFont="1" applyFill="1" applyBorder="1" applyAlignment="1">
      <alignment horizontal="right"/>
    </xf>
    <xf numFmtId="0" fontId="2" fillId="4" borderId="1" xfId="0" applyFont="1" applyFill="1" applyBorder="1" applyProtection="1">
      <protection locked="0"/>
    </xf>
    <xf numFmtId="0" fontId="2" fillId="4" borderId="17" xfId="0" applyFont="1" applyFill="1" applyBorder="1" applyProtection="1">
      <protection locked="0"/>
    </xf>
    <xf numFmtId="0" fontId="2" fillId="4" borderId="47" xfId="0" applyFont="1" applyFill="1" applyBorder="1" applyProtection="1">
      <protection locked="0"/>
    </xf>
    <xf numFmtId="0" fontId="2" fillId="4" borderId="21" xfId="0" applyFont="1" applyFill="1" applyBorder="1" applyProtection="1">
      <protection locked="0"/>
    </xf>
    <xf numFmtId="0" fontId="2" fillId="4" borderId="48" xfId="0" applyFont="1" applyFill="1" applyBorder="1" applyProtection="1">
      <protection locked="0"/>
    </xf>
    <xf numFmtId="0" fontId="4" fillId="3" borderId="48" xfId="0" applyFont="1" applyFill="1" applyBorder="1" applyAlignment="1">
      <alignment horizontal="right"/>
    </xf>
    <xf numFmtId="0" fontId="2" fillId="4" borderId="26" xfId="0" applyFont="1" applyFill="1" applyBorder="1" applyProtection="1">
      <protection locked="0"/>
    </xf>
    <xf numFmtId="0" fontId="2" fillId="4" borderId="22" xfId="0" applyFont="1" applyFill="1" applyBorder="1" applyProtection="1">
      <protection locked="0"/>
    </xf>
    <xf numFmtId="0" fontId="15" fillId="26" borderId="0" xfId="0" applyFont="1" applyFill="1"/>
    <xf numFmtId="0" fontId="16" fillId="4" borderId="17" xfId="3" applyFill="1" applyBorder="1" applyAlignment="1" applyProtection="1">
      <protection locked="0"/>
    </xf>
    <xf numFmtId="0" fontId="17" fillId="0" borderId="0" xfId="0" applyFont="1" applyAlignment="1">
      <alignment vertical="center"/>
    </xf>
    <xf numFmtId="0" fontId="17" fillId="0" borderId="0" xfId="0" applyFont="1" applyAlignment="1">
      <alignment horizontal="center" vertical="center"/>
    </xf>
    <xf numFmtId="0" fontId="17" fillId="0" borderId="15" xfId="0" applyFont="1" applyBorder="1" applyAlignment="1">
      <alignment vertical="center"/>
    </xf>
    <xf numFmtId="49" fontId="0" fillId="0" borderId="27" xfId="0" applyNumberFormat="1" applyBorder="1"/>
    <xf numFmtId="49" fontId="11" fillId="29" borderId="0" xfId="0" applyNumberFormat="1" applyFont="1" applyFill="1"/>
    <xf numFmtId="164" fontId="4" fillId="0" borderId="25" xfId="0" applyNumberFormat="1" applyFont="1" applyBorder="1" applyAlignment="1" applyProtection="1">
      <alignment vertical="center"/>
      <protection hidden="1"/>
    </xf>
    <xf numFmtId="0" fontId="4" fillId="0" borderId="15" xfId="0" applyFont="1" applyBorder="1" applyAlignment="1" applyProtection="1">
      <alignment vertical="center" wrapText="1"/>
      <protection hidden="1"/>
    </xf>
    <xf numFmtId="0" fontId="4" fillId="0" borderId="15" xfId="0" applyFont="1" applyBorder="1" applyAlignment="1" applyProtection="1">
      <alignment wrapText="1"/>
      <protection hidden="1"/>
    </xf>
    <xf numFmtId="49" fontId="0" fillId="29" borderId="49" xfId="0" applyNumberFormat="1" applyFill="1" applyBorder="1"/>
    <xf numFmtId="0" fontId="4" fillId="5" borderId="25" xfId="0" applyFont="1" applyFill="1" applyBorder="1" applyAlignment="1" applyProtection="1">
      <alignment horizontal="center" vertical="center"/>
      <protection hidden="1"/>
    </xf>
    <xf numFmtId="0" fontId="17" fillId="0" borderId="15" xfId="0" applyFont="1" applyBorder="1" applyAlignment="1" applyProtection="1">
      <alignment horizontal="left" vertical="center"/>
      <protection locked="0"/>
    </xf>
    <xf numFmtId="0" fontId="17" fillId="0" borderId="15" xfId="0" applyFont="1" applyBorder="1" applyAlignment="1" applyProtection="1">
      <alignment vertical="center"/>
      <protection locked="0"/>
    </xf>
    <xf numFmtId="0" fontId="11" fillId="26" borderId="15" xfId="0" applyFont="1" applyFill="1" applyBorder="1" applyAlignment="1" applyProtection="1">
      <alignment horizontal="center" vertical="center"/>
      <protection locked="0"/>
    </xf>
    <xf numFmtId="0" fontId="0" fillId="0" borderId="0" xfId="0" applyProtection="1">
      <protection locked="0"/>
    </xf>
    <xf numFmtId="0" fontId="2" fillId="4" borderId="5" xfId="0" quotePrefix="1" applyFont="1" applyFill="1" applyBorder="1" applyProtection="1">
      <protection locked="0"/>
    </xf>
    <xf numFmtId="0" fontId="2" fillId="4" borderId="48" xfId="0" quotePrefix="1" applyFont="1" applyFill="1" applyBorder="1" applyProtection="1">
      <protection locked="0"/>
    </xf>
    <xf numFmtId="0" fontId="3" fillId="0" borderId="0" xfId="0" applyFont="1"/>
    <xf numFmtId="0" fontId="5" fillId="34" borderId="2" xfId="0" applyFont="1" applyFill="1" applyBorder="1" applyAlignment="1" applyProtection="1">
      <alignment horizontal="center"/>
      <protection locked="0"/>
    </xf>
    <xf numFmtId="0" fontId="14" fillId="2" borderId="50" xfId="0" applyFont="1" applyFill="1" applyBorder="1" applyAlignment="1">
      <alignment horizontal="center"/>
    </xf>
    <xf numFmtId="44" fontId="0" fillId="0" borderId="51" xfId="1" applyFont="1" applyBorder="1"/>
    <xf numFmtId="164" fontId="2" fillId="13" borderId="0" xfId="0" applyNumberFormat="1" applyFont="1" applyFill="1"/>
    <xf numFmtId="2" fontId="2" fillId="0" borderId="0" xfId="0" applyNumberFormat="1" applyFont="1"/>
    <xf numFmtId="0" fontId="18" fillId="0" borderId="27" xfId="0" applyFont="1" applyBorder="1" applyAlignment="1" applyProtection="1">
      <alignment vertical="center" wrapText="1"/>
      <protection hidden="1"/>
    </xf>
    <xf numFmtId="164" fontId="4" fillId="0" borderId="12" xfId="0" applyNumberFormat="1" applyFont="1" applyBorder="1" applyAlignment="1">
      <alignment horizontal="right"/>
    </xf>
    <xf numFmtId="0" fontId="18" fillId="0" borderId="27" xfId="0" applyFont="1" applyBorder="1" applyAlignment="1">
      <alignment vertical="center" wrapText="1"/>
    </xf>
    <xf numFmtId="44" fontId="6" fillId="27" borderId="10" xfId="0" applyNumberFormat="1" applyFont="1" applyFill="1" applyBorder="1" applyAlignment="1">
      <alignment horizontal="right"/>
    </xf>
    <xf numFmtId="0" fontId="2" fillId="27" borderId="10" xfId="0" applyFont="1" applyFill="1" applyBorder="1"/>
    <xf numFmtId="164" fontId="6" fillId="27" borderId="12" xfId="0" applyNumberFormat="1" applyFont="1" applyFill="1" applyBorder="1" applyAlignment="1">
      <alignment horizontal="right"/>
    </xf>
    <xf numFmtId="0" fontId="4" fillId="0" borderId="0" xfId="0" applyFont="1" applyAlignment="1">
      <alignment horizontal="right"/>
    </xf>
    <xf numFmtId="164" fontId="4" fillId="0" borderId="0" xfId="0" applyNumberFormat="1" applyFont="1"/>
    <xf numFmtId="164" fontId="2" fillId="35" borderId="0" xfId="0" applyNumberFormat="1" applyFont="1" applyFill="1"/>
    <xf numFmtId="0" fontId="5" fillId="0" borderId="12" xfId="0" applyFont="1" applyBorder="1" applyAlignment="1">
      <alignment horizontal="center"/>
    </xf>
    <xf numFmtId="1" fontId="5" fillId="0" borderId="10" xfId="0" applyNumberFormat="1" applyFont="1" applyBorder="1" applyAlignment="1">
      <alignment horizontal="center"/>
    </xf>
    <xf numFmtId="0" fontId="4" fillId="0" borderId="0" xfId="0" applyFont="1" applyAlignment="1">
      <alignment horizontal="center"/>
    </xf>
    <xf numFmtId="1" fontId="4" fillId="0" borderId="0" xfId="0" applyNumberFormat="1" applyFont="1" applyAlignment="1">
      <alignment horizontal="center"/>
    </xf>
    <xf numFmtId="1" fontId="5" fillId="0" borderId="0" xfId="0" applyNumberFormat="1" applyFont="1" applyAlignment="1">
      <alignment horizontal="center"/>
    </xf>
    <xf numFmtId="0" fontId="5" fillId="0" borderId="43" xfId="0" applyFont="1" applyBorder="1" applyAlignment="1">
      <alignment horizontal="center"/>
    </xf>
    <xf numFmtId="1" fontId="6" fillId="0" borderId="18" xfId="0" applyNumberFormat="1" applyFont="1" applyBorder="1" applyAlignment="1" applyProtection="1">
      <alignment horizontal="center"/>
      <protection hidden="1"/>
    </xf>
    <xf numFmtId="9" fontId="2" fillId="0" borderId="0" xfId="2" applyFont="1" applyBorder="1"/>
    <xf numFmtId="9" fontId="4" fillId="0" borderId="15" xfId="0" applyNumberFormat="1" applyFont="1" applyBorder="1" applyAlignment="1" applyProtection="1">
      <alignment vertical="center" wrapText="1"/>
      <protection hidden="1"/>
    </xf>
    <xf numFmtId="0" fontId="9" fillId="5" borderId="0" xfId="0" applyFont="1" applyFill="1" applyAlignment="1">
      <alignment horizontal="center" vertical="center"/>
    </xf>
    <xf numFmtId="0" fontId="19" fillId="0" borderId="0" xfId="0" applyFont="1"/>
    <xf numFmtId="164" fontId="20" fillId="0" borderId="0" xfId="0" applyNumberFormat="1" applyFont="1"/>
    <xf numFmtId="0" fontId="20" fillId="0" borderId="0" xfId="0" applyFont="1"/>
    <xf numFmtId="0" fontId="20" fillId="0" borderId="0" xfId="0" applyFont="1" applyAlignment="1">
      <alignment horizontal="center"/>
    </xf>
    <xf numFmtId="1" fontId="20" fillId="0" borderId="0" xfId="0" applyNumberFormat="1" applyFont="1" applyAlignment="1">
      <alignment horizontal="center"/>
    </xf>
    <xf numFmtId="2" fontId="20" fillId="0" borderId="0" xfId="0" applyNumberFormat="1" applyFont="1"/>
    <xf numFmtId="44" fontId="6" fillId="0" borderId="10" xfId="0" applyNumberFormat="1" applyFont="1" applyBorder="1" applyAlignment="1">
      <alignment horizontal="right"/>
    </xf>
    <xf numFmtId="49" fontId="13" fillId="29" borderId="41" xfId="0" applyNumberFormat="1" applyFont="1" applyFill="1" applyBorder="1"/>
    <xf numFmtId="0" fontId="15" fillId="0" borderId="0" xfId="0" applyFont="1"/>
    <xf numFmtId="0" fontId="14" fillId="0" borderId="0" xfId="0" applyFont="1" applyAlignment="1">
      <alignment horizontal="center"/>
    </xf>
    <xf numFmtId="0" fontId="2" fillId="0" borderId="0" xfId="0" applyFont="1" applyAlignment="1">
      <alignment horizontal="center"/>
    </xf>
    <xf numFmtId="0" fontId="2" fillId="0" borderId="0" xfId="0" applyFont="1" applyAlignment="1">
      <alignment horizontal="right"/>
    </xf>
    <xf numFmtId="0" fontId="4" fillId="0" borderId="0" xfId="0" applyFont="1" applyAlignment="1">
      <alignment horizontal="right" vertical="center"/>
    </xf>
    <xf numFmtId="9" fontId="2" fillId="0" borderId="0" xfId="2" applyFont="1" applyAlignment="1">
      <alignment horizontal="right"/>
    </xf>
    <xf numFmtId="9" fontId="20" fillId="0" borderId="0" xfId="2" applyFont="1" applyAlignment="1">
      <alignment horizontal="right"/>
    </xf>
    <xf numFmtId="0" fontId="4" fillId="0" borderId="0" xfId="0" applyFont="1" applyAlignment="1" applyProtection="1">
      <alignment horizontal="center"/>
      <protection hidden="1"/>
    </xf>
    <xf numFmtId="0" fontId="4" fillId="0" borderId="0" xfId="0" applyFont="1" applyAlignment="1" applyProtection="1">
      <alignment horizontal="center" vertical="center"/>
      <protection hidden="1"/>
    </xf>
    <xf numFmtId="0" fontId="2" fillId="15" borderId="0" xfId="0" applyFont="1" applyFill="1" applyAlignment="1">
      <alignment horizontal="center"/>
    </xf>
    <xf numFmtId="0" fontId="0" fillId="15" borderId="0" xfId="0" applyFill="1" applyAlignment="1">
      <alignment horizontal="center" vertical="top"/>
    </xf>
    <xf numFmtId="0" fontId="0" fillId="0" borderId="0" xfId="0" applyAlignment="1">
      <alignment horizontal="center" vertical="top"/>
    </xf>
    <xf numFmtId="0" fontId="2" fillId="6" borderId="0" xfId="0" applyFont="1" applyFill="1"/>
    <xf numFmtId="0" fontId="4" fillId="6" borderId="0" xfId="0" applyFont="1" applyFill="1"/>
    <xf numFmtId="0" fontId="4" fillId="6" borderId="0" xfId="0" applyFont="1" applyFill="1" applyAlignment="1">
      <alignment vertical="center"/>
    </xf>
    <xf numFmtId="9" fontId="2" fillId="6" borderId="0" xfId="2" applyFont="1" applyFill="1"/>
    <xf numFmtId="0" fontId="20" fillId="6" borderId="0" xfId="0" applyFont="1" applyFill="1"/>
    <xf numFmtId="0" fontId="5" fillId="4" borderId="52" xfId="0" applyFont="1" applyFill="1" applyBorder="1" applyAlignment="1" applyProtection="1">
      <alignment horizontal="center"/>
      <protection hidden="1"/>
    </xf>
    <xf numFmtId="0" fontId="5" fillId="18" borderId="52" xfId="0" applyFont="1" applyFill="1" applyBorder="1" applyAlignment="1" applyProtection="1">
      <alignment horizontal="center"/>
      <protection hidden="1"/>
    </xf>
    <xf numFmtId="0" fontId="5" fillId="19" borderId="52" xfId="0" applyFont="1" applyFill="1" applyBorder="1" applyAlignment="1" applyProtection="1">
      <alignment horizontal="center"/>
      <protection hidden="1"/>
    </xf>
    <xf numFmtId="0" fontId="5" fillId="20" borderId="52" xfId="0" applyFont="1" applyFill="1" applyBorder="1" applyAlignment="1" applyProtection="1">
      <alignment horizontal="center"/>
      <protection hidden="1"/>
    </xf>
    <xf numFmtId="0" fontId="5" fillId="21" borderId="52" xfId="0" applyFont="1" applyFill="1" applyBorder="1" applyAlignment="1" applyProtection="1">
      <alignment horizontal="center"/>
      <protection hidden="1"/>
    </xf>
    <xf numFmtId="0" fontId="5" fillId="22" borderId="52" xfId="0" applyFont="1" applyFill="1" applyBorder="1" applyAlignment="1" applyProtection="1">
      <alignment horizontal="center"/>
      <protection hidden="1"/>
    </xf>
    <xf numFmtId="0" fontId="5" fillId="23" borderId="52" xfId="0" applyFont="1" applyFill="1" applyBorder="1" applyAlignment="1" applyProtection="1">
      <alignment horizontal="center"/>
      <protection hidden="1"/>
    </xf>
    <xf numFmtId="0" fontId="5" fillId="10" borderId="52" xfId="0" applyFont="1" applyFill="1" applyBorder="1" applyAlignment="1" applyProtection="1">
      <alignment horizontal="center"/>
      <protection hidden="1"/>
    </xf>
    <xf numFmtId="0" fontId="5" fillId="24" borderId="52" xfId="0" applyFont="1" applyFill="1" applyBorder="1" applyAlignment="1" applyProtection="1">
      <alignment horizontal="center"/>
      <protection hidden="1"/>
    </xf>
    <xf numFmtId="9" fontId="5" fillId="4" borderId="52" xfId="2" applyFont="1" applyFill="1" applyBorder="1" applyAlignment="1" applyProtection="1">
      <alignment horizontal="center"/>
      <protection hidden="1"/>
    </xf>
    <xf numFmtId="9" fontId="5" fillId="18" borderId="52" xfId="2" applyFont="1" applyFill="1" applyBorder="1" applyAlignment="1" applyProtection="1">
      <alignment horizontal="center"/>
      <protection hidden="1"/>
    </xf>
    <xf numFmtId="9" fontId="5" fillId="19" borderId="52" xfId="2" applyFont="1" applyFill="1" applyBorder="1" applyAlignment="1" applyProtection="1">
      <alignment horizontal="center"/>
      <protection hidden="1"/>
    </xf>
    <xf numFmtId="9" fontId="5" fillId="20" borderId="52" xfId="2" applyFont="1" applyFill="1" applyBorder="1" applyAlignment="1" applyProtection="1">
      <alignment horizontal="center"/>
      <protection hidden="1"/>
    </xf>
    <xf numFmtId="9" fontId="5" fillId="21" borderId="52" xfId="2" applyFont="1" applyFill="1" applyBorder="1" applyAlignment="1" applyProtection="1">
      <alignment horizontal="center"/>
      <protection hidden="1"/>
    </xf>
    <xf numFmtId="9" fontId="5" fillId="22" borderId="52" xfId="2" applyFont="1" applyFill="1" applyBorder="1" applyAlignment="1" applyProtection="1">
      <alignment horizontal="center"/>
      <protection hidden="1"/>
    </xf>
    <xf numFmtId="9" fontId="5" fillId="23" borderId="52" xfId="2" applyFont="1" applyFill="1" applyBorder="1" applyAlignment="1" applyProtection="1">
      <alignment horizontal="center"/>
      <protection hidden="1"/>
    </xf>
    <xf numFmtId="9" fontId="5" fillId="10" borderId="52" xfId="2" applyFont="1" applyFill="1" applyBorder="1" applyAlignment="1" applyProtection="1">
      <alignment horizontal="center"/>
      <protection hidden="1"/>
    </xf>
    <xf numFmtId="9" fontId="5" fillId="24" borderId="52" xfId="2" applyFont="1" applyFill="1" applyBorder="1" applyAlignment="1" applyProtection="1">
      <alignment horizontal="center"/>
      <protection hidden="1"/>
    </xf>
    <xf numFmtId="0" fontId="5" fillId="26" borderId="53" xfId="0" applyFont="1" applyFill="1" applyBorder="1" applyAlignment="1" applyProtection="1">
      <alignment horizontal="center"/>
      <protection hidden="1"/>
    </xf>
    <xf numFmtId="9" fontId="5" fillId="25" borderId="54" xfId="2" applyFont="1" applyFill="1" applyBorder="1" applyAlignment="1" applyProtection="1">
      <alignment horizontal="center"/>
      <protection hidden="1"/>
    </xf>
    <xf numFmtId="0" fontId="5" fillId="25" borderId="52" xfId="0" applyFont="1" applyFill="1" applyBorder="1" applyAlignment="1" applyProtection="1">
      <alignment horizontal="center"/>
      <protection hidden="1"/>
    </xf>
    <xf numFmtId="165" fontId="0" fillId="0" borderId="0" xfId="0" applyNumberFormat="1"/>
    <xf numFmtId="165" fontId="5" fillId="4" borderId="5" xfId="0" applyNumberFormat="1" applyFont="1" applyFill="1" applyBorder="1" applyProtection="1">
      <protection locked="0"/>
    </xf>
    <xf numFmtId="165" fontId="15" fillId="26" borderId="0" xfId="0" applyNumberFormat="1" applyFont="1" applyFill="1"/>
    <xf numFmtId="0" fontId="2" fillId="4" borderId="5" xfId="0" applyFont="1" applyFill="1" applyBorder="1" applyAlignment="1" applyProtection="1">
      <alignment horizontal="left"/>
      <protection locked="0"/>
    </xf>
    <xf numFmtId="0" fontId="16" fillId="4" borderId="5" xfId="3" applyFill="1" applyBorder="1" applyAlignment="1" applyProtection="1">
      <alignment horizontal="left"/>
      <protection locked="0"/>
    </xf>
    <xf numFmtId="0" fontId="21" fillId="4" borderId="9" xfId="0" applyFont="1" applyFill="1" applyBorder="1" applyAlignment="1">
      <alignment horizontal="left" vertical="top" wrapText="1"/>
    </xf>
    <xf numFmtId="0" fontId="2" fillId="4" borderId="0" xfId="0" applyFont="1" applyFill="1" applyAlignment="1">
      <alignment horizontal="left" vertical="top" wrapText="1"/>
    </xf>
    <xf numFmtId="0" fontId="2" fillId="4" borderId="9" xfId="0" applyFont="1" applyFill="1" applyBorder="1" applyAlignment="1">
      <alignment horizontal="left" vertical="top" wrapText="1"/>
    </xf>
    <xf numFmtId="0" fontId="3" fillId="2" borderId="9" xfId="0" applyFont="1" applyFill="1" applyBorder="1" applyAlignment="1">
      <alignment horizontal="center" vertical="center"/>
    </xf>
    <xf numFmtId="0" fontId="3" fillId="2" borderId="0" xfId="0" applyFont="1" applyFill="1" applyAlignment="1">
      <alignment horizontal="center" vertical="center"/>
    </xf>
    <xf numFmtId="0" fontId="3" fillId="2" borderId="4" xfId="0" applyFont="1" applyFill="1" applyBorder="1" applyAlignment="1">
      <alignment horizontal="center" vertical="center"/>
    </xf>
    <xf numFmtId="0" fontId="3" fillId="2" borderId="23" xfId="0" applyFont="1" applyFill="1" applyBorder="1" applyAlignment="1">
      <alignment horizontal="center" vertical="center"/>
    </xf>
    <xf numFmtId="0" fontId="2" fillId="4" borderId="8" xfId="0" applyFont="1" applyFill="1" applyBorder="1" applyAlignment="1" applyProtection="1">
      <alignment horizontal="left"/>
      <protection locked="0"/>
    </xf>
    <xf numFmtId="0" fontId="2" fillId="4" borderId="7" xfId="0" applyFont="1" applyFill="1" applyBorder="1" applyAlignment="1" applyProtection="1">
      <alignment horizontal="left"/>
      <protection locked="0"/>
    </xf>
    <xf numFmtId="0" fontId="2" fillId="4" borderId="46" xfId="0" applyFont="1" applyFill="1" applyBorder="1" applyAlignment="1" applyProtection="1">
      <alignment horizontal="left"/>
      <protection locked="0"/>
    </xf>
    <xf numFmtId="0" fontId="4" fillId="5" borderId="6" xfId="0" applyFont="1" applyFill="1" applyBorder="1" applyAlignment="1" applyProtection="1">
      <alignment horizontal="center" vertical="center"/>
      <protection hidden="1"/>
    </xf>
    <xf numFmtId="1" fontId="10" fillId="4" borderId="29" xfId="0" applyNumberFormat="1" applyFont="1" applyFill="1" applyBorder="1" applyAlignment="1" applyProtection="1">
      <alignment horizontal="center" vertical="center"/>
      <protection hidden="1"/>
    </xf>
    <xf numFmtId="1" fontId="10" fillId="4" borderId="0" xfId="0" applyNumberFormat="1" applyFont="1" applyFill="1" applyAlignment="1" applyProtection="1">
      <alignment horizontal="center" vertical="center"/>
      <protection hidden="1"/>
    </xf>
    <xf numFmtId="0" fontId="4" fillId="5" borderId="0" xfId="0" applyFont="1" applyFill="1" applyAlignment="1" applyProtection="1">
      <alignment horizontal="center" vertical="center"/>
      <protection hidden="1"/>
    </xf>
    <xf numFmtId="44" fontId="4" fillId="6" borderId="7" xfId="1" applyFont="1" applyFill="1" applyBorder="1" applyAlignment="1" applyProtection="1">
      <alignment horizontal="center"/>
      <protection hidden="1"/>
    </xf>
    <xf numFmtId="0" fontId="2" fillId="4" borderId="8" xfId="0" applyFont="1" applyFill="1" applyBorder="1" applyAlignment="1" applyProtection="1">
      <alignment horizontal="center"/>
      <protection hidden="1"/>
    </xf>
    <xf numFmtId="0" fontId="2" fillId="4" borderId="7" xfId="0" applyFont="1" applyFill="1" applyBorder="1" applyAlignment="1" applyProtection="1">
      <alignment horizontal="center"/>
      <protection hidden="1"/>
    </xf>
    <xf numFmtId="44" fontId="2" fillId="4" borderId="9" xfId="1" applyFont="1" applyFill="1" applyBorder="1" applyAlignment="1" applyProtection="1">
      <alignment horizontal="center"/>
      <protection hidden="1"/>
    </xf>
    <xf numFmtId="44" fontId="2" fillId="4" borderId="0" xfId="1" applyFont="1" applyFill="1" applyBorder="1" applyAlignment="1" applyProtection="1">
      <alignment horizontal="center"/>
      <protection hidden="1"/>
    </xf>
    <xf numFmtId="0" fontId="3" fillId="8" borderId="15" xfId="0" applyFont="1" applyFill="1" applyBorder="1" applyAlignment="1" applyProtection="1">
      <alignment horizontal="center" vertical="center" wrapText="1"/>
      <protection hidden="1"/>
    </xf>
    <xf numFmtId="0" fontId="3" fillId="8" borderId="15" xfId="0" applyFont="1" applyFill="1" applyBorder="1" applyAlignment="1" applyProtection="1">
      <alignment horizontal="center" vertical="center"/>
      <protection hidden="1"/>
    </xf>
    <xf numFmtId="0" fontId="4" fillId="0" borderId="15" xfId="0" applyFont="1" applyBorder="1" applyAlignment="1" applyProtection="1">
      <alignment horizontal="center" vertical="center" wrapText="1"/>
      <protection hidden="1"/>
    </xf>
    <xf numFmtId="0" fontId="4" fillId="0" borderId="15" xfId="0" applyFont="1" applyBorder="1" applyAlignment="1" applyProtection="1">
      <alignment horizontal="center" vertical="center"/>
      <protection hidden="1"/>
    </xf>
    <xf numFmtId="0" fontId="3" fillId="17" borderId="15" xfId="0" applyFont="1" applyFill="1" applyBorder="1" applyAlignment="1" applyProtection="1">
      <alignment horizontal="center" vertical="center" wrapText="1"/>
      <protection hidden="1"/>
    </xf>
    <xf numFmtId="0" fontId="3" fillId="17" borderId="15" xfId="0" applyFont="1" applyFill="1" applyBorder="1" applyAlignment="1" applyProtection="1">
      <alignment horizontal="center" vertical="center"/>
      <protection hidden="1"/>
    </xf>
    <xf numFmtId="0" fontId="3" fillId="16" borderId="15" xfId="0" applyFont="1" applyFill="1" applyBorder="1" applyAlignment="1" applyProtection="1">
      <alignment horizontal="center" vertical="center" wrapText="1"/>
      <protection hidden="1"/>
    </xf>
    <xf numFmtId="0" fontId="3" fillId="16" borderId="15" xfId="0" applyFont="1" applyFill="1" applyBorder="1" applyAlignment="1" applyProtection="1">
      <alignment horizontal="center" vertical="center"/>
      <protection hidden="1"/>
    </xf>
    <xf numFmtId="0" fontId="3" fillId="15" borderId="15" xfId="0" applyFont="1" applyFill="1" applyBorder="1" applyAlignment="1" applyProtection="1">
      <alignment horizontal="center" vertical="center" wrapText="1"/>
      <protection hidden="1"/>
    </xf>
    <xf numFmtId="0" fontId="3" fillId="15" borderId="15" xfId="0" applyFont="1" applyFill="1" applyBorder="1" applyAlignment="1" applyProtection="1">
      <alignment horizontal="center" vertical="center"/>
      <protection hidden="1"/>
    </xf>
    <xf numFmtId="0" fontId="3" fillId="14" borderId="15" xfId="0" applyFont="1" applyFill="1" applyBorder="1" applyAlignment="1" applyProtection="1">
      <alignment horizontal="center" vertical="center" wrapText="1"/>
      <protection hidden="1"/>
    </xf>
    <xf numFmtId="0" fontId="3" fillId="14" borderId="15" xfId="0" applyFont="1" applyFill="1" applyBorder="1" applyAlignment="1" applyProtection="1">
      <alignment horizontal="center" vertical="center"/>
      <protection hidden="1"/>
    </xf>
    <xf numFmtId="0" fontId="4" fillId="13" borderId="15" xfId="0" applyFont="1" applyFill="1" applyBorder="1" applyAlignment="1" applyProtection="1">
      <alignment horizontal="center" vertical="center" wrapText="1"/>
      <protection hidden="1"/>
    </xf>
    <xf numFmtId="0" fontId="4" fillId="13" borderId="15" xfId="0" applyFont="1" applyFill="1" applyBorder="1" applyAlignment="1" applyProtection="1">
      <alignment horizontal="center" vertical="center"/>
      <protection hidden="1"/>
    </xf>
    <xf numFmtId="0" fontId="3" fillId="11" borderId="15" xfId="0" applyFont="1" applyFill="1" applyBorder="1" applyAlignment="1" applyProtection="1">
      <alignment horizontal="center" vertical="center" wrapText="1"/>
      <protection hidden="1"/>
    </xf>
    <xf numFmtId="0" fontId="3" fillId="11" borderId="15" xfId="0" applyFont="1" applyFill="1" applyBorder="1" applyAlignment="1" applyProtection="1">
      <alignment horizontal="center" vertical="center"/>
      <protection hidden="1"/>
    </xf>
    <xf numFmtId="0" fontId="3" fillId="12" borderId="15" xfId="0" applyFont="1" applyFill="1" applyBorder="1" applyAlignment="1" applyProtection="1">
      <alignment horizontal="center" vertical="center" wrapText="1"/>
      <protection hidden="1"/>
    </xf>
    <xf numFmtId="0" fontId="3" fillId="12" borderId="15" xfId="0" applyFont="1" applyFill="1" applyBorder="1" applyAlignment="1" applyProtection="1">
      <alignment horizontal="center" vertical="center"/>
      <protection hidden="1"/>
    </xf>
    <xf numFmtId="0" fontId="3" fillId="9" borderId="15" xfId="0" applyFont="1" applyFill="1" applyBorder="1" applyAlignment="1" applyProtection="1">
      <alignment horizontal="center" vertical="center" wrapText="1"/>
      <protection hidden="1"/>
    </xf>
    <xf numFmtId="0" fontId="3" fillId="9" borderId="15" xfId="0" applyFont="1" applyFill="1" applyBorder="1" applyAlignment="1" applyProtection="1">
      <alignment horizontal="center" vertical="center"/>
      <protection hidden="1"/>
    </xf>
    <xf numFmtId="0" fontId="4" fillId="0" borderId="0" xfId="0" applyFont="1" applyAlignment="1" applyProtection="1">
      <alignment horizontal="center" wrapText="1"/>
      <protection hidden="1"/>
    </xf>
    <xf numFmtId="0" fontId="3" fillId="7" borderId="15" xfId="0" applyFont="1" applyFill="1" applyBorder="1" applyAlignment="1" applyProtection="1">
      <alignment horizontal="center" vertical="center" wrapText="1"/>
      <protection hidden="1"/>
    </xf>
    <xf numFmtId="0" fontId="3" fillId="7" borderId="15" xfId="0" applyFont="1" applyFill="1" applyBorder="1" applyAlignment="1" applyProtection="1">
      <alignment horizontal="center" vertical="center"/>
      <protection hidden="1"/>
    </xf>
    <xf numFmtId="0" fontId="4" fillId="0" borderId="25" xfId="0" applyFont="1" applyBorder="1" applyAlignment="1" applyProtection="1">
      <alignment horizontal="center" vertical="center" wrapText="1"/>
      <protection hidden="1"/>
    </xf>
    <xf numFmtId="0" fontId="4" fillId="5" borderId="3" xfId="0" applyFont="1" applyFill="1" applyBorder="1" applyAlignment="1" applyProtection="1">
      <alignment horizontal="center" vertical="center"/>
      <protection hidden="1"/>
    </xf>
    <xf numFmtId="0" fontId="4" fillId="0" borderId="0" xfId="0" applyFont="1" applyAlignment="1">
      <alignment horizontal="center" vertical="center"/>
    </xf>
    <xf numFmtId="0" fontId="2" fillId="0" borderId="12" xfId="0" applyFont="1" applyBorder="1" applyAlignment="1">
      <alignment horizontal="left"/>
    </xf>
    <xf numFmtId="0" fontId="2" fillId="0" borderId="14" xfId="0" applyFont="1" applyBorder="1" applyAlignment="1">
      <alignment horizontal="left"/>
    </xf>
    <xf numFmtId="0" fontId="5" fillId="27" borderId="12" xfId="0" applyFont="1" applyFill="1" applyBorder="1" applyAlignment="1">
      <alignment horizontal="center"/>
    </xf>
    <xf numFmtId="0" fontId="5" fillId="27" borderId="14" xfId="0" applyFont="1" applyFill="1" applyBorder="1" applyAlignment="1">
      <alignment horizontal="center"/>
    </xf>
    <xf numFmtId="2" fontId="6" fillId="0" borderId="44" xfId="0" applyNumberFormat="1" applyFont="1" applyBorder="1" applyAlignment="1">
      <alignment horizontal="center"/>
    </xf>
    <xf numFmtId="2" fontId="6" fillId="0" borderId="45" xfId="0" applyNumberFormat="1" applyFont="1" applyBorder="1" applyAlignment="1">
      <alignment horizontal="center"/>
    </xf>
    <xf numFmtId="44" fontId="4" fillId="6" borderId="37" xfId="1" applyFont="1" applyFill="1" applyBorder="1" applyAlignment="1" applyProtection="1">
      <alignment horizontal="center" vertical="center" wrapText="1"/>
      <protection hidden="1"/>
    </xf>
    <xf numFmtId="44" fontId="4" fillId="6" borderId="38" xfId="1" applyFont="1" applyFill="1" applyBorder="1" applyAlignment="1" applyProtection="1">
      <alignment horizontal="center" vertical="center" wrapText="1"/>
      <protection hidden="1"/>
    </xf>
    <xf numFmtId="0" fontId="2" fillId="4" borderId="35" xfId="0" applyFont="1" applyFill="1" applyBorder="1" applyAlignment="1" applyProtection="1">
      <alignment horizontal="center" vertical="center"/>
      <protection locked="0" hidden="1"/>
    </xf>
    <xf numFmtId="0" fontId="2" fillId="4" borderId="36" xfId="0" applyFont="1" applyFill="1" applyBorder="1" applyAlignment="1" applyProtection="1">
      <alignment horizontal="center" vertical="center"/>
      <protection locked="0" hidden="1"/>
    </xf>
    <xf numFmtId="0" fontId="14" fillId="2" borderId="0" xfId="0" applyFont="1" applyFill="1" applyAlignment="1">
      <alignment horizontal="center"/>
    </xf>
    <xf numFmtId="0" fontId="0" fillId="0" borderId="0" xfId="0" applyAlignment="1">
      <alignment horizontal="left"/>
    </xf>
    <xf numFmtId="0" fontId="5" fillId="4" borderId="5" xfId="0" applyFont="1" applyFill="1" applyBorder="1" applyAlignment="1" applyProtection="1">
      <alignment horizontal="left"/>
      <protection locked="0"/>
    </xf>
    <xf numFmtId="0" fontId="5" fillId="4" borderId="32" xfId="0" applyFont="1" applyFill="1" applyBorder="1" applyAlignment="1" applyProtection="1">
      <alignment horizontal="left" vertical="top" wrapText="1"/>
      <protection locked="0"/>
    </xf>
    <xf numFmtId="0" fontId="5" fillId="4" borderId="29" xfId="0" applyFont="1" applyFill="1" applyBorder="1" applyAlignment="1" applyProtection="1">
      <alignment horizontal="left" vertical="top" wrapText="1"/>
      <protection locked="0"/>
    </xf>
    <xf numFmtId="0" fontId="5" fillId="4" borderId="8" xfId="0" applyFont="1" applyFill="1" applyBorder="1" applyAlignment="1" applyProtection="1">
      <alignment horizontal="left"/>
      <protection locked="0"/>
    </xf>
    <xf numFmtId="0" fontId="5" fillId="4" borderId="7" xfId="0" applyFont="1" applyFill="1" applyBorder="1" applyAlignment="1" applyProtection="1">
      <alignment horizontal="left"/>
      <protection locked="0"/>
    </xf>
    <xf numFmtId="0" fontId="5" fillId="4" borderId="46" xfId="0" applyFont="1" applyFill="1" applyBorder="1" applyAlignment="1" applyProtection="1">
      <alignment horizontal="left"/>
      <protection locked="0"/>
    </xf>
  </cellXfs>
  <cellStyles count="4">
    <cellStyle name="Currency" xfId="1" builtinId="4"/>
    <cellStyle name="Hyperlink" xfId="3" builtinId="8"/>
    <cellStyle name="Normal" xfId="0" builtinId="0"/>
    <cellStyle name="Percent" xfId="2" builtinId="5"/>
  </cellStyles>
  <dxfs count="293">
    <dxf>
      <font>
        <b/>
        <i val="0"/>
        <strike val="0"/>
      </font>
      <fill>
        <patternFill>
          <bgColor theme="0" tint="-0.24994659260841701"/>
        </patternFill>
      </fill>
      <border>
        <left style="thin">
          <color auto="1"/>
        </left>
        <right style="thin">
          <color auto="1"/>
        </right>
        <top style="thin">
          <color auto="1"/>
        </top>
        <bottom style="thin">
          <color auto="1"/>
        </bottom>
        <vertical/>
        <horizontal/>
      </border>
    </dxf>
    <dxf>
      <font>
        <color rgb="FF9C0006"/>
      </font>
      <fill>
        <patternFill>
          <bgColor rgb="FFFFC7CE"/>
        </patternFill>
      </fill>
    </dxf>
    <dxf>
      <font>
        <b/>
        <i val="0"/>
        <strike val="0"/>
      </font>
      <fill>
        <patternFill>
          <bgColor theme="0" tint="-0.24994659260841701"/>
        </patternFill>
      </fill>
      <border>
        <left style="thin">
          <color auto="1"/>
        </left>
        <right style="thin">
          <color auto="1"/>
        </right>
        <top style="thin">
          <color auto="1"/>
        </top>
        <bottom style="thin">
          <color auto="1"/>
        </bottom>
        <vertical/>
        <horizontal/>
      </border>
    </dxf>
    <dxf>
      <font>
        <color rgb="FF9C0006"/>
      </font>
      <fill>
        <patternFill>
          <bgColor rgb="FFFFC7CE"/>
        </patternFill>
      </fill>
    </dxf>
    <dxf>
      <font>
        <color rgb="FF9C0006"/>
      </font>
      <fill>
        <patternFill>
          <bgColor rgb="FFFFC7CE"/>
        </patternFill>
      </fill>
    </dxf>
    <dxf>
      <font>
        <b/>
        <i val="0"/>
        <strike val="0"/>
      </font>
      <fill>
        <patternFill>
          <bgColor theme="0" tint="-0.24994659260841701"/>
        </patternFill>
      </fill>
      <border>
        <left style="thin">
          <color auto="1"/>
        </left>
        <right style="thin">
          <color auto="1"/>
        </right>
        <top style="thin">
          <color auto="1"/>
        </top>
        <bottom style="thin">
          <color auto="1"/>
        </bottom>
        <vertical/>
        <horizontal/>
      </border>
    </dxf>
    <dxf>
      <font>
        <color rgb="FF9C0006"/>
      </font>
      <fill>
        <patternFill>
          <bgColor rgb="FFFFC7CE"/>
        </patternFill>
      </fill>
    </dxf>
    <dxf>
      <font>
        <b/>
        <i val="0"/>
        <strike val="0"/>
      </font>
      <fill>
        <patternFill>
          <bgColor theme="0" tint="-0.24994659260841701"/>
        </patternFill>
      </fill>
      <border>
        <left style="thin">
          <color auto="1"/>
        </left>
        <right style="thin">
          <color auto="1"/>
        </right>
        <top style="thin">
          <color auto="1"/>
        </top>
        <bottom style="thin">
          <color auto="1"/>
        </bottom>
        <vertical/>
        <horizontal/>
      </border>
    </dxf>
    <dxf>
      <font>
        <b/>
        <i val="0"/>
        <strike val="0"/>
      </font>
      <fill>
        <patternFill>
          <bgColor theme="0" tint="-0.24994659260841701"/>
        </patternFill>
      </fill>
      <border>
        <left style="thin">
          <color auto="1"/>
        </left>
        <right style="thin">
          <color auto="1"/>
        </right>
        <top style="thin">
          <color auto="1"/>
        </top>
        <bottom style="thin">
          <color auto="1"/>
        </bottom>
        <vertical/>
        <horizontal/>
      </border>
    </dxf>
    <dxf>
      <font>
        <color rgb="FF9C0006"/>
      </font>
      <fill>
        <patternFill>
          <bgColor rgb="FFFFC7CE"/>
        </patternFill>
      </fill>
    </dxf>
    <dxf>
      <font>
        <b/>
        <i val="0"/>
        <strike val="0"/>
      </font>
      <fill>
        <patternFill>
          <bgColor theme="0" tint="-0.24994659260841701"/>
        </patternFill>
      </fill>
      <border>
        <left style="thin">
          <color auto="1"/>
        </left>
        <right style="thin">
          <color auto="1"/>
        </right>
        <top style="thin">
          <color auto="1"/>
        </top>
        <bottom style="thin">
          <color auto="1"/>
        </bottom>
        <vertical/>
        <horizontal/>
      </border>
    </dxf>
    <dxf>
      <font>
        <color rgb="FF9C0006"/>
      </font>
      <fill>
        <patternFill>
          <bgColor rgb="FFFFC7CE"/>
        </patternFill>
      </fill>
    </dxf>
    <dxf>
      <font>
        <color rgb="FF9C0006"/>
      </font>
      <fill>
        <patternFill>
          <bgColor rgb="FFFFC7CE"/>
        </patternFill>
      </fill>
    </dxf>
    <dxf>
      <font>
        <b/>
        <i val="0"/>
        <strike val="0"/>
      </font>
      <fill>
        <patternFill>
          <bgColor theme="0" tint="-0.24994659260841701"/>
        </patternFill>
      </fill>
      <border>
        <left style="thin">
          <color auto="1"/>
        </left>
        <right style="thin">
          <color auto="1"/>
        </right>
        <top style="thin">
          <color auto="1"/>
        </top>
        <bottom style="thin">
          <color auto="1"/>
        </bottom>
        <vertical/>
        <horizontal/>
      </border>
    </dxf>
    <dxf>
      <font>
        <b/>
        <i val="0"/>
        <strike val="0"/>
      </font>
      <fill>
        <patternFill>
          <bgColor theme="0" tint="-0.24994659260841701"/>
        </patternFill>
      </fill>
      <border>
        <left style="thin">
          <color auto="1"/>
        </left>
        <right style="thin">
          <color auto="1"/>
        </right>
        <top style="thin">
          <color auto="1"/>
        </top>
        <bottom style="thin">
          <color auto="1"/>
        </bottom>
        <vertical/>
        <horizontal/>
      </border>
    </dxf>
    <dxf>
      <font>
        <color rgb="FF9C0006"/>
      </font>
      <fill>
        <patternFill>
          <bgColor rgb="FFFFC7CE"/>
        </patternFill>
      </fill>
    </dxf>
    <dxf>
      <font>
        <color rgb="FF9C0006"/>
      </font>
      <fill>
        <patternFill patternType="solid">
          <fgColor rgb="FFFFC7CE"/>
          <bgColor rgb="FFFFC7CE"/>
        </patternFill>
      </fill>
    </dxf>
    <dxf>
      <font>
        <b/>
      </font>
      <fill>
        <patternFill patternType="solid">
          <fgColor rgb="FFBFBFBF"/>
          <bgColor rgb="FFBFBFBF"/>
        </patternFill>
      </fill>
      <border>
        <left style="thin">
          <color rgb="FF000000"/>
        </left>
        <right style="thin">
          <color rgb="FF000000"/>
        </right>
        <top style="thin">
          <color rgb="FF000000"/>
        </top>
        <bottom style="thin">
          <color rgb="FF000000"/>
        </bottom>
      </border>
    </dxf>
    <dxf>
      <font>
        <color rgb="FF9C0006"/>
      </font>
      <fill>
        <patternFill patternType="solid">
          <fgColor rgb="FFFFC7CE"/>
          <bgColor rgb="FFFFC7CE"/>
        </patternFill>
      </fill>
    </dxf>
    <dxf>
      <font>
        <b/>
      </font>
      <fill>
        <patternFill patternType="solid">
          <fgColor rgb="FFBFBFBF"/>
          <bgColor rgb="FFBFBFBF"/>
        </patternFill>
      </fill>
      <border>
        <left style="thin">
          <color rgb="FF000000"/>
        </left>
        <right style="thin">
          <color rgb="FF000000"/>
        </right>
        <top style="thin">
          <color rgb="FF000000"/>
        </top>
        <bottom style="thin">
          <color rgb="FF000000"/>
        </bottom>
      </border>
    </dxf>
    <dxf>
      <font>
        <color rgb="FF9C0006"/>
      </font>
      <fill>
        <patternFill patternType="solid">
          <fgColor rgb="FFFFC7CE"/>
          <bgColor rgb="FFFFC7CE"/>
        </patternFill>
      </fill>
    </dxf>
    <dxf>
      <font>
        <b/>
      </font>
      <fill>
        <patternFill patternType="solid">
          <fgColor rgb="FFBFBFBF"/>
          <bgColor rgb="FFBFBFBF"/>
        </patternFill>
      </fill>
      <border>
        <left style="thin">
          <color rgb="FF000000"/>
        </left>
        <right style="thin">
          <color rgb="FF000000"/>
        </right>
        <top style="thin">
          <color rgb="FF000000"/>
        </top>
        <bottom style="thin">
          <color rgb="FF000000"/>
        </bottom>
      </border>
    </dxf>
    <dxf>
      <font>
        <color rgb="FF9C0006"/>
      </font>
      <fill>
        <patternFill>
          <bgColor rgb="FFFFC7CE"/>
        </patternFill>
      </fill>
    </dxf>
    <dxf>
      <font>
        <b/>
        <i val="0"/>
        <strike val="0"/>
      </font>
      <fill>
        <patternFill>
          <bgColor theme="0" tint="-0.24994659260841701"/>
        </patternFill>
      </fill>
      <border>
        <left style="thin">
          <color auto="1"/>
        </left>
        <right style="thin">
          <color auto="1"/>
        </right>
        <top style="thin">
          <color auto="1"/>
        </top>
        <bottom style="thin">
          <color auto="1"/>
        </bottom>
        <vertical/>
        <horizontal/>
      </border>
    </dxf>
    <dxf>
      <font>
        <color rgb="FF9C0006"/>
      </font>
      <fill>
        <patternFill>
          <bgColor rgb="FFFFC7CE"/>
        </patternFill>
      </fill>
    </dxf>
    <dxf>
      <font>
        <b/>
        <i val="0"/>
        <strike val="0"/>
      </font>
      <fill>
        <patternFill>
          <bgColor theme="0" tint="-0.24994659260841701"/>
        </patternFill>
      </fill>
      <border>
        <left style="thin">
          <color auto="1"/>
        </left>
        <right style="thin">
          <color auto="1"/>
        </right>
        <top style="thin">
          <color auto="1"/>
        </top>
        <bottom style="thin">
          <color auto="1"/>
        </bottom>
        <vertical/>
        <horizontal/>
      </border>
    </dxf>
    <dxf>
      <font>
        <color rgb="FF9C0006"/>
      </font>
      <fill>
        <patternFill patternType="solid">
          <fgColor rgb="FFFFC7CE"/>
          <bgColor rgb="FFFFC7CE"/>
        </patternFill>
      </fill>
    </dxf>
    <dxf>
      <font>
        <b/>
      </font>
      <fill>
        <patternFill patternType="solid">
          <fgColor rgb="FFBFBFBF"/>
          <bgColor rgb="FFBFBFBF"/>
        </patternFill>
      </fill>
      <border>
        <left style="thin">
          <color rgb="FF000000"/>
        </left>
        <right style="thin">
          <color rgb="FF000000"/>
        </right>
        <top style="thin">
          <color rgb="FF000000"/>
        </top>
        <bottom style="thin">
          <color rgb="FF000000"/>
        </bottom>
      </border>
    </dxf>
    <dxf>
      <font>
        <b/>
      </font>
      <fill>
        <patternFill patternType="solid">
          <fgColor rgb="FFBFBFBF"/>
          <bgColor rgb="FFBFBFBF"/>
        </patternFill>
      </fill>
      <border>
        <left style="thin">
          <color rgb="FF000000"/>
        </left>
        <right style="thin">
          <color rgb="FF000000"/>
        </right>
        <top style="thin">
          <color rgb="FF000000"/>
        </top>
        <bottom style="thin">
          <color rgb="FF000000"/>
        </bottom>
      </border>
    </dxf>
    <dxf>
      <font>
        <color rgb="FF9C0006"/>
      </font>
      <fill>
        <patternFill patternType="solid">
          <fgColor rgb="FFFFC7CE"/>
          <bgColor rgb="FFFFC7CE"/>
        </patternFill>
      </fill>
    </dxf>
    <dxf>
      <font>
        <color rgb="FF9C0006"/>
      </font>
      <fill>
        <patternFill patternType="solid">
          <fgColor rgb="FFFFC7CE"/>
          <bgColor rgb="FFFFC7CE"/>
        </patternFill>
      </fill>
    </dxf>
    <dxf>
      <font>
        <b/>
      </font>
      <fill>
        <patternFill patternType="solid">
          <fgColor rgb="FFBFBFBF"/>
          <bgColor rgb="FFBFBFBF"/>
        </patternFill>
      </fill>
      <border>
        <left style="thin">
          <color rgb="FF000000"/>
        </left>
        <right style="thin">
          <color rgb="FF000000"/>
        </right>
        <top style="thin">
          <color rgb="FF000000"/>
        </top>
        <bottom style="thin">
          <color rgb="FF000000"/>
        </bottom>
      </border>
    </dxf>
    <dxf>
      <font>
        <color rgb="FF9C0006"/>
      </font>
      <fill>
        <patternFill patternType="solid">
          <fgColor rgb="FFFFC7CE"/>
          <bgColor rgb="FFFFC7CE"/>
        </patternFill>
      </fill>
    </dxf>
    <dxf>
      <font>
        <b/>
      </font>
      <fill>
        <patternFill patternType="solid">
          <fgColor rgb="FFBFBFBF"/>
          <bgColor rgb="FFBFBFBF"/>
        </patternFill>
      </fill>
      <border>
        <left style="thin">
          <color rgb="FF000000"/>
        </left>
        <right style="thin">
          <color rgb="FF000000"/>
        </right>
        <top style="thin">
          <color rgb="FF000000"/>
        </top>
        <bottom style="thin">
          <color rgb="FF000000"/>
        </bottom>
      </border>
    </dxf>
    <dxf>
      <font>
        <b/>
      </font>
      <fill>
        <patternFill patternType="solid">
          <fgColor rgb="FFBFBFBF"/>
          <bgColor rgb="FFBFBFBF"/>
        </patternFill>
      </fill>
      <border>
        <left style="thin">
          <color rgb="FF000000"/>
        </left>
        <right style="thin">
          <color rgb="FF000000"/>
        </right>
        <top style="thin">
          <color rgb="FF000000"/>
        </top>
        <bottom style="thin">
          <color rgb="FF000000"/>
        </bottom>
      </border>
    </dxf>
    <dxf>
      <font>
        <color rgb="FF9C0006"/>
      </font>
      <fill>
        <patternFill patternType="solid">
          <fgColor rgb="FFFFC7CE"/>
          <bgColor rgb="FFFFC7CE"/>
        </patternFill>
      </fill>
    </dxf>
    <dxf>
      <font>
        <b/>
      </font>
      <fill>
        <patternFill patternType="solid">
          <fgColor rgb="FFBFBFBF"/>
          <bgColor rgb="FFBFBFBF"/>
        </patternFill>
      </fill>
      <border>
        <left style="thin">
          <color rgb="FF000000"/>
        </left>
        <right style="thin">
          <color rgb="FF000000"/>
        </right>
        <top style="thin">
          <color rgb="FF000000"/>
        </top>
        <bottom style="thin">
          <color rgb="FF000000"/>
        </bottom>
      </border>
    </dxf>
    <dxf>
      <font>
        <color rgb="FF9C0006"/>
      </font>
      <fill>
        <patternFill patternType="solid">
          <fgColor rgb="FFFFC7CE"/>
          <bgColor rgb="FFFFC7CE"/>
        </patternFill>
      </fill>
    </dxf>
    <dxf>
      <font>
        <color rgb="FF9C0006"/>
      </font>
      <fill>
        <patternFill patternType="solid">
          <fgColor rgb="FFFFC7CE"/>
          <bgColor rgb="FFFFC7CE"/>
        </patternFill>
      </fill>
    </dxf>
    <dxf>
      <font>
        <b/>
      </font>
      <fill>
        <patternFill patternType="solid">
          <fgColor rgb="FFBFBFBF"/>
          <bgColor rgb="FFBFBFBF"/>
        </patternFill>
      </fill>
      <border>
        <left style="thin">
          <color rgb="FF000000"/>
        </left>
        <right style="thin">
          <color rgb="FF000000"/>
        </right>
        <top style="thin">
          <color rgb="FF000000"/>
        </top>
        <bottom style="thin">
          <color rgb="FF000000"/>
        </bottom>
      </border>
    </dxf>
    <dxf>
      <font>
        <b/>
        <i val="0"/>
        <strike val="0"/>
      </font>
      <fill>
        <patternFill>
          <bgColor theme="0" tint="-0.24994659260841701"/>
        </patternFill>
      </fill>
      <border>
        <left style="thin">
          <color auto="1"/>
        </left>
        <right style="thin">
          <color auto="1"/>
        </right>
        <top style="thin">
          <color auto="1"/>
        </top>
        <bottom style="thin">
          <color auto="1"/>
        </bottom>
        <vertical/>
        <horizontal/>
      </border>
    </dxf>
    <dxf>
      <font>
        <color rgb="FF9C0006"/>
      </font>
      <fill>
        <patternFill>
          <bgColor rgb="FFFFC7CE"/>
        </patternFill>
      </fill>
    </dxf>
    <dxf>
      <font>
        <b/>
        <i val="0"/>
        <strike val="0"/>
      </font>
      <fill>
        <patternFill>
          <bgColor theme="0" tint="-0.24994659260841701"/>
        </patternFill>
      </fill>
      <border>
        <left style="thin">
          <color auto="1"/>
        </left>
        <right style="thin">
          <color auto="1"/>
        </right>
        <top style="thin">
          <color auto="1"/>
        </top>
        <bottom style="thin">
          <color auto="1"/>
        </bottom>
        <vertical/>
        <horizontal/>
      </border>
    </dxf>
    <dxf>
      <font>
        <color rgb="FF9C0006"/>
      </font>
      <fill>
        <patternFill>
          <bgColor rgb="FFFFC7CE"/>
        </patternFill>
      </fill>
    </dxf>
    <dxf>
      <font>
        <b/>
      </font>
      <fill>
        <patternFill patternType="solid">
          <fgColor rgb="FFBFBFBF"/>
          <bgColor rgb="FFBFBFBF"/>
        </patternFill>
      </fill>
      <border>
        <left style="thin">
          <color rgb="FF000000"/>
        </left>
        <right style="thin">
          <color rgb="FF000000"/>
        </right>
        <top style="thin">
          <color rgb="FF000000"/>
        </top>
        <bottom style="thin">
          <color rgb="FF000000"/>
        </bottom>
      </border>
    </dxf>
    <dxf>
      <font>
        <color rgb="FF9C0006"/>
      </font>
      <fill>
        <patternFill patternType="solid">
          <fgColor rgb="FFFFC7CE"/>
          <bgColor rgb="FFFFC7CE"/>
        </patternFill>
      </fill>
    </dxf>
    <dxf>
      <font>
        <b/>
        <i val="0"/>
        <color theme="0"/>
      </font>
      <fill>
        <patternFill>
          <bgColor theme="1"/>
        </patternFill>
      </fill>
      <border>
        <left style="thin">
          <color auto="1"/>
        </left>
        <right style="thin">
          <color auto="1"/>
        </right>
        <top style="thin">
          <color auto="1"/>
        </top>
        <bottom style="thin">
          <color auto="1"/>
        </bottom>
        <vertical/>
        <horizontal/>
      </border>
    </dxf>
    <dxf>
      <font>
        <b/>
        <i val="0"/>
        <color theme="0"/>
      </font>
      <fill>
        <patternFill>
          <bgColor theme="1"/>
        </patternFill>
      </fill>
      <border>
        <left style="thin">
          <color auto="1"/>
        </left>
        <right style="thin">
          <color auto="1"/>
        </right>
        <top style="thin">
          <color auto="1"/>
        </top>
        <bottom style="thin">
          <color auto="1"/>
        </bottom>
        <vertical/>
        <horizontal/>
      </border>
    </dxf>
    <dxf>
      <font>
        <b/>
        <i val="0"/>
        <color theme="0"/>
      </font>
      <fill>
        <patternFill>
          <bgColor theme="1"/>
        </patternFill>
      </fill>
      <border>
        <left style="thin">
          <color auto="1"/>
        </left>
        <right style="thin">
          <color auto="1"/>
        </right>
        <top style="thin">
          <color auto="1"/>
        </top>
        <bottom style="thin">
          <color auto="1"/>
        </bottom>
        <vertical/>
        <horizontal/>
      </border>
    </dxf>
    <dxf>
      <font>
        <b/>
        <i val="0"/>
        <color theme="0"/>
      </font>
      <fill>
        <patternFill>
          <bgColor theme="1"/>
        </patternFill>
      </fill>
      <border>
        <left style="thin">
          <color auto="1"/>
        </left>
        <right style="thin">
          <color auto="1"/>
        </right>
        <top style="thin">
          <color auto="1"/>
        </top>
        <bottom style="thin">
          <color auto="1"/>
        </bottom>
        <vertical/>
        <horizontal/>
      </border>
    </dxf>
    <dxf>
      <font>
        <b/>
        <i val="0"/>
        <color theme="0"/>
      </font>
      <fill>
        <patternFill>
          <bgColor theme="1"/>
        </patternFill>
      </fill>
      <border>
        <left style="thin">
          <color auto="1"/>
        </left>
        <right style="thin">
          <color auto="1"/>
        </right>
        <top style="thin">
          <color auto="1"/>
        </top>
        <bottom style="thin">
          <color auto="1"/>
        </bottom>
        <vertical/>
        <horizontal/>
      </border>
    </dxf>
    <dxf>
      <font>
        <b/>
        <i val="0"/>
        <color theme="0"/>
      </font>
      <fill>
        <patternFill>
          <bgColor theme="1"/>
        </patternFill>
      </fill>
      <border>
        <left style="thin">
          <color auto="1"/>
        </left>
        <right style="thin">
          <color auto="1"/>
        </right>
        <top style="thin">
          <color auto="1"/>
        </top>
        <bottom style="thin">
          <color auto="1"/>
        </bottom>
        <vertical/>
        <horizontal/>
      </border>
    </dxf>
    <dxf>
      <font>
        <b/>
        <i val="0"/>
        <color theme="0"/>
      </font>
      <fill>
        <patternFill>
          <bgColor theme="1"/>
        </patternFill>
      </fill>
      <border>
        <left style="thin">
          <color auto="1"/>
        </left>
        <right style="thin">
          <color auto="1"/>
        </right>
        <top style="thin">
          <color auto="1"/>
        </top>
        <bottom style="thin">
          <color auto="1"/>
        </bottom>
        <vertical/>
        <horizontal/>
      </border>
    </dxf>
    <dxf>
      <font>
        <b/>
        <i val="0"/>
        <color theme="0"/>
      </font>
      <fill>
        <patternFill>
          <bgColor theme="1"/>
        </patternFill>
      </fill>
      <border>
        <left style="thin">
          <color auto="1"/>
        </left>
        <right style="thin">
          <color auto="1"/>
        </right>
        <top style="thin">
          <color auto="1"/>
        </top>
        <bottom style="thin">
          <color auto="1"/>
        </bottom>
        <vertical/>
        <horizontal/>
      </border>
    </dxf>
    <dxf>
      <font>
        <b/>
        <i val="0"/>
        <color theme="0"/>
      </font>
      <fill>
        <patternFill>
          <bgColor theme="1"/>
        </patternFill>
      </fill>
      <border>
        <left style="thin">
          <color auto="1"/>
        </left>
        <right style="thin">
          <color auto="1"/>
        </right>
        <top style="thin">
          <color auto="1"/>
        </top>
        <bottom style="thin">
          <color auto="1"/>
        </bottom>
        <vertical/>
        <horizontal/>
      </border>
    </dxf>
    <dxf>
      <font>
        <b/>
        <i val="0"/>
        <color theme="0"/>
      </font>
      <fill>
        <patternFill>
          <bgColor theme="1"/>
        </patternFill>
      </fill>
      <border>
        <left style="thin">
          <color auto="1"/>
        </left>
        <right style="thin">
          <color auto="1"/>
        </right>
        <top style="thin">
          <color auto="1"/>
        </top>
        <bottom style="thin">
          <color auto="1"/>
        </bottom>
        <vertical/>
        <horizontal/>
      </border>
    </dxf>
    <dxf>
      <font>
        <b/>
        <i val="0"/>
      </font>
      <fill>
        <patternFill>
          <bgColor rgb="FF7030A0"/>
        </patternFill>
      </fill>
      <border>
        <left style="thin">
          <color auto="1"/>
        </left>
        <right style="thin">
          <color auto="1"/>
        </right>
        <top style="thin">
          <color auto="1"/>
        </top>
        <bottom style="thin">
          <color auto="1"/>
        </bottom>
        <vertical/>
        <horizontal/>
      </border>
    </dxf>
    <dxf>
      <font>
        <b/>
        <i val="0"/>
      </font>
      <fill>
        <patternFill>
          <bgColor rgb="FF7030A0"/>
        </patternFill>
      </fill>
      <border>
        <left style="thin">
          <color auto="1"/>
        </left>
        <right style="thin">
          <color auto="1"/>
        </right>
        <top style="thin">
          <color auto="1"/>
        </top>
        <bottom style="thin">
          <color auto="1"/>
        </bottom>
        <vertical/>
        <horizontal/>
      </border>
    </dxf>
    <dxf>
      <font>
        <b/>
        <i val="0"/>
      </font>
      <fill>
        <patternFill>
          <bgColor rgb="FF7030A0"/>
        </patternFill>
      </fill>
      <border>
        <left style="thin">
          <color auto="1"/>
        </left>
        <right style="thin">
          <color auto="1"/>
        </right>
        <top style="thin">
          <color auto="1"/>
        </top>
        <bottom style="thin">
          <color auto="1"/>
        </bottom>
        <vertical/>
        <horizontal/>
      </border>
    </dxf>
    <dxf>
      <font>
        <b/>
        <i val="0"/>
      </font>
      <fill>
        <patternFill>
          <bgColor rgb="FF7030A0"/>
        </patternFill>
      </fill>
      <border>
        <left style="thin">
          <color auto="1"/>
        </left>
        <right style="thin">
          <color auto="1"/>
        </right>
        <top style="thin">
          <color auto="1"/>
        </top>
        <bottom style="thin">
          <color auto="1"/>
        </bottom>
        <vertical/>
        <horizontal/>
      </border>
    </dxf>
    <dxf>
      <font>
        <b/>
        <i val="0"/>
      </font>
      <fill>
        <patternFill>
          <bgColor rgb="FF7030A0"/>
        </patternFill>
      </fill>
      <border>
        <left style="thin">
          <color auto="1"/>
        </left>
        <right style="thin">
          <color auto="1"/>
        </right>
        <top style="thin">
          <color auto="1"/>
        </top>
        <bottom style="thin">
          <color auto="1"/>
        </bottom>
        <vertical/>
        <horizontal/>
      </border>
    </dxf>
    <dxf>
      <font>
        <b/>
        <i val="0"/>
      </font>
      <fill>
        <patternFill>
          <bgColor rgb="FF7030A0"/>
        </patternFill>
      </fill>
      <border>
        <left style="thin">
          <color auto="1"/>
        </left>
        <right style="thin">
          <color auto="1"/>
        </right>
        <top style="thin">
          <color auto="1"/>
        </top>
        <bottom style="thin">
          <color auto="1"/>
        </bottom>
        <vertical/>
        <horizontal/>
      </border>
    </dxf>
    <dxf>
      <font>
        <b/>
        <i val="0"/>
      </font>
      <fill>
        <patternFill>
          <bgColor rgb="FF7030A0"/>
        </patternFill>
      </fill>
      <border>
        <left style="thin">
          <color auto="1"/>
        </left>
        <right style="thin">
          <color auto="1"/>
        </right>
        <top style="thin">
          <color auto="1"/>
        </top>
        <bottom style="thin">
          <color auto="1"/>
        </bottom>
        <vertical/>
        <horizontal/>
      </border>
    </dxf>
    <dxf>
      <font>
        <b/>
        <i val="0"/>
      </font>
      <fill>
        <patternFill>
          <bgColor rgb="FF7030A0"/>
        </patternFill>
      </fill>
      <border>
        <left style="thin">
          <color auto="1"/>
        </left>
        <right style="thin">
          <color auto="1"/>
        </right>
        <top style="thin">
          <color auto="1"/>
        </top>
        <bottom style="thin">
          <color auto="1"/>
        </bottom>
        <vertical/>
        <horizontal/>
      </border>
    </dxf>
    <dxf>
      <font>
        <b/>
        <i val="0"/>
      </font>
      <fill>
        <patternFill>
          <bgColor rgb="FF7030A0"/>
        </patternFill>
      </fill>
      <border>
        <left style="thin">
          <color auto="1"/>
        </left>
        <right style="thin">
          <color auto="1"/>
        </right>
        <top style="thin">
          <color auto="1"/>
        </top>
        <bottom style="thin">
          <color auto="1"/>
        </bottom>
        <vertical/>
        <horizontal/>
      </border>
    </dxf>
    <dxf>
      <font>
        <b/>
        <i val="0"/>
      </font>
      <fill>
        <patternFill>
          <bgColor rgb="FF7030A0"/>
        </patternFill>
      </fill>
      <border>
        <left style="thin">
          <color auto="1"/>
        </left>
        <right style="thin">
          <color auto="1"/>
        </right>
        <top style="thin">
          <color auto="1"/>
        </top>
        <bottom style="thin">
          <color auto="1"/>
        </bottom>
        <vertical/>
        <horizontal/>
      </border>
    </dxf>
    <dxf>
      <font>
        <b/>
        <i val="0"/>
      </font>
      <fill>
        <patternFill>
          <bgColor theme="4"/>
        </patternFill>
      </fill>
      <border>
        <left style="thin">
          <color auto="1"/>
        </left>
        <right style="thin">
          <color auto="1"/>
        </right>
        <top style="thin">
          <color auto="1"/>
        </top>
        <bottom style="thin">
          <color auto="1"/>
        </bottom>
        <vertical/>
        <horizontal/>
      </border>
    </dxf>
    <dxf>
      <font>
        <b/>
        <i val="0"/>
      </font>
      <fill>
        <patternFill>
          <bgColor theme="4"/>
        </patternFill>
      </fill>
      <border>
        <left style="thin">
          <color auto="1"/>
        </left>
        <right style="thin">
          <color auto="1"/>
        </right>
        <top style="thin">
          <color auto="1"/>
        </top>
        <bottom style="thin">
          <color auto="1"/>
        </bottom>
        <vertical/>
        <horizontal/>
      </border>
    </dxf>
    <dxf>
      <font>
        <b/>
        <i val="0"/>
      </font>
      <fill>
        <patternFill>
          <bgColor theme="4"/>
        </patternFill>
      </fill>
      <border>
        <left style="thin">
          <color auto="1"/>
        </left>
        <right style="thin">
          <color auto="1"/>
        </right>
        <top style="thin">
          <color auto="1"/>
        </top>
        <bottom style="thin">
          <color auto="1"/>
        </bottom>
        <vertical/>
        <horizontal/>
      </border>
    </dxf>
    <dxf>
      <font>
        <b/>
        <i val="0"/>
      </font>
      <fill>
        <patternFill>
          <bgColor theme="4"/>
        </patternFill>
      </fill>
      <border>
        <left style="thin">
          <color auto="1"/>
        </left>
        <right style="thin">
          <color auto="1"/>
        </right>
        <top style="thin">
          <color auto="1"/>
        </top>
        <bottom style="thin">
          <color auto="1"/>
        </bottom>
        <vertical/>
        <horizontal/>
      </border>
    </dxf>
    <dxf>
      <font>
        <b/>
        <i val="0"/>
      </font>
      <fill>
        <patternFill>
          <bgColor theme="4"/>
        </patternFill>
      </fill>
      <border>
        <left style="thin">
          <color auto="1"/>
        </left>
        <right style="thin">
          <color auto="1"/>
        </right>
        <top style="thin">
          <color auto="1"/>
        </top>
        <bottom style="thin">
          <color auto="1"/>
        </bottom>
        <vertical/>
        <horizontal/>
      </border>
    </dxf>
    <dxf>
      <font>
        <b/>
        <i val="0"/>
      </font>
      <fill>
        <patternFill>
          <bgColor theme="4"/>
        </patternFill>
      </fill>
      <border>
        <left style="thin">
          <color auto="1"/>
        </left>
        <right style="thin">
          <color auto="1"/>
        </right>
        <top style="thin">
          <color auto="1"/>
        </top>
        <bottom style="thin">
          <color auto="1"/>
        </bottom>
        <vertical/>
        <horizontal/>
      </border>
    </dxf>
    <dxf>
      <font>
        <b/>
        <i val="0"/>
      </font>
      <fill>
        <patternFill>
          <bgColor theme="4"/>
        </patternFill>
      </fill>
      <border>
        <left style="thin">
          <color auto="1"/>
        </left>
        <right style="thin">
          <color auto="1"/>
        </right>
        <top style="thin">
          <color auto="1"/>
        </top>
        <bottom style="thin">
          <color auto="1"/>
        </bottom>
        <vertical/>
        <horizontal/>
      </border>
    </dxf>
    <dxf>
      <font>
        <b/>
        <i val="0"/>
      </font>
      <fill>
        <patternFill>
          <bgColor theme="4"/>
        </patternFill>
      </fill>
      <border>
        <left style="thin">
          <color auto="1"/>
        </left>
        <right style="thin">
          <color auto="1"/>
        </right>
        <top style="thin">
          <color auto="1"/>
        </top>
        <bottom style="thin">
          <color auto="1"/>
        </bottom>
        <vertical/>
        <horizontal/>
      </border>
    </dxf>
    <dxf>
      <font>
        <b/>
        <i val="0"/>
      </font>
      <fill>
        <patternFill>
          <bgColor theme="4"/>
        </patternFill>
      </fill>
      <border>
        <left style="thin">
          <color auto="1"/>
        </left>
        <right style="thin">
          <color auto="1"/>
        </right>
        <top style="thin">
          <color auto="1"/>
        </top>
        <bottom style="thin">
          <color auto="1"/>
        </bottom>
        <vertical/>
        <horizontal/>
      </border>
    </dxf>
    <dxf>
      <font>
        <b/>
        <i val="0"/>
      </font>
      <fill>
        <patternFill>
          <bgColor theme="4"/>
        </patternFill>
      </fill>
      <border>
        <left style="thin">
          <color auto="1"/>
        </left>
        <right style="thin">
          <color auto="1"/>
        </right>
        <top style="thin">
          <color auto="1"/>
        </top>
        <bottom style="thin">
          <color auto="1"/>
        </bottom>
        <vertical/>
        <horizontal/>
      </border>
    </dxf>
    <dxf>
      <font>
        <b/>
        <i val="0"/>
      </font>
      <fill>
        <patternFill>
          <bgColor rgb="FF00B050"/>
        </patternFill>
      </fill>
      <border>
        <left style="thin">
          <color auto="1"/>
        </left>
        <right style="thin">
          <color auto="1"/>
        </right>
        <top style="thin">
          <color auto="1"/>
        </top>
        <bottom style="thin">
          <color auto="1"/>
        </bottom>
        <vertical/>
        <horizontal/>
      </border>
    </dxf>
    <dxf>
      <font>
        <b/>
        <i val="0"/>
      </font>
      <fill>
        <patternFill>
          <bgColor rgb="FF00B050"/>
        </patternFill>
      </fill>
      <border>
        <left style="thin">
          <color auto="1"/>
        </left>
        <right style="thin">
          <color auto="1"/>
        </right>
        <top style="thin">
          <color auto="1"/>
        </top>
        <bottom style="thin">
          <color auto="1"/>
        </bottom>
        <vertical/>
        <horizontal/>
      </border>
    </dxf>
    <dxf>
      <font>
        <b/>
        <i val="0"/>
      </font>
      <fill>
        <patternFill>
          <bgColor rgb="FF00B050"/>
        </patternFill>
      </fill>
      <border>
        <left style="thin">
          <color auto="1"/>
        </left>
        <right style="thin">
          <color auto="1"/>
        </right>
        <top style="thin">
          <color auto="1"/>
        </top>
        <bottom style="thin">
          <color auto="1"/>
        </bottom>
        <vertical/>
        <horizontal/>
      </border>
    </dxf>
    <dxf>
      <font>
        <b/>
        <i val="0"/>
      </font>
      <fill>
        <patternFill>
          <bgColor rgb="FF00B050"/>
        </patternFill>
      </fill>
      <border>
        <left style="thin">
          <color auto="1"/>
        </left>
        <right style="thin">
          <color auto="1"/>
        </right>
        <top style="thin">
          <color auto="1"/>
        </top>
        <bottom style="thin">
          <color auto="1"/>
        </bottom>
        <vertical/>
        <horizontal/>
      </border>
    </dxf>
    <dxf>
      <font>
        <b/>
        <i val="0"/>
      </font>
      <fill>
        <patternFill>
          <bgColor rgb="FF00B050"/>
        </patternFill>
      </fill>
      <border>
        <left style="thin">
          <color auto="1"/>
        </left>
        <right style="thin">
          <color auto="1"/>
        </right>
        <top style="thin">
          <color auto="1"/>
        </top>
        <bottom style="thin">
          <color auto="1"/>
        </bottom>
        <vertical/>
        <horizontal/>
      </border>
    </dxf>
    <dxf>
      <font>
        <b/>
        <i val="0"/>
      </font>
      <fill>
        <patternFill>
          <bgColor rgb="FF00B050"/>
        </patternFill>
      </fill>
      <border>
        <left style="thin">
          <color auto="1"/>
        </left>
        <right style="thin">
          <color auto="1"/>
        </right>
        <top style="thin">
          <color auto="1"/>
        </top>
        <bottom style="thin">
          <color auto="1"/>
        </bottom>
        <vertical/>
        <horizontal/>
      </border>
    </dxf>
    <dxf>
      <font>
        <b/>
        <i val="0"/>
      </font>
      <fill>
        <patternFill>
          <bgColor rgb="FF00B050"/>
        </patternFill>
      </fill>
      <border>
        <left style="thin">
          <color auto="1"/>
        </left>
        <right style="thin">
          <color auto="1"/>
        </right>
        <top style="thin">
          <color auto="1"/>
        </top>
        <bottom style="thin">
          <color auto="1"/>
        </bottom>
        <vertical/>
        <horizontal/>
      </border>
    </dxf>
    <dxf>
      <font>
        <b/>
        <i val="0"/>
      </font>
      <fill>
        <patternFill>
          <bgColor rgb="FF00B050"/>
        </patternFill>
      </fill>
      <border>
        <left style="thin">
          <color auto="1"/>
        </left>
        <right style="thin">
          <color auto="1"/>
        </right>
        <top style="thin">
          <color auto="1"/>
        </top>
        <bottom style="thin">
          <color auto="1"/>
        </bottom>
        <vertical/>
        <horizontal/>
      </border>
    </dxf>
    <dxf>
      <font>
        <b/>
        <i val="0"/>
      </font>
      <fill>
        <patternFill>
          <bgColor rgb="FF00B050"/>
        </patternFill>
      </fill>
      <border>
        <left style="thin">
          <color auto="1"/>
        </left>
        <right style="thin">
          <color auto="1"/>
        </right>
        <top style="thin">
          <color auto="1"/>
        </top>
        <bottom style="thin">
          <color auto="1"/>
        </bottom>
        <vertical/>
        <horizontal/>
      </border>
    </dxf>
    <dxf>
      <font>
        <b/>
        <i val="0"/>
      </font>
      <fill>
        <patternFill>
          <bgColor rgb="FF00B050"/>
        </patternFill>
      </fill>
      <border>
        <left style="thin">
          <color auto="1"/>
        </left>
        <right style="thin">
          <color auto="1"/>
        </right>
        <top style="thin">
          <color auto="1"/>
        </top>
        <bottom style="thin">
          <color auto="1"/>
        </bottom>
        <vertical/>
        <horizontal/>
      </border>
    </dxf>
    <dxf>
      <font>
        <b/>
        <i val="0"/>
      </font>
      <fill>
        <patternFill>
          <bgColor rgb="FF92D050"/>
        </patternFill>
      </fill>
      <border>
        <left style="thin">
          <color auto="1"/>
        </left>
        <right style="thin">
          <color auto="1"/>
        </right>
        <top style="thin">
          <color auto="1"/>
        </top>
        <bottom style="thin">
          <color auto="1"/>
        </bottom>
        <vertical/>
        <horizontal/>
      </border>
    </dxf>
    <dxf>
      <font>
        <b/>
        <i val="0"/>
      </font>
      <fill>
        <patternFill>
          <bgColor rgb="FF92D050"/>
        </patternFill>
      </fill>
      <border>
        <left style="thin">
          <color auto="1"/>
        </left>
        <right style="thin">
          <color auto="1"/>
        </right>
        <top style="thin">
          <color auto="1"/>
        </top>
        <bottom style="thin">
          <color auto="1"/>
        </bottom>
        <vertical/>
        <horizontal/>
      </border>
    </dxf>
    <dxf>
      <font>
        <b/>
        <i val="0"/>
      </font>
      <fill>
        <patternFill>
          <bgColor rgb="FF92D050"/>
        </patternFill>
      </fill>
      <border>
        <left style="thin">
          <color auto="1"/>
        </left>
        <right style="thin">
          <color auto="1"/>
        </right>
        <top style="thin">
          <color auto="1"/>
        </top>
        <bottom style="thin">
          <color auto="1"/>
        </bottom>
        <vertical/>
        <horizontal/>
      </border>
    </dxf>
    <dxf>
      <font>
        <b/>
        <i val="0"/>
      </font>
      <fill>
        <patternFill>
          <bgColor rgb="FF92D050"/>
        </patternFill>
      </fill>
      <border>
        <left style="thin">
          <color auto="1"/>
        </left>
        <right style="thin">
          <color auto="1"/>
        </right>
        <top style="thin">
          <color auto="1"/>
        </top>
        <bottom style="thin">
          <color auto="1"/>
        </bottom>
        <vertical/>
        <horizontal/>
      </border>
    </dxf>
    <dxf>
      <font>
        <b/>
        <i val="0"/>
      </font>
      <fill>
        <patternFill>
          <bgColor rgb="FF92D050"/>
        </patternFill>
      </fill>
      <border>
        <left style="thin">
          <color auto="1"/>
        </left>
        <right style="thin">
          <color auto="1"/>
        </right>
        <top style="thin">
          <color auto="1"/>
        </top>
        <bottom style="thin">
          <color auto="1"/>
        </bottom>
        <vertical/>
        <horizontal/>
      </border>
    </dxf>
    <dxf>
      <font>
        <b/>
        <i val="0"/>
      </font>
      <fill>
        <patternFill>
          <bgColor rgb="FF92D050"/>
        </patternFill>
      </fill>
      <border>
        <left style="thin">
          <color auto="1"/>
        </left>
        <right style="thin">
          <color auto="1"/>
        </right>
        <top style="thin">
          <color auto="1"/>
        </top>
        <bottom style="thin">
          <color auto="1"/>
        </bottom>
        <vertical/>
        <horizontal/>
      </border>
    </dxf>
    <dxf>
      <font>
        <b/>
        <i val="0"/>
      </font>
      <fill>
        <patternFill>
          <bgColor rgb="FF92D050"/>
        </patternFill>
      </fill>
      <border>
        <left style="thin">
          <color auto="1"/>
        </left>
        <right style="thin">
          <color auto="1"/>
        </right>
        <top style="thin">
          <color auto="1"/>
        </top>
        <bottom style="thin">
          <color auto="1"/>
        </bottom>
        <vertical/>
        <horizontal/>
      </border>
    </dxf>
    <dxf>
      <font>
        <b/>
        <i val="0"/>
      </font>
      <fill>
        <patternFill>
          <bgColor rgb="FF92D050"/>
        </patternFill>
      </fill>
      <border>
        <left style="thin">
          <color auto="1"/>
        </left>
        <right style="thin">
          <color auto="1"/>
        </right>
        <top style="thin">
          <color auto="1"/>
        </top>
        <bottom style="thin">
          <color auto="1"/>
        </bottom>
        <vertical/>
        <horizontal/>
      </border>
    </dxf>
    <dxf>
      <font>
        <b/>
        <i val="0"/>
      </font>
      <fill>
        <patternFill>
          <bgColor rgb="FF92D050"/>
        </patternFill>
      </fill>
      <border>
        <left style="thin">
          <color auto="1"/>
        </left>
        <right style="thin">
          <color auto="1"/>
        </right>
        <top style="thin">
          <color auto="1"/>
        </top>
        <bottom style="thin">
          <color auto="1"/>
        </bottom>
        <vertical/>
        <horizontal/>
      </border>
    </dxf>
    <dxf>
      <font>
        <b/>
        <i val="0"/>
      </font>
      <fill>
        <patternFill>
          <bgColor rgb="FF92D050"/>
        </patternFill>
      </fill>
      <border>
        <left style="thin">
          <color auto="1"/>
        </left>
        <right style="thin">
          <color auto="1"/>
        </right>
        <top style="thin">
          <color auto="1"/>
        </top>
        <bottom style="thin">
          <color auto="1"/>
        </bottom>
        <vertical/>
        <horizontal/>
      </border>
    </dxf>
    <dxf>
      <font>
        <b/>
        <i val="0"/>
      </font>
      <fill>
        <patternFill>
          <bgColor rgb="FFFFFF00"/>
        </patternFill>
      </fill>
      <border>
        <left style="thin">
          <color auto="1"/>
        </left>
        <right style="thin">
          <color auto="1"/>
        </right>
        <top style="thin">
          <color auto="1"/>
        </top>
        <bottom style="thin">
          <color auto="1"/>
        </bottom>
        <vertical/>
        <horizontal/>
      </border>
    </dxf>
    <dxf>
      <font>
        <b/>
        <i val="0"/>
      </font>
      <fill>
        <patternFill>
          <bgColor rgb="FFFFFF00"/>
        </patternFill>
      </fill>
      <border>
        <left style="thin">
          <color auto="1"/>
        </left>
        <right style="thin">
          <color auto="1"/>
        </right>
        <top style="thin">
          <color auto="1"/>
        </top>
        <bottom style="thin">
          <color auto="1"/>
        </bottom>
        <vertical/>
        <horizontal/>
      </border>
    </dxf>
    <dxf>
      <font>
        <b/>
        <i val="0"/>
      </font>
      <fill>
        <patternFill>
          <bgColor rgb="FFFFFF00"/>
        </patternFill>
      </fill>
      <border>
        <left style="thin">
          <color auto="1"/>
        </left>
        <right style="thin">
          <color auto="1"/>
        </right>
        <top style="thin">
          <color auto="1"/>
        </top>
        <bottom style="thin">
          <color auto="1"/>
        </bottom>
        <vertical/>
        <horizontal/>
      </border>
    </dxf>
    <dxf>
      <font>
        <b/>
        <i val="0"/>
      </font>
      <fill>
        <patternFill>
          <bgColor rgb="FFFFFF00"/>
        </patternFill>
      </fill>
      <border>
        <left style="thin">
          <color auto="1"/>
        </left>
        <right style="thin">
          <color auto="1"/>
        </right>
        <top style="thin">
          <color auto="1"/>
        </top>
        <bottom style="thin">
          <color auto="1"/>
        </bottom>
        <vertical/>
        <horizontal/>
      </border>
    </dxf>
    <dxf>
      <font>
        <b/>
        <i val="0"/>
      </font>
      <fill>
        <patternFill>
          <bgColor rgb="FFFFFF00"/>
        </patternFill>
      </fill>
      <border>
        <left style="thin">
          <color auto="1"/>
        </left>
        <right style="thin">
          <color auto="1"/>
        </right>
        <top style="thin">
          <color auto="1"/>
        </top>
        <bottom style="thin">
          <color auto="1"/>
        </bottom>
        <vertical/>
        <horizontal/>
      </border>
    </dxf>
    <dxf>
      <font>
        <b/>
        <i val="0"/>
      </font>
      <fill>
        <patternFill>
          <bgColor rgb="FFFFFF00"/>
        </patternFill>
      </fill>
      <border>
        <left style="thin">
          <color auto="1"/>
        </left>
        <right style="thin">
          <color auto="1"/>
        </right>
        <top style="thin">
          <color auto="1"/>
        </top>
        <bottom style="thin">
          <color auto="1"/>
        </bottom>
        <vertical/>
        <horizontal/>
      </border>
    </dxf>
    <dxf>
      <font>
        <b/>
        <i val="0"/>
      </font>
      <fill>
        <patternFill>
          <bgColor rgb="FFFFFF00"/>
        </patternFill>
      </fill>
      <border>
        <left style="thin">
          <color auto="1"/>
        </left>
        <right style="thin">
          <color auto="1"/>
        </right>
        <top style="thin">
          <color auto="1"/>
        </top>
        <bottom style="thin">
          <color auto="1"/>
        </bottom>
        <vertical/>
        <horizontal/>
      </border>
    </dxf>
    <dxf>
      <font>
        <b/>
        <i val="0"/>
      </font>
      <fill>
        <patternFill>
          <bgColor rgb="FFFFFF00"/>
        </patternFill>
      </fill>
      <border>
        <left style="thin">
          <color auto="1"/>
        </left>
        <right style="thin">
          <color auto="1"/>
        </right>
        <top style="thin">
          <color auto="1"/>
        </top>
        <bottom style="thin">
          <color auto="1"/>
        </bottom>
        <vertical/>
        <horizontal/>
      </border>
    </dxf>
    <dxf>
      <font>
        <b/>
        <i val="0"/>
      </font>
      <fill>
        <patternFill>
          <bgColor rgb="FFFFFF00"/>
        </patternFill>
      </fill>
      <border>
        <left style="thin">
          <color auto="1"/>
        </left>
        <right style="thin">
          <color auto="1"/>
        </right>
        <top style="thin">
          <color auto="1"/>
        </top>
        <bottom style="thin">
          <color auto="1"/>
        </bottom>
        <vertical/>
        <horizontal/>
      </border>
    </dxf>
    <dxf>
      <font>
        <b/>
        <i val="0"/>
      </font>
      <fill>
        <patternFill>
          <bgColor rgb="FFFFFF00"/>
        </patternFill>
      </fill>
      <border>
        <left style="thin">
          <color auto="1"/>
        </left>
        <right style="thin">
          <color auto="1"/>
        </right>
        <top style="thin">
          <color auto="1"/>
        </top>
        <bottom style="thin">
          <color auto="1"/>
        </bottom>
        <vertical/>
        <horizontal/>
      </border>
    </dxf>
    <dxf>
      <font>
        <b/>
        <i val="0"/>
      </font>
      <fill>
        <patternFill>
          <bgColor theme="7" tint="-0.24994659260841701"/>
        </patternFill>
      </fill>
      <border>
        <left style="thin">
          <color auto="1"/>
        </left>
        <right style="thin">
          <color auto="1"/>
        </right>
        <top style="thin">
          <color auto="1"/>
        </top>
        <bottom style="thin">
          <color auto="1"/>
        </bottom>
        <vertical/>
        <horizontal/>
      </border>
    </dxf>
    <dxf>
      <font>
        <b/>
        <i val="0"/>
      </font>
      <fill>
        <patternFill>
          <bgColor theme="7" tint="-0.24994659260841701"/>
        </patternFill>
      </fill>
      <border>
        <left style="thin">
          <color auto="1"/>
        </left>
        <right style="thin">
          <color auto="1"/>
        </right>
        <top style="thin">
          <color auto="1"/>
        </top>
        <bottom style="thin">
          <color auto="1"/>
        </bottom>
        <vertical/>
        <horizontal/>
      </border>
    </dxf>
    <dxf>
      <font>
        <b/>
        <i val="0"/>
      </font>
      <fill>
        <patternFill>
          <bgColor theme="7" tint="-0.24994659260841701"/>
        </patternFill>
      </fill>
      <border>
        <left style="thin">
          <color auto="1"/>
        </left>
        <right style="thin">
          <color auto="1"/>
        </right>
        <top style="thin">
          <color auto="1"/>
        </top>
        <bottom style="thin">
          <color auto="1"/>
        </bottom>
        <vertical/>
        <horizontal/>
      </border>
    </dxf>
    <dxf>
      <font>
        <b/>
        <i val="0"/>
      </font>
      <fill>
        <patternFill>
          <bgColor theme="7" tint="-0.24994659260841701"/>
        </patternFill>
      </fill>
      <border>
        <left style="thin">
          <color auto="1"/>
        </left>
        <right style="thin">
          <color auto="1"/>
        </right>
        <top style="thin">
          <color auto="1"/>
        </top>
        <bottom style="thin">
          <color auto="1"/>
        </bottom>
        <vertical/>
        <horizontal/>
      </border>
    </dxf>
    <dxf>
      <font>
        <b/>
        <i val="0"/>
      </font>
      <fill>
        <patternFill>
          <bgColor theme="7" tint="-0.24994659260841701"/>
        </patternFill>
      </fill>
      <border>
        <left style="thin">
          <color auto="1"/>
        </left>
        <right style="thin">
          <color auto="1"/>
        </right>
        <top style="thin">
          <color auto="1"/>
        </top>
        <bottom style="thin">
          <color auto="1"/>
        </bottom>
        <vertical/>
        <horizontal/>
      </border>
    </dxf>
    <dxf>
      <font>
        <b/>
        <i val="0"/>
      </font>
      <fill>
        <patternFill>
          <bgColor theme="7" tint="-0.24994659260841701"/>
        </patternFill>
      </fill>
      <border>
        <left style="thin">
          <color auto="1"/>
        </left>
        <right style="thin">
          <color auto="1"/>
        </right>
        <top style="thin">
          <color auto="1"/>
        </top>
        <bottom style="thin">
          <color auto="1"/>
        </bottom>
        <vertical/>
        <horizontal/>
      </border>
    </dxf>
    <dxf>
      <font>
        <b/>
        <i val="0"/>
      </font>
      <fill>
        <patternFill>
          <bgColor theme="7" tint="-0.24994659260841701"/>
        </patternFill>
      </fill>
      <border>
        <left style="thin">
          <color auto="1"/>
        </left>
        <right style="thin">
          <color auto="1"/>
        </right>
        <top style="thin">
          <color auto="1"/>
        </top>
        <bottom style="thin">
          <color auto="1"/>
        </bottom>
        <vertical/>
        <horizontal/>
      </border>
    </dxf>
    <dxf>
      <font>
        <b/>
        <i val="0"/>
      </font>
      <fill>
        <patternFill>
          <bgColor theme="7" tint="-0.24994659260841701"/>
        </patternFill>
      </fill>
      <border>
        <left style="thin">
          <color auto="1"/>
        </left>
        <right style="thin">
          <color auto="1"/>
        </right>
        <top style="thin">
          <color auto="1"/>
        </top>
        <bottom style="thin">
          <color auto="1"/>
        </bottom>
        <vertical/>
        <horizontal/>
      </border>
    </dxf>
    <dxf>
      <font>
        <b/>
        <i val="0"/>
      </font>
      <fill>
        <patternFill>
          <bgColor theme="7" tint="-0.24994659260841701"/>
        </patternFill>
      </fill>
      <border>
        <left style="thin">
          <color auto="1"/>
        </left>
        <right style="thin">
          <color auto="1"/>
        </right>
        <top style="thin">
          <color auto="1"/>
        </top>
        <bottom style="thin">
          <color auto="1"/>
        </bottom>
        <vertical/>
        <horizontal/>
      </border>
    </dxf>
    <dxf>
      <font>
        <b/>
        <i val="0"/>
      </font>
      <fill>
        <patternFill>
          <bgColor theme="7" tint="-0.24994659260841701"/>
        </patternFill>
      </fill>
      <border>
        <left style="thin">
          <color auto="1"/>
        </left>
        <right style="thin">
          <color auto="1"/>
        </right>
        <top style="thin">
          <color auto="1"/>
        </top>
        <bottom style="thin">
          <color auto="1"/>
        </bottom>
        <vertical/>
        <horizontal/>
      </border>
    </dxf>
    <dxf>
      <font>
        <b/>
        <i val="0"/>
      </font>
      <fill>
        <patternFill>
          <bgColor theme="5"/>
        </patternFill>
      </fill>
      <border>
        <left style="thin">
          <color auto="1"/>
        </left>
        <right style="thin">
          <color auto="1"/>
        </right>
        <top style="thin">
          <color auto="1"/>
        </top>
        <bottom style="thin">
          <color auto="1"/>
        </bottom>
        <vertical/>
        <horizontal/>
      </border>
    </dxf>
    <dxf>
      <font>
        <b/>
        <i val="0"/>
      </font>
      <fill>
        <patternFill>
          <bgColor theme="5"/>
        </patternFill>
      </fill>
      <border>
        <left style="thin">
          <color auto="1"/>
        </left>
        <right style="thin">
          <color auto="1"/>
        </right>
        <top style="thin">
          <color auto="1"/>
        </top>
        <bottom style="thin">
          <color auto="1"/>
        </bottom>
        <vertical/>
        <horizontal/>
      </border>
    </dxf>
    <dxf>
      <font>
        <b/>
        <i val="0"/>
      </font>
      <fill>
        <patternFill>
          <bgColor theme="5"/>
        </patternFill>
      </fill>
      <border>
        <left style="thin">
          <color auto="1"/>
        </left>
        <right style="thin">
          <color auto="1"/>
        </right>
        <top style="thin">
          <color auto="1"/>
        </top>
        <bottom style="thin">
          <color auto="1"/>
        </bottom>
        <vertical/>
        <horizontal/>
      </border>
    </dxf>
    <dxf>
      <font>
        <b/>
        <i val="0"/>
      </font>
      <fill>
        <patternFill>
          <bgColor theme="5"/>
        </patternFill>
      </fill>
      <border>
        <left style="thin">
          <color auto="1"/>
        </left>
        <right style="thin">
          <color auto="1"/>
        </right>
        <top style="thin">
          <color auto="1"/>
        </top>
        <bottom style="thin">
          <color auto="1"/>
        </bottom>
        <vertical/>
        <horizontal/>
      </border>
    </dxf>
    <dxf>
      <font>
        <b/>
        <i val="0"/>
      </font>
      <fill>
        <patternFill>
          <bgColor theme="5"/>
        </patternFill>
      </fill>
      <border>
        <left style="thin">
          <color auto="1"/>
        </left>
        <right style="thin">
          <color auto="1"/>
        </right>
        <top style="thin">
          <color auto="1"/>
        </top>
        <bottom style="thin">
          <color auto="1"/>
        </bottom>
        <vertical/>
        <horizontal/>
      </border>
    </dxf>
    <dxf>
      <font>
        <b/>
        <i val="0"/>
      </font>
      <fill>
        <patternFill>
          <bgColor theme="5"/>
        </patternFill>
      </fill>
      <border>
        <left style="thin">
          <color auto="1"/>
        </left>
        <right style="thin">
          <color auto="1"/>
        </right>
        <top style="thin">
          <color auto="1"/>
        </top>
        <bottom style="thin">
          <color auto="1"/>
        </bottom>
        <vertical/>
        <horizontal/>
      </border>
    </dxf>
    <dxf>
      <font>
        <b/>
        <i val="0"/>
      </font>
      <fill>
        <patternFill>
          <bgColor theme="5"/>
        </patternFill>
      </fill>
      <border>
        <left style="thin">
          <color auto="1"/>
        </left>
        <right style="thin">
          <color auto="1"/>
        </right>
        <top style="thin">
          <color auto="1"/>
        </top>
        <bottom style="thin">
          <color auto="1"/>
        </bottom>
        <vertical/>
        <horizontal/>
      </border>
    </dxf>
    <dxf>
      <font>
        <b/>
        <i val="0"/>
      </font>
      <fill>
        <patternFill>
          <bgColor theme="5"/>
        </patternFill>
      </fill>
      <border>
        <left style="thin">
          <color auto="1"/>
        </left>
        <right style="thin">
          <color auto="1"/>
        </right>
        <top style="thin">
          <color auto="1"/>
        </top>
        <bottom style="thin">
          <color auto="1"/>
        </bottom>
        <vertical/>
        <horizontal/>
      </border>
    </dxf>
    <dxf>
      <font>
        <b/>
        <i val="0"/>
      </font>
      <fill>
        <patternFill>
          <bgColor theme="5"/>
        </patternFill>
      </fill>
      <border>
        <left style="thin">
          <color auto="1"/>
        </left>
        <right style="thin">
          <color auto="1"/>
        </right>
        <top style="thin">
          <color auto="1"/>
        </top>
        <bottom style="thin">
          <color auto="1"/>
        </bottom>
        <vertical/>
        <horizontal/>
      </border>
    </dxf>
    <dxf>
      <font>
        <b/>
        <i val="0"/>
      </font>
      <fill>
        <patternFill>
          <bgColor theme="5"/>
        </patternFill>
      </fill>
      <border>
        <left style="thin">
          <color auto="1"/>
        </left>
        <right style="thin">
          <color auto="1"/>
        </right>
        <top style="thin">
          <color auto="1"/>
        </top>
        <bottom style="thin">
          <color auto="1"/>
        </bottom>
        <vertical/>
        <horizontal/>
      </border>
    </dxf>
    <dxf>
      <font>
        <b/>
        <i val="0"/>
      </font>
      <fill>
        <patternFill>
          <bgColor rgb="FFFF0000"/>
        </patternFill>
      </fill>
      <border>
        <left style="thin">
          <color auto="1"/>
        </left>
        <right style="thin">
          <color auto="1"/>
        </right>
        <top style="thin">
          <color auto="1"/>
        </top>
        <bottom style="thin">
          <color auto="1"/>
        </bottom>
        <vertical/>
        <horizontal/>
      </border>
    </dxf>
    <dxf>
      <font>
        <b/>
        <i val="0"/>
      </font>
      <fill>
        <patternFill>
          <bgColor rgb="FFFF0000"/>
        </patternFill>
      </fill>
      <border>
        <left style="thin">
          <color auto="1"/>
        </left>
        <right style="thin">
          <color auto="1"/>
        </right>
        <top style="thin">
          <color auto="1"/>
        </top>
        <bottom style="thin">
          <color auto="1"/>
        </bottom>
        <vertical/>
        <horizontal/>
      </border>
    </dxf>
    <dxf>
      <font>
        <b/>
        <i val="0"/>
      </font>
      <fill>
        <patternFill>
          <bgColor rgb="FFFF0000"/>
        </patternFill>
      </fill>
      <border>
        <left style="thin">
          <color auto="1"/>
        </left>
        <right style="thin">
          <color auto="1"/>
        </right>
        <top style="thin">
          <color auto="1"/>
        </top>
        <bottom style="thin">
          <color auto="1"/>
        </bottom>
        <vertical/>
        <horizontal/>
      </border>
    </dxf>
    <dxf>
      <font>
        <b/>
        <i val="0"/>
      </font>
      <fill>
        <patternFill>
          <bgColor rgb="FFFF0000"/>
        </patternFill>
      </fill>
      <border>
        <left style="thin">
          <color auto="1"/>
        </left>
        <right style="thin">
          <color auto="1"/>
        </right>
        <top style="thin">
          <color auto="1"/>
        </top>
        <bottom style="thin">
          <color auto="1"/>
        </bottom>
        <vertical/>
        <horizontal/>
      </border>
    </dxf>
    <dxf>
      <font>
        <b/>
        <i val="0"/>
      </font>
      <fill>
        <patternFill>
          <bgColor rgb="FFFF0000"/>
        </patternFill>
      </fill>
      <border>
        <left style="thin">
          <color auto="1"/>
        </left>
        <right style="thin">
          <color auto="1"/>
        </right>
        <top style="thin">
          <color auto="1"/>
        </top>
        <bottom style="thin">
          <color auto="1"/>
        </bottom>
        <vertical/>
        <horizontal/>
      </border>
    </dxf>
    <dxf>
      <font>
        <b/>
        <i val="0"/>
      </font>
      <fill>
        <patternFill>
          <bgColor rgb="FFFF0000"/>
        </patternFill>
      </fill>
      <border>
        <left style="thin">
          <color auto="1"/>
        </left>
        <right style="thin">
          <color auto="1"/>
        </right>
        <top style="thin">
          <color auto="1"/>
        </top>
        <bottom style="thin">
          <color auto="1"/>
        </bottom>
        <vertical/>
        <horizontal/>
      </border>
    </dxf>
    <dxf>
      <font>
        <b/>
        <i val="0"/>
      </font>
      <fill>
        <patternFill>
          <bgColor rgb="FFFF0000"/>
        </patternFill>
      </fill>
      <border>
        <left style="thin">
          <color auto="1"/>
        </left>
        <right style="thin">
          <color auto="1"/>
        </right>
        <top style="thin">
          <color auto="1"/>
        </top>
        <bottom style="thin">
          <color auto="1"/>
        </bottom>
        <vertical/>
        <horizontal/>
      </border>
    </dxf>
    <dxf>
      <font>
        <b/>
        <i val="0"/>
      </font>
      <fill>
        <patternFill>
          <bgColor rgb="FFFF0000"/>
        </patternFill>
      </fill>
      <border>
        <left style="thin">
          <color auto="1"/>
        </left>
        <right style="thin">
          <color auto="1"/>
        </right>
        <top style="thin">
          <color auto="1"/>
        </top>
        <bottom style="thin">
          <color auto="1"/>
        </bottom>
        <vertical/>
        <horizontal/>
      </border>
    </dxf>
    <dxf>
      <font>
        <b/>
        <i val="0"/>
      </font>
      <fill>
        <patternFill>
          <bgColor rgb="FFFF0000"/>
        </patternFill>
      </fill>
      <border>
        <left style="thin">
          <color auto="1"/>
        </left>
        <right style="thin">
          <color auto="1"/>
        </right>
        <top style="thin">
          <color auto="1"/>
        </top>
        <bottom style="thin">
          <color auto="1"/>
        </bottom>
        <vertical/>
        <horizontal/>
      </border>
    </dxf>
    <dxf>
      <font>
        <b/>
        <i val="0"/>
      </font>
      <fill>
        <patternFill>
          <bgColor rgb="FFFF0000"/>
        </patternFill>
      </fill>
      <border>
        <left style="thin">
          <color auto="1"/>
        </left>
        <right style="thin">
          <color auto="1"/>
        </right>
        <top style="thin">
          <color auto="1"/>
        </top>
        <bottom style="thin">
          <color auto="1"/>
        </bottom>
        <vertical/>
        <horizontal/>
      </border>
    </dxf>
    <dxf>
      <font>
        <b/>
        <i val="0"/>
      </font>
      <fill>
        <patternFill>
          <bgColor rgb="FFFF00FF"/>
        </patternFill>
      </fill>
      <border>
        <left style="thin">
          <color auto="1"/>
        </left>
        <right style="thin">
          <color auto="1"/>
        </right>
        <top style="thin">
          <color auto="1"/>
        </top>
        <bottom style="thin">
          <color auto="1"/>
        </bottom>
        <vertical/>
        <horizontal/>
      </border>
    </dxf>
    <dxf>
      <font>
        <b/>
        <i val="0"/>
      </font>
      <fill>
        <patternFill>
          <bgColor rgb="FFFF00FF"/>
        </patternFill>
      </fill>
      <border>
        <left style="thin">
          <color auto="1"/>
        </left>
        <right style="thin">
          <color auto="1"/>
        </right>
        <top style="thin">
          <color auto="1"/>
        </top>
        <bottom style="thin">
          <color auto="1"/>
        </bottom>
        <vertical/>
        <horizontal/>
      </border>
    </dxf>
    <dxf>
      <font>
        <b/>
        <i val="0"/>
      </font>
      <fill>
        <patternFill>
          <bgColor rgb="FFFF00FF"/>
        </patternFill>
      </fill>
      <border>
        <left style="thin">
          <color auto="1"/>
        </left>
        <right style="thin">
          <color auto="1"/>
        </right>
        <top style="thin">
          <color auto="1"/>
        </top>
        <bottom style="thin">
          <color auto="1"/>
        </bottom>
        <vertical/>
        <horizontal/>
      </border>
    </dxf>
    <dxf>
      <font>
        <b/>
        <i val="0"/>
      </font>
      <fill>
        <patternFill>
          <bgColor rgb="FFFF00FF"/>
        </patternFill>
      </fill>
      <border>
        <left style="thin">
          <color auto="1"/>
        </left>
        <right style="thin">
          <color auto="1"/>
        </right>
        <top style="thin">
          <color auto="1"/>
        </top>
        <bottom style="thin">
          <color auto="1"/>
        </bottom>
        <vertical/>
        <horizontal/>
      </border>
    </dxf>
    <dxf>
      <font>
        <b/>
        <i val="0"/>
      </font>
      <fill>
        <patternFill>
          <bgColor rgb="FFFF00FF"/>
        </patternFill>
      </fill>
      <border>
        <left style="thin">
          <color auto="1"/>
        </left>
        <right style="thin">
          <color auto="1"/>
        </right>
        <top style="thin">
          <color auto="1"/>
        </top>
        <bottom style="thin">
          <color auto="1"/>
        </bottom>
        <vertical/>
        <horizontal/>
      </border>
    </dxf>
    <dxf>
      <font>
        <b/>
        <i val="0"/>
      </font>
      <fill>
        <patternFill>
          <bgColor rgb="FFFF00FF"/>
        </patternFill>
      </fill>
      <border>
        <left style="thin">
          <color auto="1"/>
        </left>
        <right style="thin">
          <color auto="1"/>
        </right>
        <top style="thin">
          <color auto="1"/>
        </top>
        <bottom style="thin">
          <color auto="1"/>
        </bottom>
        <vertical/>
        <horizontal/>
      </border>
    </dxf>
    <dxf>
      <font>
        <b/>
        <i val="0"/>
      </font>
      <fill>
        <patternFill>
          <bgColor rgb="FFFF00FF"/>
        </patternFill>
      </fill>
      <border>
        <left style="thin">
          <color auto="1"/>
        </left>
        <right style="thin">
          <color auto="1"/>
        </right>
        <top style="thin">
          <color auto="1"/>
        </top>
        <bottom style="thin">
          <color auto="1"/>
        </bottom>
        <vertical/>
        <horizontal/>
      </border>
    </dxf>
    <dxf>
      <font>
        <b/>
        <i val="0"/>
      </font>
      <fill>
        <patternFill>
          <bgColor rgb="FFFF00FF"/>
        </patternFill>
      </fill>
      <border>
        <left style="thin">
          <color auto="1"/>
        </left>
        <right style="thin">
          <color auto="1"/>
        </right>
        <top style="thin">
          <color auto="1"/>
        </top>
        <bottom style="thin">
          <color auto="1"/>
        </bottom>
        <vertical/>
        <horizontal/>
      </border>
    </dxf>
    <dxf>
      <font>
        <b/>
        <i val="0"/>
      </font>
      <fill>
        <patternFill>
          <bgColor rgb="FFFF00FF"/>
        </patternFill>
      </fill>
      <border>
        <left style="thin">
          <color auto="1"/>
        </left>
        <right style="thin">
          <color auto="1"/>
        </right>
        <top style="thin">
          <color auto="1"/>
        </top>
        <bottom style="thin">
          <color auto="1"/>
        </bottom>
        <vertical/>
        <horizontal/>
      </border>
    </dxf>
    <dxf>
      <font>
        <b/>
        <i val="0"/>
      </font>
      <fill>
        <patternFill>
          <bgColor rgb="FFFF00FF"/>
        </patternFill>
      </fill>
      <border>
        <left style="thin">
          <color auto="1"/>
        </left>
        <right style="thin">
          <color auto="1"/>
        </right>
        <top style="thin">
          <color auto="1"/>
        </top>
        <bottom style="thin">
          <color auto="1"/>
        </bottom>
        <vertical/>
        <horizontal/>
      </border>
    </dxf>
    <dxf>
      <font>
        <color rgb="FF9C0006"/>
      </font>
      <fill>
        <patternFill>
          <bgColor rgb="FFFFC7CE"/>
        </patternFill>
      </fill>
    </dxf>
    <dxf>
      <font>
        <b/>
        <i val="0"/>
        <strike val="0"/>
      </font>
      <fill>
        <patternFill>
          <bgColor theme="0" tint="-0.24994659260841701"/>
        </patternFill>
      </fill>
      <border>
        <left style="thin">
          <color auto="1"/>
        </left>
        <right style="thin">
          <color auto="1"/>
        </right>
        <top style="thin">
          <color auto="1"/>
        </top>
        <bottom style="thin">
          <color auto="1"/>
        </bottom>
        <vertical/>
        <horizontal/>
      </border>
    </dxf>
    <dxf>
      <font>
        <b/>
        <i val="0"/>
        <strike val="0"/>
      </font>
      <fill>
        <patternFill>
          <bgColor theme="0" tint="-0.24994659260841701"/>
        </patternFill>
      </fill>
      <border>
        <left style="thin">
          <color auto="1"/>
        </left>
        <right style="thin">
          <color auto="1"/>
        </right>
        <top style="thin">
          <color auto="1"/>
        </top>
        <bottom style="thin">
          <color auto="1"/>
        </bottom>
        <vertical/>
        <horizontal/>
      </border>
    </dxf>
    <dxf>
      <font>
        <color rgb="FF9C0006"/>
      </font>
      <fill>
        <patternFill>
          <bgColor rgb="FFFFC7CE"/>
        </patternFill>
      </fill>
    </dxf>
    <dxf>
      <font>
        <color rgb="FF9C0006"/>
      </font>
      <fill>
        <patternFill>
          <bgColor rgb="FFFFC7CE"/>
        </patternFill>
      </fill>
    </dxf>
    <dxf>
      <font>
        <b/>
        <i val="0"/>
        <strike val="0"/>
      </font>
      <fill>
        <patternFill>
          <bgColor theme="0" tint="-0.24994659260841701"/>
        </patternFill>
      </fill>
      <border>
        <left style="thin">
          <color auto="1"/>
        </left>
        <right style="thin">
          <color auto="1"/>
        </right>
        <top style="thin">
          <color auto="1"/>
        </top>
        <bottom style="thin">
          <color auto="1"/>
        </bottom>
        <vertical/>
        <horizontal/>
      </border>
    </dxf>
    <dxf>
      <font>
        <color rgb="FF9C0006"/>
      </font>
      <fill>
        <patternFill>
          <bgColor rgb="FFFFC7CE"/>
        </patternFill>
      </fill>
    </dxf>
    <dxf>
      <font>
        <b/>
        <i val="0"/>
        <strike val="0"/>
      </font>
      <fill>
        <patternFill>
          <bgColor theme="0" tint="-0.24994659260841701"/>
        </patternFill>
      </fill>
      <border>
        <left style="thin">
          <color auto="1"/>
        </left>
        <right style="thin">
          <color auto="1"/>
        </right>
        <top style="thin">
          <color auto="1"/>
        </top>
        <bottom style="thin">
          <color auto="1"/>
        </bottom>
        <vertical/>
        <horizontal/>
      </border>
    </dxf>
    <dxf>
      <font>
        <b/>
        <i val="0"/>
        <strike val="0"/>
      </font>
      <fill>
        <patternFill>
          <bgColor theme="0" tint="-0.24994659260841701"/>
        </patternFill>
      </fill>
      <border>
        <left style="thin">
          <color auto="1"/>
        </left>
        <right style="thin">
          <color auto="1"/>
        </right>
        <top style="thin">
          <color auto="1"/>
        </top>
        <bottom style="thin">
          <color auto="1"/>
        </bottom>
        <vertical/>
        <horizontal/>
      </border>
    </dxf>
    <dxf>
      <font>
        <color rgb="FF9C0006"/>
      </font>
      <fill>
        <patternFill>
          <bgColor rgb="FFFFC7CE"/>
        </patternFill>
      </fill>
    </dxf>
    <dxf>
      <font>
        <b/>
        <i val="0"/>
        <strike val="0"/>
      </font>
      <fill>
        <patternFill>
          <bgColor theme="0" tint="-0.24994659260841701"/>
        </patternFill>
      </fill>
      <border>
        <left style="thin">
          <color auto="1"/>
        </left>
        <right style="thin">
          <color auto="1"/>
        </right>
        <top style="thin">
          <color auto="1"/>
        </top>
        <bottom style="thin">
          <color auto="1"/>
        </bottom>
        <vertical/>
        <horizontal/>
      </border>
    </dxf>
    <dxf>
      <font>
        <color rgb="FF9C0006"/>
      </font>
      <fill>
        <patternFill>
          <bgColor rgb="FFFFC7CE"/>
        </patternFill>
      </fill>
    </dxf>
    <dxf>
      <font>
        <color rgb="FF9C0006"/>
      </font>
      <fill>
        <patternFill>
          <bgColor rgb="FFFFC7CE"/>
        </patternFill>
      </fill>
    </dxf>
    <dxf>
      <font>
        <b/>
        <i val="0"/>
        <strike val="0"/>
      </font>
      <fill>
        <patternFill>
          <bgColor theme="0" tint="-0.24994659260841701"/>
        </patternFill>
      </fill>
      <border>
        <left style="thin">
          <color auto="1"/>
        </left>
        <right style="thin">
          <color auto="1"/>
        </right>
        <top style="thin">
          <color auto="1"/>
        </top>
        <bottom style="thin">
          <color auto="1"/>
        </bottom>
        <vertical/>
        <horizontal/>
      </border>
    </dxf>
    <dxf>
      <font>
        <color rgb="FF9C0006"/>
      </font>
      <fill>
        <patternFill>
          <bgColor rgb="FFFFC7CE"/>
        </patternFill>
      </fill>
    </dxf>
    <dxf>
      <font>
        <b/>
        <i val="0"/>
        <strike val="0"/>
      </font>
      <fill>
        <patternFill>
          <bgColor theme="0" tint="-0.24994659260841701"/>
        </patternFill>
      </fill>
      <border>
        <left style="thin">
          <color auto="1"/>
        </left>
        <right style="thin">
          <color auto="1"/>
        </right>
        <top style="thin">
          <color auto="1"/>
        </top>
        <bottom style="thin">
          <color auto="1"/>
        </bottom>
        <vertical/>
        <horizontal/>
      </border>
    </dxf>
    <dxf>
      <font>
        <color rgb="FF9C0006"/>
      </font>
      <fill>
        <patternFill>
          <bgColor rgb="FFFFC7CE"/>
        </patternFill>
      </fill>
    </dxf>
    <dxf>
      <font>
        <b/>
        <i val="0"/>
        <strike val="0"/>
      </font>
      <fill>
        <patternFill>
          <bgColor theme="0" tint="-0.24994659260841701"/>
        </patternFill>
      </fill>
      <border>
        <left style="thin">
          <color auto="1"/>
        </left>
        <right style="thin">
          <color auto="1"/>
        </right>
        <top style="thin">
          <color auto="1"/>
        </top>
        <bottom style="thin">
          <color auto="1"/>
        </bottom>
        <vertical/>
        <horizontal/>
      </border>
    </dxf>
    <dxf>
      <font>
        <b/>
        <i val="0"/>
        <strike val="0"/>
      </font>
      <fill>
        <patternFill>
          <bgColor theme="0" tint="-0.24994659260841701"/>
        </patternFill>
      </fill>
      <border>
        <left style="thin">
          <color auto="1"/>
        </left>
        <right style="thin">
          <color auto="1"/>
        </right>
        <top style="thin">
          <color auto="1"/>
        </top>
        <bottom style="thin">
          <color auto="1"/>
        </bottom>
        <vertical/>
        <horizontal/>
      </border>
    </dxf>
    <dxf>
      <font>
        <color rgb="FF9C0006"/>
      </font>
      <fill>
        <patternFill>
          <bgColor rgb="FFFFC7CE"/>
        </patternFill>
      </fill>
    </dxf>
    <dxf>
      <font>
        <color rgb="FF9C0006"/>
      </font>
      <fill>
        <patternFill>
          <bgColor rgb="FFFFC7CE"/>
        </patternFill>
      </fill>
    </dxf>
    <dxf>
      <font>
        <b/>
        <i val="0"/>
        <strike val="0"/>
      </font>
      <fill>
        <patternFill>
          <bgColor theme="0" tint="-0.24994659260841701"/>
        </patternFill>
      </fill>
      <border>
        <left style="thin">
          <color auto="1"/>
        </left>
        <right style="thin">
          <color auto="1"/>
        </right>
        <top style="thin">
          <color auto="1"/>
        </top>
        <bottom style="thin">
          <color auto="1"/>
        </bottom>
        <vertical/>
        <horizontal/>
      </border>
    </dxf>
    <dxf>
      <font>
        <color rgb="FF9C0006"/>
      </font>
      <fill>
        <patternFill>
          <bgColor rgb="FFFFC7CE"/>
        </patternFill>
      </fill>
    </dxf>
    <dxf>
      <font>
        <b/>
        <i val="0"/>
        <strike val="0"/>
      </font>
      <fill>
        <patternFill>
          <bgColor theme="0" tint="-0.24994659260841701"/>
        </patternFill>
      </fill>
      <border>
        <left style="thin">
          <color auto="1"/>
        </left>
        <right style="thin">
          <color auto="1"/>
        </right>
        <top style="thin">
          <color auto="1"/>
        </top>
        <bottom style="thin">
          <color auto="1"/>
        </bottom>
        <vertical/>
        <horizontal/>
      </border>
    </dxf>
    <dxf>
      <font>
        <b/>
        <i val="0"/>
        <color theme="0"/>
      </font>
      <fill>
        <patternFill>
          <bgColor theme="1"/>
        </patternFill>
      </fill>
      <border>
        <left style="thin">
          <color auto="1"/>
        </left>
        <right style="thin">
          <color auto="1"/>
        </right>
        <top style="thin">
          <color auto="1"/>
        </top>
        <bottom style="thin">
          <color auto="1"/>
        </bottom>
        <vertical/>
        <horizontal/>
      </border>
    </dxf>
    <dxf>
      <font>
        <b/>
        <i val="0"/>
        <color theme="0"/>
      </font>
      <fill>
        <patternFill>
          <bgColor theme="1"/>
        </patternFill>
      </fill>
      <border>
        <left style="thin">
          <color auto="1"/>
        </left>
        <right style="thin">
          <color auto="1"/>
        </right>
        <top style="thin">
          <color auto="1"/>
        </top>
        <bottom style="thin">
          <color auto="1"/>
        </bottom>
        <vertical/>
        <horizontal/>
      </border>
    </dxf>
    <dxf>
      <font>
        <b/>
        <i val="0"/>
      </font>
      <fill>
        <patternFill>
          <bgColor rgb="FF7030A0"/>
        </patternFill>
      </fill>
      <border>
        <left style="thin">
          <color auto="1"/>
        </left>
        <right style="thin">
          <color auto="1"/>
        </right>
        <top style="thin">
          <color auto="1"/>
        </top>
        <bottom style="thin">
          <color auto="1"/>
        </bottom>
        <vertical/>
        <horizontal/>
      </border>
    </dxf>
    <dxf>
      <font>
        <b/>
        <i val="0"/>
      </font>
      <fill>
        <patternFill>
          <bgColor rgb="FF7030A0"/>
        </patternFill>
      </fill>
      <border>
        <left style="thin">
          <color auto="1"/>
        </left>
        <right style="thin">
          <color auto="1"/>
        </right>
        <top style="thin">
          <color auto="1"/>
        </top>
        <bottom style="thin">
          <color auto="1"/>
        </bottom>
        <vertical/>
        <horizontal/>
      </border>
    </dxf>
    <dxf>
      <font>
        <b/>
        <i val="0"/>
      </font>
      <fill>
        <patternFill>
          <bgColor theme="4"/>
        </patternFill>
      </fill>
      <border>
        <left style="thin">
          <color auto="1"/>
        </left>
        <right style="thin">
          <color auto="1"/>
        </right>
        <top style="thin">
          <color auto="1"/>
        </top>
        <bottom style="thin">
          <color auto="1"/>
        </bottom>
        <vertical/>
        <horizontal/>
      </border>
    </dxf>
    <dxf>
      <font>
        <b/>
        <i val="0"/>
      </font>
      <fill>
        <patternFill>
          <bgColor theme="4"/>
        </patternFill>
      </fill>
      <border>
        <left style="thin">
          <color auto="1"/>
        </left>
        <right style="thin">
          <color auto="1"/>
        </right>
        <top style="thin">
          <color auto="1"/>
        </top>
        <bottom style="thin">
          <color auto="1"/>
        </bottom>
        <vertical/>
        <horizontal/>
      </border>
    </dxf>
    <dxf>
      <font>
        <b/>
        <i val="0"/>
      </font>
      <fill>
        <patternFill>
          <bgColor rgb="FF00B050"/>
        </patternFill>
      </fill>
      <border>
        <left style="thin">
          <color auto="1"/>
        </left>
        <right style="thin">
          <color auto="1"/>
        </right>
        <top style="thin">
          <color auto="1"/>
        </top>
        <bottom style="thin">
          <color auto="1"/>
        </bottom>
        <vertical/>
        <horizontal/>
      </border>
    </dxf>
    <dxf>
      <font>
        <b/>
        <i val="0"/>
      </font>
      <fill>
        <patternFill>
          <bgColor rgb="FF00B050"/>
        </patternFill>
      </fill>
      <border>
        <left style="thin">
          <color auto="1"/>
        </left>
        <right style="thin">
          <color auto="1"/>
        </right>
        <top style="thin">
          <color auto="1"/>
        </top>
        <bottom style="thin">
          <color auto="1"/>
        </bottom>
        <vertical/>
        <horizontal/>
      </border>
    </dxf>
    <dxf>
      <font>
        <b/>
        <i val="0"/>
      </font>
      <fill>
        <patternFill>
          <bgColor rgb="FF92D050"/>
        </patternFill>
      </fill>
      <border>
        <left style="thin">
          <color auto="1"/>
        </left>
        <right style="thin">
          <color auto="1"/>
        </right>
        <top style="thin">
          <color auto="1"/>
        </top>
        <bottom style="thin">
          <color auto="1"/>
        </bottom>
        <vertical/>
        <horizontal/>
      </border>
    </dxf>
    <dxf>
      <font>
        <b/>
        <i val="0"/>
      </font>
      <fill>
        <patternFill>
          <bgColor rgb="FF92D050"/>
        </patternFill>
      </fill>
      <border>
        <left style="thin">
          <color auto="1"/>
        </left>
        <right style="thin">
          <color auto="1"/>
        </right>
        <top style="thin">
          <color auto="1"/>
        </top>
        <bottom style="thin">
          <color auto="1"/>
        </bottom>
        <vertical/>
        <horizontal/>
      </border>
    </dxf>
    <dxf>
      <font>
        <b/>
        <i val="0"/>
      </font>
      <fill>
        <patternFill>
          <bgColor rgb="FFFFFF00"/>
        </patternFill>
      </fill>
      <border>
        <left style="thin">
          <color auto="1"/>
        </left>
        <right style="thin">
          <color auto="1"/>
        </right>
        <top style="thin">
          <color auto="1"/>
        </top>
        <bottom style="thin">
          <color auto="1"/>
        </bottom>
        <vertical/>
        <horizontal/>
      </border>
    </dxf>
    <dxf>
      <font>
        <b/>
        <i val="0"/>
      </font>
      <fill>
        <patternFill>
          <bgColor rgb="FFFFFF00"/>
        </patternFill>
      </fill>
      <border>
        <left style="thin">
          <color auto="1"/>
        </left>
        <right style="thin">
          <color auto="1"/>
        </right>
        <top style="thin">
          <color auto="1"/>
        </top>
        <bottom style="thin">
          <color auto="1"/>
        </bottom>
        <vertical/>
        <horizontal/>
      </border>
    </dxf>
    <dxf>
      <font>
        <b/>
        <i val="0"/>
      </font>
      <fill>
        <patternFill>
          <bgColor theme="7" tint="-0.24994659260841701"/>
        </patternFill>
      </fill>
      <border>
        <left style="thin">
          <color auto="1"/>
        </left>
        <right style="thin">
          <color auto="1"/>
        </right>
        <top style="thin">
          <color auto="1"/>
        </top>
        <bottom style="thin">
          <color auto="1"/>
        </bottom>
        <vertical/>
        <horizontal/>
      </border>
    </dxf>
    <dxf>
      <font>
        <b/>
        <i val="0"/>
      </font>
      <fill>
        <patternFill>
          <bgColor theme="7" tint="-0.24994659260841701"/>
        </patternFill>
      </fill>
      <border>
        <left style="thin">
          <color auto="1"/>
        </left>
        <right style="thin">
          <color auto="1"/>
        </right>
        <top style="thin">
          <color auto="1"/>
        </top>
        <bottom style="thin">
          <color auto="1"/>
        </bottom>
        <vertical/>
        <horizontal/>
      </border>
    </dxf>
    <dxf>
      <font>
        <b/>
        <i val="0"/>
      </font>
      <fill>
        <patternFill>
          <bgColor theme="5"/>
        </patternFill>
      </fill>
      <border>
        <left style="thin">
          <color auto="1"/>
        </left>
        <right style="thin">
          <color auto="1"/>
        </right>
        <top style="thin">
          <color auto="1"/>
        </top>
        <bottom style="thin">
          <color auto="1"/>
        </bottom>
        <vertical/>
        <horizontal/>
      </border>
    </dxf>
    <dxf>
      <font>
        <b/>
        <i val="0"/>
      </font>
      <fill>
        <patternFill>
          <bgColor theme="5"/>
        </patternFill>
      </fill>
      <border>
        <left style="thin">
          <color auto="1"/>
        </left>
        <right style="thin">
          <color auto="1"/>
        </right>
        <top style="thin">
          <color auto="1"/>
        </top>
        <bottom style="thin">
          <color auto="1"/>
        </bottom>
        <vertical/>
        <horizontal/>
      </border>
    </dxf>
    <dxf>
      <font>
        <b/>
        <i val="0"/>
      </font>
      <fill>
        <patternFill>
          <bgColor rgb="FFFF0000"/>
        </patternFill>
      </fill>
      <border>
        <left style="thin">
          <color auto="1"/>
        </left>
        <right style="thin">
          <color auto="1"/>
        </right>
        <top style="thin">
          <color auto="1"/>
        </top>
        <bottom style="thin">
          <color auto="1"/>
        </bottom>
        <vertical/>
        <horizontal/>
      </border>
    </dxf>
    <dxf>
      <font>
        <b/>
        <i val="0"/>
      </font>
      <fill>
        <patternFill>
          <bgColor rgb="FFFF0000"/>
        </patternFill>
      </fill>
      <border>
        <left style="thin">
          <color auto="1"/>
        </left>
        <right style="thin">
          <color auto="1"/>
        </right>
        <top style="thin">
          <color auto="1"/>
        </top>
        <bottom style="thin">
          <color auto="1"/>
        </bottom>
        <vertical/>
        <horizontal/>
      </border>
    </dxf>
    <dxf>
      <font>
        <b/>
        <i val="0"/>
      </font>
      <fill>
        <patternFill>
          <bgColor rgb="FFFF00FF"/>
        </patternFill>
      </fill>
      <border>
        <left style="thin">
          <color auto="1"/>
        </left>
        <right style="thin">
          <color auto="1"/>
        </right>
        <top style="thin">
          <color auto="1"/>
        </top>
        <bottom style="thin">
          <color auto="1"/>
        </bottom>
        <vertical/>
        <horizontal/>
      </border>
    </dxf>
    <dxf>
      <font>
        <b/>
        <i val="0"/>
      </font>
      <fill>
        <patternFill>
          <bgColor rgb="FFFF00FF"/>
        </patternFill>
      </fill>
      <border>
        <left style="thin">
          <color auto="1"/>
        </left>
        <right style="thin">
          <color auto="1"/>
        </right>
        <top style="thin">
          <color auto="1"/>
        </top>
        <bottom style="thin">
          <color auto="1"/>
        </bottom>
        <vertical/>
        <horizontal/>
      </border>
    </dxf>
    <dxf>
      <font>
        <color rgb="FF9C0006"/>
      </font>
      <fill>
        <patternFill>
          <bgColor rgb="FFFFC7CE"/>
        </patternFill>
      </fill>
    </dxf>
    <dxf>
      <font>
        <b/>
        <i val="0"/>
        <strike val="0"/>
      </font>
      <fill>
        <patternFill>
          <bgColor theme="0" tint="-0.24994659260841701"/>
        </patternFill>
      </fill>
      <border>
        <left style="thin">
          <color auto="1"/>
        </left>
        <right style="thin">
          <color auto="1"/>
        </right>
        <top style="thin">
          <color auto="1"/>
        </top>
        <bottom style="thin">
          <color auto="1"/>
        </bottom>
        <vertical/>
        <horizontal/>
      </border>
    </dxf>
    <dxf>
      <font>
        <color rgb="FF9C0006"/>
      </font>
      <fill>
        <patternFill>
          <bgColor rgb="FFFFC7CE"/>
        </patternFill>
      </fill>
    </dxf>
    <dxf>
      <font>
        <b/>
        <i val="0"/>
        <strike val="0"/>
      </font>
      <fill>
        <patternFill>
          <bgColor theme="0" tint="-0.24994659260841701"/>
        </patternFill>
      </fill>
      <border>
        <left style="thin">
          <color auto="1"/>
        </left>
        <right style="thin">
          <color auto="1"/>
        </right>
        <top style="thin">
          <color auto="1"/>
        </top>
        <bottom style="thin">
          <color auto="1"/>
        </bottom>
        <vertical/>
        <horizontal/>
      </border>
    </dxf>
    <dxf>
      <numFmt numFmtId="30" formatCode="@"/>
    </dxf>
    <dxf>
      <numFmt numFmtId="30" formatCode="@"/>
    </dxf>
    <dxf>
      <numFmt numFmtId="30" formatCode="@"/>
    </dxf>
    <dxf>
      <numFmt numFmtId="30" formatCode="@"/>
    </dxf>
    <dxf>
      <numFmt numFmtId="30" formatCode="@"/>
    </dxf>
    <dxf>
      <font>
        <b/>
        <i val="0"/>
        <strike val="0"/>
        <condense val="0"/>
        <extend val="0"/>
        <outline val="0"/>
        <shadow val="0"/>
        <u val="none"/>
        <vertAlign val="baseline"/>
        <sz val="12"/>
        <color auto="1"/>
        <name val="Calibri"/>
        <family val="2"/>
        <scheme val="minor"/>
      </font>
      <numFmt numFmtId="30" formatCode="@"/>
      <fill>
        <patternFill patternType="solid">
          <fgColor indexed="64"/>
          <bgColor theme="8" tint="0.79998168889431442"/>
        </patternFill>
      </fill>
    </dxf>
    <dxf>
      <numFmt numFmtId="30" formatCode="@"/>
    </dxf>
    <dxf>
      <numFmt numFmtId="30" formatCode="@"/>
    </dxf>
    <dxf>
      <numFmt numFmtId="30" formatCode="@"/>
    </dxf>
    <dxf>
      <numFmt numFmtId="30" formatCode="@"/>
    </dxf>
    <dxf>
      <numFmt numFmtId="30" formatCode="@"/>
    </dxf>
    <dxf>
      <font>
        <b/>
        <i val="0"/>
        <strike val="0"/>
        <condense val="0"/>
        <extend val="0"/>
        <outline val="0"/>
        <shadow val="0"/>
        <u val="none"/>
        <vertAlign val="baseline"/>
        <sz val="12"/>
        <color auto="1"/>
        <name val="Calibri"/>
        <family val="2"/>
        <scheme val="minor"/>
      </font>
      <numFmt numFmtId="30" formatCode="@"/>
      <fill>
        <patternFill patternType="solid">
          <fgColor indexed="64"/>
          <bgColor theme="8" tint="0.79998168889431442"/>
        </patternFill>
      </fill>
    </dxf>
    <dxf>
      <numFmt numFmtId="30" formatCode="@"/>
    </dxf>
    <dxf>
      <numFmt numFmtId="30" formatCode="@"/>
    </dxf>
    <dxf>
      <numFmt numFmtId="30" formatCode="@"/>
    </dxf>
    <dxf>
      <numFmt numFmtId="30" formatCode="@"/>
    </dxf>
    <dxf>
      <numFmt numFmtId="30" formatCode="@"/>
    </dxf>
    <dxf>
      <font>
        <b/>
        <i val="0"/>
        <strike val="0"/>
        <condense val="0"/>
        <extend val="0"/>
        <outline val="0"/>
        <shadow val="0"/>
        <u val="none"/>
        <vertAlign val="baseline"/>
        <sz val="12"/>
        <color auto="1"/>
        <name val="Calibri"/>
        <family val="2"/>
        <scheme val="minor"/>
      </font>
      <numFmt numFmtId="30" formatCode="@"/>
      <fill>
        <patternFill patternType="solid">
          <fgColor indexed="64"/>
          <bgColor theme="8" tint="0.79998168889431442"/>
        </patternFill>
      </fill>
    </dxf>
    <dxf>
      <numFmt numFmtId="30" formatCode="@"/>
    </dxf>
    <dxf>
      <numFmt numFmtId="30" formatCode="@"/>
    </dxf>
    <dxf>
      <numFmt numFmtId="30" formatCode="@"/>
    </dxf>
    <dxf>
      <numFmt numFmtId="30" formatCode="@"/>
    </dxf>
    <dxf>
      <numFmt numFmtId="30" formatCode="@"/>
    </dxf>
    <dxf>
      <font>
        <b/>
        <i val="0"/>
        <strike val="0"/>
        <condense val="0"/>
        <extend val="0"/>
        <outline val="0"/>
        <shadow val="0"/>
        <u val="none"/>
        <vertAlign val="baseline"/>
        <sz val="12"/>
        <color auto="1"/>
        <name val="Calibri"/>
        <family val="2"/>
        <scheme val="minor"/>
      </font>
      <numFmt numFmtId="30" formatCode="@"/>
      <fill>
        <patternFill patternType="solid">
          <fgColor indexed="64"/>
          <bgColor theme="8" tint="0.79998168889431442"/>
        </patternFill>
      </fill>
    </dxf>
    <dxf>
      <numFmt numFmtId="30" formatCode="@"/>
    </dxf>
    <dxf>
      <numFmt numFmtId="30" formatCode="@"/>
    </dxf>
    <dxf>
      <numFmt numFmtId="30" formatCode="@"/>
    </dxf>
    <dxf>
      <numFmt numFmtId="30" formatCode="@"/>
    </dxf>
    <dxf>
      <numFmt numFmtId="30" formatCode="@"/>
    </dxf>
    <dxf>
      <font>
        <b/>
        <i val="0"/>
        <strike val="0"/>
        <condense val="0"/>
        <extend val="0"/>
        <outline val="0"/>
        <shadow val="0"/>
        <u val="none"/>
        <vertAlign val="baseline"/>
        <sz val="12"/>
        <color auto="1"/>
        <name val="Calibri"/>
        <family val="2"/>
        <scheme val="minor"/>
      </font>
      <numFmt numFmtId="30" formatCode="@"/>
      <fill>
        <patternFill patternType="solid">
          <fgColor indexed="64"/>
          <bgColor theme="8" tint="0.79998168889431442"/>
        </patternFill>
      </fill>
    </dxf>
    <dxf>
      <numFmt numFmtId="30" formatCode="@"/>
    </dxf>
    <dxf>
      <numFmt numFmtId="30" formatCode="@"/>
    </dxf>
    <dxf>
      <numFmt numFmtId="30" formatCode="@"/>
    </dxf>
    <dxf>
      <numFmt numFmtId="30" formatCode="@"/>
    </dxf>
    <dxf>
      <numFmt numFmtId="30" formatCode="@"/>
    </dxf>
    <dxf>
      <font>
        <b/>
        <i val="0"/>
        <strike val="0"/>
        <condense val="0"/>
        <extend val="0"/>
        <outline val="0"/>
        <shadow val="0"/>
        <u val="none"/>
        <vertAlign val="baseline"/>
        <sz val="12"/>
        <color auto="1"/>
        <name val="Calibri"/>
        <family val="2"/>
        <scheme val="minor"/>
      </font>
      <numFmt numFmtId="30" formatCode="@"/>
      <fill>
        <patternFill patternType="solid">
          <fgColor indexed="64"/>
          <bgColor theme="8" tint="0.79998168889431442"/>
        </patternFill>
      </fill>
    </dxf>
    <dxf>
      <numFmt numFmtId="30" formatCode="@"/>
    </dxf>
    <dxf>
      <numFmt numFmtId="30" formatCode="@"/>
    </dxf>
    <dxf>
      <numFmt numFmtId="30" formatCode="@"/>
    </dxf>
    <dxf>
      <numFmt numFmtId="30" formatCode="@"/>
    </dxf>
    <dxf>
      <numFmt numFmtId="30" formatCode="@"/>
    </dxf>
    <dxf>
      <font>
        <b/>
        <i val="0"/>
        <strike val="0"/>
        <condense val="0"/>
        <extend val="0"/>
        <outline val="0"/>
        <shadow val="0"/>
        <u val="none"/>
        <vertAlign val="baseline"/>
        <sz val="12"/>
        <color auto="1"/>
        <name val="Calibri"/>
        <family val="2"/>
        <scheme val="minor"/>
      </font>
      <numFmt numFmtId="30" formatCode="@"/>
      <fill>
        <patternFill patternType="solid">
          <fgColor indexed="64"/>
          <bgColor theme="8" tint="0.79998168889431442"/>
        </patternFill>
      </fill>
    </dxf>
    <dxf>
      <numFmt numFmtId="30" formatCode="@"/>
    </dxf>
    <dxf>
      <numFmt numFmtId="30" formatCode="@"/>
    </dxf>
    <dxf>
      <numFmt numFmtId="30" formatCode="@"/>
    </dxf>
    <dxf>
      <numFmt numFmtId="30" formatCode="@"/>
    </dxf>
    <dxf>
      <numFmt numFmtId="30" formatCode="@"/>
    </dxf>
    <dxf>
      <font>
        <b/>
        <i val="0"/>
        <strike val="0"/>
        <condense val="0"/>
        <extend val="0"/>
        <outline val="0"/>
        <shadow val="0"/>
        <u val="none"/>
        <vertAlign val="baseline"/>
        <sz val="12"/>
        <color auto="1"/>
        <name val="Calibri"/>
        <family val="2"/>
        <scheme val="minor"/>
      </font>
      <numFmt numFmtId="30" formatCode="@"/>
      <fill>
        <patternFill patternType="solid">
          <fgColor indexed="64"/>
          <bgColor theme="8" tint="0.79998168889431442"/>
        </patternFill>
      </fill>
    </dxf>
    <dxf>
      <numFmt numFmtId="30" formatCode="@"/>
    </dxf>
    <dxf>
      <numFmt numFmtId="30" formatCode="@"/>
    </dxf>
    <dxf>
      <numFmt numFmtId="30" formatCode="@"/>
    </dxf>
    <dxf>
      <numFmt numFmtId="30" formatCode="@"/>
    </dxf>
    <dxf>
      <numFmt numFmtId="30" formatCode="@"/>
    </dxf>
    <dxf>
      <font>
        <b/>
        <i val="0"/>
        <strike val="0"/>
        <condense val="0"/>
        <extend val="0"/>
        <outline val="0"/>
        <shadow val="0"/>
        <u val="none"/>
        <vertAlign val="baseline"/>
        <sz val="12"/>
        <color auto="1"/>
        <name val="Calibri"/>
        <family val="2"/>
        <scheme val="minor"/>
      </font>
      <numFmt numFmtId="30" formatCode="@"/>
      <fill>
        <patternFill patternType="solid">
          <fgColor indexed="64"/>
          <bgColor theme="8" tint="0.79998168889431442"/>
        </patternFill>
      </fill>
    </dxf>
    <dxf>
      <numFmt numFmtId="30" formatCode="@"/>
    </dxf>
    <dxf>
      <numFmt numFmtId="30" formatCode="@"/>
    </dxf>
    <dxf>
      <numFmt numFmtId="30" formatCode="@"/>
    </dxf>
    <dxf>
      <numFmt numFmtId="30" formatCode="@"/>
    </dxf>
    <dxf>
      <numFmt numFmtId="30" formatCode="@"/>
    </dxf>
    <dxf>
      <font>
        <b/>
        <i val="0"/>
        <strike val="0"/>
        <condense val="0"/>
        <extend val="0"/>
        <outline val="0"/>
        <shadow val="0"/>
        <u val="none"/>
        <vertAlign val="baseline"/>
        <sz val="12"/>
        <color auto="1"/>
        <name val="Calibri"/>
        <family val="2"/>
        <scheme val="minor"/>
      </font>
      <numFmt numFmtId="30" formatCode="@"/>
      <fill>
        <patternFill patternType="solid">
          <fgColor indexed="64"/>
          <bgColor theme="8" tint="0.79998168889431442"/>
        </patternFill>
      </fill>
    </dxf>
    <dxf>
      <numFmt numFmtId="30" formatCode="@"/>
    </dxf>
    <dxf>
      <numFmt numFmtId="30" formatCode="@"/>
    </dxf>
    <dxf>
      <numFmt numFmtId="30" formatCode="@"/>
    </dxf>
    <dxf>
      <numFmt numFmtId="30" formatCode="@"/>
    </dxf>
    <dxf>
      <numFmt numFmtId="30" formatCode="@"/>
    </dxf>
    <dxf>
      <font>
        <b/>
        <i val="0"/>
        <strike val="0"/>
        <condense val="0"/>
        <extend val="0"/>
        <outline val="0"/>
        <shadow val="0"/>
        <u val="none"/>
        <vertAlign val="baseline"/>
        <sz val="12"/>
        <color auto="1"/>
        <name val="Calibri"/>
        <family val="2"/>
        <scheme val="minor"/>
      </font>
      <numFmt numFmtId="30" formatCode="@"/>
      <fill>
        <patternFill patternType="solid">
          <fgColor indexed="64"/>
          <bgColor theme="8" tint="0.79998168889431442"/>
        </patternFill>
      </fill>
    </dxf>
    <dxf>
      <numFmt numFmtId="30" formatCode="@"/>
    </dxf>
    <dxf>
      <numFmt numFmtId="30" formatCode="@"/>
    </dxf>
    <dxf>
      <numFmt numFmtId="30" formatCode="@"/>
    </dxf>
    <dxf>
      <numFmt numFmtId="30" formatCode="@"/>
    </dxf>
    <dxf>
      <numFmt numFmtId="30" formatCode="@"/>
    </dxf>
    <dxf>
      <numFmt numFmtId="30" formatCode="@"/>
    </dxf>
    <dxf>
      <font>
        <b/>
        <i val="0"/>
        <strike val="0"/>
        <condense val="0"/>
        <extend val="0"/>
        <outline val="0"/>
        <shadow val="0"/>
        <u val="none"/>
        <vertAlign val="baseline"/>
        <sz val="12"/>
        <color auto="1"/>
        <name val="Calibri"/>
        <family val="2"/>
        <scheme val="minor"/>
      </font>
      <numFmt numFmtId="30" formatCode="@"/>
      <fill>
        <patternFill patternType="solid">
          <fgColor indexed="64"/>
          <bgColor theme="8" tint="0.79998168889431442"/>
        </patternFill>
      </fill>
    </dxf>
    <dxf>
      <numFmt numFmtId="30" formatCode="@"/>
    </dxf>
    <dxf>
      <numFmt numFmtId="30" formatCode="@"/>
    </dxf>
    <dxf>
      <numFmt numFmtId="30" formatCode="@"/>
    </dxf>
    <dxf>
      <numFmt numFmtId="30" formatCode="@"/>
    </dxf>
    <dxf>
      <numFmt numFmtId="30" formatCode="@"/>
    </dxf>
    <dxf>
      <numFmt numFmtId="30" formatCode="@"/>
    </dxf>
    <dxf>
      <font>
        <b/>
        <i val="0"/>
        <strike val="0"/>
        <condense val="0"/>
        <extend val="0"/>
        <outline val="0"/>
        <shadow val="0"/>
        <u val="none"/>
        <vertAlign val="baseline"/>
        <sz val="12"/>
        <color auto="1"/>
        <name val="Calibri"/>
        <family val="2"/>
        <scheme val="minor"/>
      </font>
      <numFmt numFmtId="30" formatCode="@"/>
      <fill>
        <patternFill patternType="solid">
          <fgColor indexed="64"/>
          <bgColor theme="8" tint="0.79998168889431442"/>
        </patternFill>
      </fill>
    </dxf>
    <dxf>
      <numFmt numFmtId="30" formatCode="@"/>
    </dxf>
    <dxf>
      <numFmt numFmtId="30" formatCode="@"/>
    </dxf>
    <dxf>
      <numFmt numFmtId="30" formatCode="@"/>
    </dxf>
    <dxf>
      <numFmt numFmtId="30" formatCode="@"/>
    </dxf>
    <dxf>
      <numFmt numFmtId="30" formatCode="@"/>
    </dxf>
    <dxf>
      <numFmt numFmtId="30" formatCode="@"/>
    </dxf>
    <dxf>
      <font>
        <b/>
        <i val="0"/>
        <strike val="0"/>
        <condense val="0"/>
        <extend val="0"/>
        <outline val="0"/>
        <shadow val="0"/>
        <u val="none"/>
        <vertAlign val="baseline"/>
        <sz val="12"/>
        <color auto="1"/>
        <name val="Calibri"/>
        <family val="2"/>
        <scheme val="minor"/>
      </font>
      <numFmt numFmtId="30" formatCode="@"/>
      <fill>
        <patternFill patternType="solid">
          <fgColor indexed="64"/>
          <bgColor theme="8" tint="0.79998168889431442"/>
        </patternFill>
      </fill>
    </dxf>
    <dxf>
      <font>
        <strike val="0"/>
        <outline val="0"/>
        <shadow val="0"/>
        <u val="none"/>
        <vertAlign val="baseline"/>
        <sz val="12"/>
        <color auto="1"/>
        <name val="Calibri"/>
        <family val="2"/>
        <scheme val="minor"/>
      </font>
    </dxf>
    <dxf>
      <font>
        <strike val="0"/>
        <outline val="0"/>
        <shadow val="0"/>
        <u val="none"/>
        <vertAlign val="baseline"/>
        <sz val="12"/>
        <color auto="1"/>
        <name val="Calibri"/>
        <family val="2"/>
        <scheme val="minor"/>
      </font>
    </dxf>
    <dxf>
      <font>
        <strike val="0"/>
        <outline val="0"/>
        <shadow val="0"/>
        <u val="none"/>
        <vertAlign val="baseline"/>
        <sz val="12"/>
        <color auto="1"/>
        <name val="Calibri"/>
        <family val="2"/>
        <scheme val="minor"/>
      </font>
    </dxf>
    <dxf>
      <font>
        <strike val="0"/>
        <outline val="0"/>
        <shadow val="0"/>
        <u val="none"/>
        <vertAlign val="baseline"/>
        <sz val="12"/>
        <color auto="1"/>
        <name val="Calibri"/>
        <family val="2"/>
        <scheme val="minor"/>
      </font>
    </dxf>
    <dxf>
      <font>
        <strike val="0"/>
        <outline val="0"/>
        <shadow val="0"/>
        <u val="none"/>
        <vertAlign val="baseline"/>
        <sz val="12"/>
        <color auto="1"/>
        <name val="Calibri"/>
        <family val="2"/>
        <scheme val="minor"/>
      </font>
    </dxf>
    <dxf>
      <font>
        <strike val="0"/>
        <outline val="0"/>
        <shadow val="0"/>
        <u val="none"/>
        <vertAlign val="baseline"/>
        <sz val="12"/>
        <color auto="1"/>
        <name val="Calibri"/>
        <family val="2"/>
        <scheme val="minor"/>
      </font>
    </dxf>
    <dxf>
      <border outline="0">
        <bottom style="thin">
          <color theme="4" tint="0.39997558519241921"/>
        </bottom>
      </border>
    </dxf>
    <dxf>
      <font>
        <b/>
        <i val="0"/>
        <strike val="0"/>
        <condense val="0"/>
        <extend val="0"/>
        <outline val="0"/>
        <shadow val="0"/>
        <u val="none"/>
        <vertAlign val="baseline"/>
        <sz val="12"/>
        <color auto="1"/>
        <name val="Calibri"/>
        <family val="2"/>
        <scheme val="minor"/>
      </font>
      <numFmt numFmtId="30" formatCode="@"/>
      <fill>
        <patternFill patternType="solid">
          <fgColor theme="4" tint="0.79998168889431442"/>
          <bgColor theme="4" tint="0.79998168889431442"/>
        </patternFill>
      </fill>
    </dxf>
    <dxf>
      <numFmt numFmtId="0" formatCode="General"/>
    </dxf>
    <dxf>
      <numFmt numFmtId="0" formatCode="General"/>
    </dxf>
    <dxf>
      <numFmt numFmtId="165" formatCode="&quot;$&quot;#,##0.00"/>
    </dxf>
    <dxf>
      <font>
        <strike val="0"/>
        <outline val="0"/>
        <shadow val="0"/>
        <u val="none"/>
        <vertAlign val="baseline"/>
        <sz val="12"/>
        <color auto="1"/>
        <name val="Calibri"/>
        <family val="2"/>
        <scheme val="minor"/>
      </font>
      <fill>
        <patternFill patternType="solid">
          <fgColor indexed="64"/>
          <bgColor theme="2" tint="-0.249977111117893"/>
        </patternFill>
      </fill>
    </dxf>
  </dxfs>
  <tableStyles count="0" defaultTableStyle="TableStyleMedium2" defaultPivotStyle="PivotStyleLight16"/>
  <colors>
    <mruColors>
      <color rgb="FFFF00FF"/>
      <color rgb="FF9295CD"/>
      <color rgb="FFFFFDBB"/>
      <color rgb="FFFFE98D"/>
      <color rgb="FFFF8A7B"/>
      <color rgb="FFF0B5FF"/>
      <color rgb="FFE7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pivotCacheDefinition" Target="pivotCache/pivotCacheDefinition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connections" Target="connection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25398</xdr:colOff>
      <xdr:row>1</xdr:row>
      <xdr:rowOff>12698</xdr:rowOff>
    </xdr:from>
    <xdr:to>
      <xdr:col>3</xdr:col>
      <xdr:colOff>895888</xdr:colOff>
      <xdr:row>7</xdr:row>
      <xdr:rowOff>12276</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846665" y="266698"/>
          <a:ext cx="3977756" cy="181610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26302</xdr:colOff>
      <xdr:row>0</xdr:row>
      <xdr:rowOff>237218</xdr:rowOff>
    </xdr:from>
    <xdr:to>
      <xdr:col>6</xdr:col>
      <xdr:colOff>54604</xdr:colOff>
      <xdr:row>6</xdr:row>
      <xdr:rowOff>89031</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stretch>
          <a:fillRect/>
        </a:stretch>
      </xdr:blipFill>
      <xdr:spPr>
        <a:xfrm>
          <a:off x="851802" y="237218"/>
          <a:ext cx="4426312" cy="137390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16217</xdr:colOff>
      <xdr:row>4</xdr:row>
      <xdr:rowOff>129540</xdr:rowOff>
    </xdr:to>
    <xdr:pic>
      <xdr:nvPicPr>
        <xdr:cNvPr id="2" name="Picture 1">
          <a:extLst>
            <a:ext uri="{FF2B5EF4-FFF2-40B4-BE49-F238E27FC236}">
              <a16:creationId xmlns:a16="http://schemas.microsoft.com/office/drawing/2014/main" id="{A5279BBC-082C-493F-B589-BD5C917768AC}"/>
            </a:ext>
          </a:extLst>
        </xdr:cNvPr>
        <xdr:cNvPicPr>
          <a:picLocks noChangeAspect="1"/>
        </xdr:cNvPicPr>
      </xdr:nvPicPr>
      <xdr:blipFill>
        <a:blip xmlns:r="http://schemas.openxmlformats.org/officeDocument/2006/relationships" r:embed="rId1"/>
        <a:stretch>
          <a:fillRect/>
        </a:stretch>
      </xdr:blipFill>
      <xdr:spPr>
        <a:xfrm>
          <a:off x="0" y="0"/>
          <a:ext cx="1991067" cy="914400"/>
        </a:xfrm>
        <a:prstGeom prst="rect">
          <a:avLst/>
        </a:prstGeom>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Monika Graf" refreshedDate="45538.314599768521" createdVersion="8" refreshedVersion="8" minRefreshableVersion="3" recordCount="142" xr:uid="{8E02298E-B67C-43CA-8067-9659DFD8CD77}">
  <cacheSource type="worksheet">
    <worksheetSource ref="B8:AE150" sheet="Grips Selector"/>
  </cacheSource>
  <cacheFields count="30">
    <cacheField name="SKU#" numFmtId="0">
      <sharedItems containsBlank="1" count="124">
        <m/>
        <s v="OCE-0109"/>
        <s v="OCE-0100"/>
        <s v="OCE-0101"/>
        <s v="OCE-0102"/>
        <s v="OCE-0103"/>
        <s v="OCE-0104"/>
        <s v="OCE-0105"/>
        <s v="OCE-0106"/>
        <s v="OCE-0107"/>
        <s v="OCE-0108"/>
        <s v="OCE-0129"/>
        <s v="OCE-0120"/>
        <s v="OCE-0121"/>
        <s v="OCE-0122"/>
        <s v="OCE-0123"/>
        <s v="OCE-0124"/>
        <s v="OCE-0125"/>
        <s v="OCE-0126"/>
        <s v="OCE-0127"/>
        <s v="OCE-0128"/>
        <s v="OCE-0149"/>
        <s v="OCE-0140"/>
        <s v="OCE-0141"/>
        <s v="OCE-0142"/>
        <s v="OCE-0143"/>
        <s v="OCE-0144"/>
        <s v="OCE-0145"/>
        <s v="OCE-0146"/>
        <s v="OCE-0147"/>
        <s v="OCE-0148"/>
        <s v="OCE-0209"/>
        <s v="OCE-0200"/>
        <s v="OCE-0201"/>
        <s v="OCE-0202"/>
        <s v="OCE-0203"/>
        <s v="OCE-0204"/>
        <s v="OCE-0205"/>
        <s v="OCE-0206"/>
        <s v="OCE-0207"/>
        <s v="OCE-0208"/>
        <s v="OCE-0229"/>
        <s v="OCE-0220"/>
        <s v="OCE-0221"/>
        <s v="OCE-0222"/>
        <s v="OCE-0223"/>
        <s v="OCE-0224"/>
        <s v="OCE-0225"/>
        <s v="OCE-0226"/>
        <s v="OCE-0227"/>
        <s v="OCE-0228"/>
        <s v="OCE-0339"/>
        <s v="OCE-0300"/>
        <s v="OCE-0301"/>
        <s v="OCE-0302"/>
        <s v="OCE-0303"/>
        <s v="OCE-0304"/>
        <s v="OCE-0305"/>
        <s v="OCE-0306"/>
        <s v="OCE-0307"/>
        <s v="OCE-0309"/>
        <s v="OCE-0310"/>
        <s v="OCE-0312"/>
        <s v="OCE-0313"/>
        <s v="OCE-0315"/>
        <s v="OCE-0316"/>
        <s v="OCE-0318"/>
        <s v="OCE-0319"/>
        <s v="OCE-0321"/>
        <s v="OCE-0324"/>
        <s v="OCE-0327"/>
        <s v="OCE-0330"/>
        <s v="OCE-0333"/>
        <s v="OCE-0336"/>
        <s v="OCE-0359"/>
        <s v="OCE-0340"/>
        <s v="OCE-0341"/>
        <s v="OCE-0342"/>
        <s v="OCE-0343"/>
        <s v="OCE-0344"/>
        <s v="OCE-0345"/>
        <s v="OCE-0346"/>
        <s v="OCE-0347"/>
        <s v="OCE-0348"/>
        <s v="OCE-0349"/>
        <s v="OCE-0389"/>
        <s v="OCE-0381"/>
        <s v="OCE-0382"/>
        <s v="OCE-0383"/>
        <s v="OCE-0379"/>
        <s v="OCE-0360"/>
        <s v="OCE-0361"/>
        <s v="OCE-0362"/>
        <s v="OCE-0363"/>
        <s v="OCE-0364"/>
        <s v="OCE-0365"/>
        <s v="OCE-0366"/>
        <s v="OCE-0367"/>
        <s v="OCE-0368"/>
        <s v="OCE-0369"/>
        <s v="OCE-0370"/>
        <s v="OCE-0371"/>
        <s v="OCE-0372"/>
        <s v="OCE-0509"/>
        <s v="OCE-0500"/>
        <s v="OCE-0501"/>
        <s v="OCE-0502"/>
        <s v="OCE-0503"/>
        <s v="OCE-0504"/>
        <s v="OCE-0505"/>
        <s v="OCE-0506"/>
        <s v="OCE-0507"/>
        <s v="OCE-0508"/>
        <s v="OCE-0529"/>
        <s v="OCE-0520"/>
        <s v="OCE-0521"/>
        <s v="OCE-0522"/>
        <s v="OCE-0523"/>
        <s v="OCE-0524"/>
        <s v="OCE-0525"/>
        <s v="OCE-0526"/>
        <s v="OCE-0527"/>
        <s v="OCE-0528"/>
        <s v="OCE-0320" u="1"/>
      </sharedItems>
    </cacheField>
    <cacheField name="GRIP TYPE" numFmtId="0">
      <sharedItems containsBlank="1"/>
    </cacheField>
    <cacheField name="SIZE" numFmtId="0">
      <sharedItems containsBlank="1"/>
    </cacheField>
    <cacheField name="blank" numFmtId="0">
      <sharedItems containsBlank="1"/>
    </cacheField>
    <cacheField name="# of GRIPS" numFmtId="0">
      <sharedItems containsString="0" containsBlank="1" containsNumber="1" containsInteger="1" minValue="1" maxValue="90"/>
    </cacheField>
    <cacheField name="MSRP" numFmtId="0">
      <sharedItems containsString="0" containsBlank="1" containsNumber="1" minValue="50" maxValue="6075"/>
    </cacheField>
    <cacheField name="PRICE PER GRIP" numFmtId="0">
      <sharedItems containsString="0" containsBlank="1" containsNumber="1" minValue="5" maxValue="600"/>
    </cacheField>
    <cacheField name="White" numFmtId="0">
      <sharedItems containsBlank="1" containsMixedTypes="1" containsNumber="1" containsInteger="1" minValue="1" maxValue="13" count="13">
        <s v="12-01"/>
        <m/>
        <n v="2"/>
        <n v="1" u="1"/>
        <n v="13" u="1"/>
        <n v="5" u="1"/>
        <n v="6" u="1"/>
        <n v="7" u="1"/>
        <n v="3" u="1"/>
        <n v="8" u="1"/>
        <n v="9" u="1"/>
        <n v="10" u="1"/>
        <n v="4" u="1"/>
      </sharedItems>
    </cacheField>
    <cacheField name="Pink" numFmtId="0">
      <sharedItems containsBlank="1" containsMixedTypes="1" containsNumber="1" containsInteger="1" minValue="1" maxValue="15" count="14">
        <s v="11-26"/>
        <m/>
        <n v="1"/>
        <n v="2"/>
        <n v="13" u="1"/>
        <n v="5" u="1"/>
        <n v="15" u="1"/>
        <n v="6" u="1"/>
        <n v="7" u="1"/>
        <n v="3" u="1"/>
        <n v="8" u="1"/>
        <n v="9" u="1"/>
        <n v="10" u="1"/>
        <n v="4" u="1"/>
      </sharedItems>
    </cacheField>
    <cacheField name="Red" numFmtId="0">
      <sharedItems containsBlank="1" containsMixedTypes="1" containsNumber="1" containsInteger="1" minValue="1" maxValue="13" count="13">
        <s v="11-12"/>
        <m/>
        <n v="2"/>
        <n v="1" u="1"/>
        <n v="13" u="1"/>
        <n v="5" u="1"/>
        <n v="6" u="1"/>
        <n v="7" u="1"/>
        <n v="3" u="1"/>
        <n v="8" u="1"/>
        <n v="9" u="1"/>
        <n v="10" u="1"/>
        <n v="4" u="1"/>
      </sharedItems>
    </cacheField>
    <cacheField name="Orange" numFmtId="0">
      <sharedItems containsBlank="1" containsMixedTypes="1" containsNumber="1" containsInteger="1" minValue="1" maxValue="13" count="13">
        <s v="14-01"/>
        <m/>
        <n v="1"/>
        <n v="13" u="1"/>
        <n v="5" u="1"/>
        <n v="2" u="1"/>
        <n v="6" u="1"/>
        <n v="7" u="1"/>
        <n v="3" u="1"/>
        <n v="8" u="1"/>
        <n v="9" u="1"/>
        <n v="10" u="1"/>
        <n v="4" u="1"/>
      </sharedItems>
    </cacheField>
    <cacheField name="Dune" numFmtId="0">
      <sharedItems containsBlank="1" containsMixedTypes="1" containsNumber="1" containsInteger="1" minValue="1" maxValue="13" count="13">
        <s v="15-06"/>
        <m/>
        <n v="1" u="1"/>
        <n v="13" u="1"/>
        <n v="5" u="1"/>
        <n v="2" u="1"/>
        <n v="6" u="1"/>
        <n v="7" u="1"/>
        <n v="3" u="1"/>
        <n v="8" u="1"/>
        <n v="9" u="1"/>
        <n v="10" u="1"/>
        <n v="4" u="1"/>
      </sharedItems>
    </cacheField>
    <cacheField name="Yellow" numFmtId="0">
      <sharedItems containsBlank="1" containsMixedTypes="1" containsNumber="1" containsInteger="1" minValue="1" maxValue="13" count="13">
        <s v="15-12"/>
        <m/>
        <n v="1" u="1"/>
        <n v="2" u="1"/>
        <n v="13" u="1"/>
        <n v="5" u="1"/>
        <n v="6" u="1"/>
        <n v="7" u="1"/>
        <n v="3" u="1"/>
        <n v="8" u="1"/>
        <n v="9" u="1"/>
        <n v="10" u="1"/>
        <n v="4" u="1"/>
      </sharedItems>
    </cacheField>
    <cacheField name="Lime" numFmtId="0">
      <sharedItems containsBlank="1" containsMixedTypes="1" containsNumber="1" containsInteger="1" minValue="1" maxValue="13" count="13">
        <s v="16-09"/>
        <m/>
        <n v="1" u="1"/>
        <n v="13" u="1"/>
        <n v="5" u="1"/>
        <n v="2" u="1"/>
        <n v="6" u="1"/>
        <n v="7" u="1"/>
        <n v="3" u="1"/>
        <n v="8" u="1"/>
        <n v="9" u="1"/>
        <n v="10" u="1"/>
        <n v="4" u="1"/>
      </sharedItems>
    </cacheField>
    <cacheField name="Green" numFmtId="0">
      <sharedItems containsBlank="1" containsMixedTypes="1" containsNumber="1" containsInteger="1" minValue="1" maxValue="13" count="13">
        <s v="16-16"/>
        <m/>
        <n v="1" u="1"/>
        <n v="4" u="1"/>
        <n v="13" u="1"/>
        <n v="5" u="1"/>
        <n v="2" u="1"/>
        <n v="6" u="1"/>
        <n v="7" u="1"/>
        <n v="3" u="1"/>
        <n v="8" u="1"/>
        <n v="9" u="1"/>
        <n v="10" u="1"/>
      </sharedItems>
    </cacheField>
    <cacheField name="Blue" numFmtId="0">
      <sharedItems containsBlank="1" containsMixedTypes="1" containsNumber="1" containsInteger="1" minValue="1" maxValue="13" count="13">
        <s v="13-01"/>
        <m/>
        <n v="1" u="1"/>
        <n v="13" u="1"/>
        <n v="5" u="1"/>
        <n v="2" u="1"/>
        <n v="6" u="1"/>
        <n v="7" u="1"/>
        <n v="3" u="1"/>
        <n v="8" u="1"/>
        <n v="9" u="1"/>
        <n v="10" u="1"/>
        <n v="4" u="1"/>
      </sharedItems>
    </cacheField>
    <cacheField name="Purple" numFmtId="0">
      <sharedItems containsBlank="1" containsMixedTypes="1" containsNumber="1" containsInteger="1" minValue="1" maxValue="13" count="13">
        <s v="07-13"/>
        <m/>
        <n v="1" u="1"/>
        <n v="13" u="1"/>
        <n v="5" u="1"/>
        <n v="2" u="1"/>
        <n v="6" u="1"/>
        <n v="7" u="1"/>
        <n v="3" u="1"/>
        <n v="8" u="1"/>
        <n v="9" u="1"/>
        <n v="10" u="1"/>
        <n v="4" u="1"/>
      </sharedItems>
    </cacheField>
    <cacheField name="Black" numFmtId="0">
      <sharedItems containsBlank="1" containsMixedTypes="1" containsNumber="1" containsInteger="1" minValue="1" maxValue="13" count="13">
        <s v="18-01"/>
        <m/>
        <n v="1" u="1"/>
        <n v="13" u="1"/>
        <n v="5" u="1"/>
        <n v="2" u="1"/>
        <n v="6" u="1"/>
        <n v="7" u="1"/>
        <n v="3" u="1"/>
        <n v="8" u="1"/>
        <n v="9" u="1"/>
        <n v="10" u="1"/>
        <n v="4" u="1"/>
      </sharedItems>
    </cacheField>
    <cacheField name="Custom" numFmtId="0">
      <sharedItems containsBlank="1" containsMixedTypes="1" containsNumber="1" containsInteger="1" minValue="1" maxValue="13" count="13">
        <s v="XX-XX"/>
        <m/>
        <n v="1" u="1"/>
        <n v="13" u="1"/>
        <n v="5" u="1"/>
        <n v="2" u="1"/>
        <n v="6" u="1"/>
        <n v="7" u="1"/>
        <n v="3" u="1"/>
        <n v="8" u="1"/>
        <n v="9" u="1"/>
        <n v="10" u="1"/>
        <n v="4" u="1"/>
      </sharedItems>
    </cacheField>
    <cacheField name="Custom2" numFmtId="0">
      <sharedItems containsBlank="1" containsMixedTypes="1" containsNumber="1" containsInteger="1" minValue="1" maxValue="13" count="13">
        <s v="XX-XX"/>
        <m/>
        <n v="1" u="1"/>
        <n v="13" u="1"/>
        <n v="5" u="1"/>
        <n v="2" u="1"/>
        <n v="6" u="1"/>
        <n v="7" u="1"/>
        <n v="3" u="1"/>
        <n v="8" u="1"/>
        <n v="9" u="1"/>
        <n v="10" u="1"/>
        <n v="4" u="1"/>
      </sharedItems>
    </cacheField>
    <cacheField name="Custom3" numFmtId="0">
      <sharedItems containsBlank="1" containsMixedTypes="1" containsNumber="1" containsInteger="1" minValue="1" maxValue="13" count="13">
        <s v="XX-XX"/>
        <m/>
        <n v="1" u="1"/>
        <n v="13" u="1"/>
        <n v="5" u="1"/>
        <n v="2" u="1"/>
        <n v="6" u="1"/>
        <n v="7" u="1"/>
        <n v="3" u="1"/>
        <n v="8" u="1"/>
        <n v="9" u="1"/>
        <n v="10" u="1"/>
        <n v="4" u="1"/>
      </sharedItems>
    </cacheField>
    <cacheField name="Total" numFmtId="0">
      <sharedItems containsString="0" containsBlank="1" containsNumber="1" containsInteger="1" minValue="0" maxValue="2400"/>
    </cacheField>
    <cacheField name="blank2" numFmtId="0">
      <sharedItems containsNonDate="0" containsString="0" containsBlank="1"/>
    </cacheField>
    <cacheField name="Total Quantity" numFmtId="0">
      <sharedItems containsBlank="1" containsMixedTypes="1" containsNumber="1" containsInteger="1" minValue="0" maxValue="2"/>
    </cacheField>
    <cacheField name="Total Quantity2" numFmtId="0">
      <sharedItems containsBlank="1" containsMixedTypes="1" containsNumber="1" containsInteger="1" minValue="0" maxValue="70"/>
    </cacheField>
    <cacheField name="Gym Discount" numFmtId="0">
      <sharedItems containsString="0" containsBlank="1" containsNumber="1" minValue="0.2" maxValue="0.2"/>
    </cacheField>
    <cacheField name="Final Customer Price" numFmtId="0">
      <sharedItems containsString="0" containsBlank="1" containsNumber="1" containsInteger="1" minValue="0" maxValue="1920"/>
    </cacheField>
    <cacheField name="Peak Cost" numFmtId="0">
      <sharedItems containsString="0" containsBlank="1" containsNumber="1" minValue="0" maxValue="1037.6496000000002"/>
    </cacheField>
    <cacheField name="Estimated Weight" numFmtId="0">
      <sharedItems containsString="0" containsBlank="1" containsNumber="1" minValue="0" maxValue="111.5"/>
    </cacheField>
    <cacheField name="PEAK" numFmtId="0">
      <sharedItems containsString="0" containsBlank="1" containsNumber="1" minValue="23.92" maxValue="1532.367200000000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42">
  <r>
    <x v="0"/>
    <m/>
    <m/>
    <m/>
    <m/>
    <m/>
    <m/>
    <x v="0"/>
    <x v="0"/>
    <x v="0"/>
    <x v="0"/>
    <x v="0"/>
    <x v="0"/>
    <x v="0"/>
    <x v="0"/>
    <x v="0"/>
    <x v="0"/>
    <x v="0"/>
    <x v="0"/>
    <x v="0"/>
    <x v="0"/>
    <m/>
    <m/>
    <s v="(sets)"/>
    <s v="(grips)"/>
    <n v="0.2"/>
    <m/>
    <m/>
    <m/>
    <m/>
  </r>
  <r>
    <x v="0"/>
    <m/>
    <m/>
    <m/>
    <m/>
    <m/>
    <m/>
    <x v="1"/>
    <x v="1"/>
    <x v="1"/>
    <x v="1"/>
    <x v="1"/>
    <x v="1"/>
    <x v="1"/>
    <x v="1"/>
    <x v="1"/>
    <x v="1"/>
    <x v="1"/>
    <x v="1"/>
    <x v="1"/>
    <x v="1"/>
    <m/>
    <m/>
    <m/>
    <m/>
    <m/>
    <m/>
    <m/>
    <m/>
    <m/>
  </r>
  <r>
    <x v="0"/>
    <m/>
    <m/>
    <s v="ICED FAMILY"/>
    <m/>
    <m/>
    <m/>
    <x v="1"/>
    <x v="1"/>
    <x v="1"/>
    <x v="1"/>
    <x v="1"/>
    <x v="1"/>
    <x v="1"/>
    <x v="1"/>
    <x v="1"/>
    <x v="1"/>
    <x v="1"/>
    <x v="1"/>
    <x v="1"/>
    <x v="1"/>
    <m/>
    <m/>
    <m/>
    <m/>
    <m/>
    <m/>
    <m/>
    <m/>
    <m/>
  </r>
  <r>
    <x v="0"/>
    <m/>
    <m/>
    <s v="Fade Slopers"/>
    <m/>
    <m/>
    <m/>
    <x v="1"/>
    <x v="1"/>
    <x v="1"/>
    <x v="1"/>
    <x v="1"/>
    <x v="1"/>
    <x v="1"/>
    <x v="1"/>
    <x v="1"/>
    <x v="1"/>
    <x v="1"/>
    <x v="1"/>
    <x v="1"/>
    <x v="1"/>
    <m/>
    <m/>
    <m/>
    <m/>
    <m/>
    <m/>
    <m/>
    <m/>
    <m/>
  </r>
  <r>
    <x v="1"/>
    <s v="Complete Series"/>
    <m/>
    <m/>
    <n v="70"/>
    <n v="2000"/>
    <n v="28.571428571428573"/>
    <x v="1"/>
    <x v="1"/>
    <x v="1"/>
    <x v="1"/>
    <x v="1"/>
    <x v="1"/>
    <x v="1"/>
    <x v="1"/>
    <x v="1"/>
    <x v="1"/>
    <x v="1"/>
    <x v="1"/>
    <x v="1"/>
    <x v="1"/>
    <n v="0"/>
    <m/>
    <n v="0"/>
    <n v="0"/>
    <n v="0.2"/>
    <n v="0"/>
    <n v="0"/>
    <n v="0"/>
    <n v="852.75840000000005"/>
  </r>
  <r>
    <x v="2"/>
    <s v="Sloper"/>
    <s v="XS / FEET"/>
    <m/>
    <n v="20"/>
    <n v="125"/>
    <n v="6.25"/>
    <x v="2"/>
    <x v="1"/>
    <x v="1"/>
    <x v="1"/>
    <x v="1"/>
    <x v="1"/>
    <x v="1"/>
    <x v="1"/>
    <x v="1"/>
    <x v="1"/>
    <x v="1"/>
    <x v="1"/>
    <x v="1"/>
    <x v="1"/>
    <n v="250"/>
    <m/>
    <n v="2"/>
    <n v="40"/>
    <n v="0.2"/>
    <n v="200"/>
    <n v="111.96640000000001"/>
    <n v="3.6"/>
    <n v="55.983200000000004"/>
  </r>
  <r>
    <x v="3"/>
    <s v="Sloper"/>
    <s v="SMALL"/>
    <m/>
    <n v="20"/>
    <n v="175"/>
    <n v="8.75"/>
    <x v="1"/>
    <x v="2"/>
    <x v="1"/>
    <x v="1"/>
    <x v="1"/>
    <x v="1"/>
    <x v="1"/>
    <x v="1"/>
    <x v="1"/>
    <x v="1"/>
    <x v="1"/>
    <x v="1"/>
    <x v="1"/>
    <x v="1"/>
    <n v="175"/>
    <m/>
    <n v="1"/>
    <n v="20"/>
    <n v="0.2"/>
    <n v="140"/>
    <n v="71.603999999999999"/>
    <n v="4.8"/>
    <n v="71.603999999999999"/>
  </r>
  <r>
    <x v="4"/>
    <s v="Sloper"/>
    <s v="MEDIUM"/>
    <m/>
    <n v="10"/>
    <n v="225"/>
    <n v="22.5"/>
    <x v="1"/>
    <x v="1"/>
    <x v="1"/>
    <x v="1"/>
    <x v="1"/>
    <x v="1"/>
    <x v="1"/>
    <x v="1"/>
    <x v="1"/>
    <x v="1"/>
    <x v="1"/>
    <x v="1"/>
    <x v="1"/>
    <x v="1"/>
    <n v="0"/>
    <m/>
    <n v="0"/>
    <n v="0"/>
    <n v="0.2"/>
    <n v="0"/>
    <n v="0"/>
    <n v="0"/>
    <n v="97.645600000000002"/>
  </r>
  <r>
    <x v="5"/>
    <s v="Sloper"/>
    <s v="LARGE"/>
    <m/>
    <n v="5"/>
    <n v="125"/>
    <n v="25"/>
    <x v="1"/>
    <x v="1"/>
    <x v="1"/>
    <x v="1"/>
    <x v="1"/>
    <x v="1"/>
    <x v="1"/>
    <x v="1"/>
    <x v="1"/>
    <x v="1"/>
    <x v="1"/>
    <x v="1"/>
    <x v="1"/>
    <x v="1"/>
    <n v="0"/>
    <m/>
    <n v="0"/>
    <n v="0"/>
    <n v="0.2"/>
    <n v="0"/>
    <n v="0"/>
    <n v="0"/>
    <n v="52.083199999999998"/>
  </r>
  <r>
    <x v="6"/>
    <s v="Sloper"/>
    <s v="XL"/>
    <m/>
    <n v="5"/>
    <n v="200"/>
    <n v="40"/>
    <x v="1"/>
    <x v="1"/>
    <x v="1"/>
    <x v="1"/>
    <x v="1"/>
    <x v="1"/>
    <x v="1"/>
    <x v="1"/>
    <x v="1"/>
    <x v="1"/>
    <x v="1"/>
    <x v="1"/>
    <x v="1"/>
    <x v="1"/>
    <n v="0"/>
    <m/>
    <n v="0"/>
    <n v="0"/>
    <n v="0.2"/>
    <n v="0"/>
    <n v="0"/>
    <n v="0"/>
    <n v="82.014400000000009"/>
  </r>
  <r>
    <x v="7"/>
    <s v="Sloper"/>
    <s v="2XL"/>
    <m/>
    <n v="5"/>
    <n v="300"/>
    <n v="60"/>
    <x v="1"/>
    <x v="1"/>
    <x v="1"/>
    <x v="1"/>
    <x v="1"/>
    <x v="1"/>
    <x v="1"/>
    <x v="1"/>
    <x v="1"/>
    <x v="1"/>
    <x v="1"/>
    <x v="1"/>
    <x v="1"/>
    <x v="1"/>
    <n v="0"/>
    <m/>
    <n v="0"/>
    <n v="0"/>
    <n v="0.2"/>
    <n v="0"/>
    <n v="0"/>
    <n v="0"/>
    <n v="121.07680000000001"/>
  </r>
  <r>
    <x v="8"/>
    <s v="Sloper"/>
    <s v="3XL"/>
    <m/>
    <n v="2"/>
    <n v="200"/>
    <n v="100"/>
    <x v="1"/>
    <x v="1"/>
    <x v="1"/>
    <x v="1"/>
    <x v="1"/>
    <x v="1"/>
    <x v="1"/>
    <x v="1"/>
    <x v="1"/>
    <x v="1"/>
    <x v="1"/>
    <x v="1"/>
    <x v="1"/>
    <x v="1"/>
    <n v="0"/>
    <m/>
    <n v="0"/>
    <n v="0"/>
    <n v="0.2"/>
    <n v="0"/>
    <n v="0"/>
    <n v="0"/>
    <n v="78.114400000000003"/>
  </r>
  <r>
    <x v="9"/>
    <s v="Sloper"/>
    <s v="4XL"/>
    <m/>
    <n v="2"/>
    <n v="400"/>
    <n v="200"/>
    <x v="1"/>
    <x v="1"/>
    <x v="1"/>
    <x v="1"/>
    <x v="1"/>
    <x v="1"/>
    <x v="1"/>
    <x v="1"/>
    <x v="1"/>
    <x v="1"/>
    <x v="1"/>
    <x v="1"/>
    <x v="1"/>
    <x v="1"/>
    <n v="0"/>
    <m/>
    <n v="0"/>
    <n v="0"/>
    <n v="0.2"/>
    <n v="0"/>
    <n v="0"/>
    <n v="0"/>
    <n v="193.98080000000002"/>
  </r>
  <r>
    <x v="10"/>
    <s v="Sloper"/>
    <s v="5XL"/>
    <m/>
    <n v="1"/>
    <n v="250"/>
    <n v="250"/>
    <x v="1"/>
    <x v="1"/>
    <x v="1"/>
    <x v="1"/>
    <x v="1"/>
    <x v="1"/>
    <x v="1"/>
    <x v="1"/>
    <x v="1"/>
    <x v="1"/>
    <x v="1"/>
    <x v="1"/>
    <x v="1"/>
    <x v="1"/>
    <n v="0"/>
    <m/>
    <n v="0"/>
    <n v="0"/>
    <n v="0.2"/>
    <n v="0"/>
    <n v="0"/>
    <n v="0"/>
    <n v="100.25600000000001"/>
  </r>
  <r>
    <x v="0"/>
    <m/>
    <m/>
    <s v="Glazed Jugs"/>
    <m/>
    <m/>
    <m/>
    <x v="1"/>
    <x v="1"/>
    <x v="1"/>
    <x v="1"/>
    <x v="1"/>
    <x v="1"/>
    <x v="1"/>
    <x v="1"/>
    <x v="1"/>
    <x v="1"/>
    <x v="1"/>
    <x v="1"/>
    <x v="1"/>
    <x v="1"/>
    <m/>
    <m/>
    <m/>
    <m/>
    <m/>
    <m/>
    <m/>
    <m/>
    <m/>
  </r>
  <r>
    <x v="11"/>
    <s v="Complete Series"/>
    <m/>
    <m/>
    <n v="70"/>
    <n v="2200"/>
    <n v="31.428571428571427"/>
    <x v="1"/>
    <x v="1"/>
    <x v="1"/>
    <x v="1"/>
    <x v="1"/>
    <x v="1"/>
    <x v="1"/>
    <x v="1"/>
    <x v="1"/>
    <x v="1"/>
    <x v="1"/>
    <x v="1"/>
    <x v="1"/>
    <x v="1"/>
    <n v="0"/>
    <m/>
    <n v="0"/>
    <n v="0"/>
    <n v="0.2"/>
    <n v="0"/>
    <n v="0"/>
    <n v="0"/>
    <n v="916.56240000000003"/>
  </r>
  <r>
    <x v="12"/>
    <s v="Jug"/>
    <s v="XS / FEET"/>
    <m/>
    <n v="20"/>
    <n v="150"/>
    <n v="7.5"/>
    <x v="1"/>
    <x v="1"/>
    <x v="1"/>
    <x v="1"/>
    <x v="1"/>
    <x v="1"/>
    <x v="1"/>
    <x v="1"/>
    <x v="1"/>
    <x v="1"/>
    <x v="1"/>
    <x v="1"/>
    <x v="1"/>
    <x v="1"/>
    <n v="0"/>
    <m/>
    <n v="0"/>
    <n v="0"/>
    <n v="0.2"/>
    <n v="0"/>
    <n v="0"/>
    <n v="0"/>
    <n v="55.983200000000004"/>
  </r>
  <r>
    <x v="13"/>
    <s v="Jug"/>
    <s v="SMALL"/>
    <m/>
    <n v="20"/>
    <n v="225"/>
    <n v="11.25"/>
    <x v="1"/>
    <x v="3"/>
    <x v="1"/>
    <x v="1"/>
    <x v="1"/>
    <x v="1"/>
    <x v="1"/>
    <x v="1"/>
    <x v="1"/>
    <x v="1"/>
    <x v="1"/>
    <x v="1"/>
    <x v="1"/>
    <x v="1"/>
    <n v="450"/>
    <m/>
    <n v="2"/>
    <n v="40"/>
    <n v="0.2"/>
    <n v="360"/>
    <n v="226.53280000000001"/>
    <n v="10.8"/>
    <n v="113.2664"/>
  </r>
  <r>
    <x v="14"/>
    <s v="Jug"/>
    <s v="MEDIUM"/>
    <m/>
    <n v="10"/>
    <n v="250"/>
    <n v="25"/>
    <x v="1"/>
    <x v="1"/>
    <x v="1"/>
    <x v="1"/>
    <x v="1"/>
    <x v="1"/>
    <x v="1"/>
    <x v="1"/>
    <x v="1"/>
    <x v="1"/>
    <x v="1"/>
    <x v="1"/>
    <x v="1"/>
    <x v="1"/>
    <n v="0"/>
    <m/>
    <n v="0"/>
    <n v="0"/>
    <n v="0.2"/>
    <n v="0"/>
    <n v="0"/>
    <n v="0"/>
    <n v="100.25600000000001"/>
  </r>
  <r>
    <x v="15"/>
    <s v="Jug"/>
    <s v="LARGE"/>
    <m/>
    <n v="5"/>
    <n v="162.5"/>
    <n v="32.5"/>
    <x v="1"/>
    <x v="1"/>
    <x v="1"/>
    <x v="1"/>
    <x v="1"/>
    <x v="1"/>
    <x v="1"/>
    <x v="1"/>
    <x v="1"/>
    <x v="1"/>
    <x v="1"/>
    <x v="1"/>
    <x v="1"/>
    <x v="1"/>
    <n v="0"/>
    <m/>
    <n v="0"/>
    <n v="0"/>
    <n v="0.2"/>
    <n v="0"/>
    <n v="0"/>
    <n v="0"/>
    <n v="63.793600000000005"/>
  </r>
  <r>
    <x v="16"/>
    <s v="Jug"/>
    <s v="XL"/>
    <m/>
    <n v="5"/>
    <n v="200"/>
    <n v="40"/>
    <x v="1"/>
    <x v="1"/>
    <x v="1"/>
    <x v="1"/>
    <x v="1"/>
    <x v="1"/>
    <x v="1"/>
    <x v="1"/>
    <x v="1"/>
    <x v="1"/>
    <x v="1"/>
    <x v="1"/>
    <x v="1"/>
    <x v="1"/>
    <n v="0"/>
    <m/>
    <n v="0"/>
    <n v="0"/>
    <n v="0.2"/>
    <n v="0"/>
    <n v="0"/>
    <n v="0"/>
    <n v="82.014400000000009"/>
  </r>
  <r>
    <x v="17"/>
    <s v="Jug"/>
    <s v="2XL"/>
    <m/>
    <n v="5"/>
    <n v="325"/>
    <n v="65"/>
    <x v="1"/>
    <x v="1"/>
    <x v="1"/>
    <x v="1"/>
    <x v="1"/>
    <x v="1"/>
    <x v="1"/>
    <x v="1"/>
    <x v="1"/>
    <x v="1"/>
    <x v="1"/>
    <x v="1"/>
    <x v="1"/>
    <x v="1"/>
    <n v="0"/>
    <m/>
    <n v="0"/>
    <n v="0"/>
    <n v="0.2"/>
    <n v="0"/>
    <n v="0"/>
    <n v="0"/>
    <n v="139.30799999999999"/>
  </r>
  <r>
    <x v="18"/>
    <s v="Jug"/>
    <s v="3XL"/>
    <m/>
    <n v="2"/>
    <n v="268.75"/>
    <n v="134.375"/>
    <x v="1"/>
    <x v="1"/>
    <x v="1"/>
    <x v="1"/>
    <x v="1"/>
    <x v="1"/>
    <x v="1"/>
    <x v="1"/>
    <x v="1"/>
    <x v="1"/>
    <x v="1"/>
    <x v="1"/>
    <x v="1"/>
    <x v="1"/>
    <n v="0"/>
    <m/>
    <n v="0"/>
    <n v="0"/>
    <n v="0.2"/>
    <n v="0"/>
    <n v="0"/>
    <n v="0"/>
    <n v="113.2664"/>
  </r>
  <r>
    <x v="19"/>
    <s v="Jug"/>
    <s v="4XL"/>
    <m/>
    <n v="2"/>
    <n v="337.5"/>
    <n v="168.75"/>
    <x v="1"/>
    <x v="1"/>
    <x v="1"/>
    <x v="1"/>
    <x v="1"/>
    <x v="1"/>
    <x v="1"/>
    <x v="1"/>
    <x v="1"/>
    <x v="1"/>
    <x v="1"/>
    <x v="1"/>
    <x v="1"/>
    <x v="1"/>
    <n v="0"/>
    <m/>
    <n v="0"/>
    <n v="0"/>
    <n v="0.2"/>
    <n v="0"/>
    <n v="0"/>
    <n v="0"/>
    <n v="132.79759999999999"/>
  </r>
  <r>
    <x v="20"/>
    <s v="Jug"/>
    <s v="5XL"/>
    <m/>
    <n v="1"/>
    <n v="281.25"/>
    <n v="281.25"/>
    <x v="1"/>
    <x v="1"/>
    <x v="1"/>
    <x v="1"/>
    <x v="1"/>
    <x v="1"/>
    <x v="1"/>
    <x v="1"/>
    <x v="1"/>
    <x v="1"/>
    <x v="1"/>
    <x v="1"/>
    <x v="1"/>
    <x v="1"/>
    <n v="0"/>
    <m/>
    <n v="0"/>
    <n v="0"/>
    <n v="0.2"/>
    <n v="0"/>
    <n v="0"/>
    <n v="0"/>
    <n v="115.8768"/>
  </r>
  <r>
    <x v="0"/>
    <m/>
    <m/>
    <s v="Looking Glass Pockets"/>
    <m/>
    <m/>
    <m/>
    <x v="1"/>
    <x v="1"/>
    <x v="1"/>
    <x v="1"/>
    <x v="1"/>
    <x v="1"/>
    <x v="1"/>
    <x v="1"/>
    <x v="1"/>
    <x v="1"/>
    <x v="1"/>
    <x v="1"/>
    <x v="1"/>
    <x v="1"/>
    <m/>
    <m/>
    <m/>
    <m/>
    <m/>
    <m/>
    <m/>
    <m/>
    <m/>
  </r>
  <r>
    <x v="21"/>
    <s v="Complete Series"/>
    <m/>
    <m/>
    <n v="70"/>
    <n v="2000"/>
    <n v="28.571428571428573"/>
    <x v="1"/>
    <x v="1"/>
    <x v="1"/>
    <x v="1"/>
    <x v="1"/>
    <x v="1"/>
    <x v="1"/>
    <x v="1"/>
    <x v="1"/>
    <x v="1"/>
    <x v="1"/>
    <x v="1"/>
    <x v="1"/>
    <x v="1"/>
    <n v="0"/>
    <m/>
    <n v="0"/>
    <n v="0"/>
    <n v="0.2"/>
    <n v="0"/>
    <n v="0"/>
    <n v="0"/>
    <n v="814.2263999999999"/>
  </r>
  <r>
    <x v="22"/>
    <s v="Pocket"/>
    <s v="XS / FEET"/>
    <m/>
    <n v="20"/>
    <n v="125"/>
    <n v="6.25"/>
    <x v="1"/>
    <x v="1"/>
    <x v="1"/>
    <x v="1"/>
    <x v="1"/>
    <x v="1"/>
    <x v="1"/>
    <x v="1"/>
    <x v="1"/>
    <x v="1"/>
    <x v="1"/>
    <x v="1"/>
    <x v="1"/>
    <x v="1"/>
    <n v="0"/>
    <m/>
    <n v="0"/>
    <n v="0"/>
    <n v="0.2"/>
    <n v="0"/>
    <n v="0"/>
    <n v="0"/>
    <n v="52.582400000000007"/>
  </r>
  <r>
    <x v="23"/>
    <s v="Pocket"/>
    <s v="SMALL"/>
    <m/>
    <n v="20"/>
    <n v="225"/>
    <n v="11.25"/>
    <x v="1"/>
    <x v="1"/>
    <x v="1"/>
    <x v="1"/>
    <x v="1"/>
    <x v="1"/>
    <x v="1"/>
    <x v="1"/>
    <x v="1"/>
    <x v="1"/>
    <x v="1"/>
    <x v="1"/>
    <x v="1"/>
    <x v="1"/>
    <n v="0"/>
    <m/>
    <n v="0"/>
    <n v="0"/>
    <n v="0.2"/>
    <n v="0"/>
    <n v="0"/>
    <n v="0"/>
    <n v="107.66079999999999"/>
  </r>
  <r>
    <x v="24"/>
    <s v="Pocket"/>
    <s v="MEDIUM"/>
    <m/>
    <n v="10"/>
    <n v="225"/>
    <n v="22.5"/>
    <x v="1"/>
    <x v="1"/>
    <x v="2"/>
    <x v="1"/>
    <x v="1"/>
    <x v="1"/>
    <x v="1"/>
    <x v="1"/>
    <x v="1"/>
    <x v="1"/>
    <x v="1"/>
    <x v="1"/>
    <x v="1"/>
    <x v="1"/>
    <n v="450"/>
    <m/>
    <n v="2"/>
    <n v="20"/>
    <n v="0.2"/>
    <n v="360"/>
    <n v="157.72640000000001"/>
    <n v="0"/>
    <n v="78.863200000000006"/>
  </r>
  <r>
    <x v="25"/>
    <s v="Pocket"/>
    <s v="LARGE"/>
    <m/>
    <n v="5"/>
    <n v="125"/>
    <n v="25"/>
    <x v="1"/>
    <x v="1"/>
    <x v="1"/>
    <x v="1"/>
    <x v="1"/>
    <x v="1"/>
    <x v="1"/>
    <x v="1"/>
    <x v="1"/>
    <x v="1"/>
    <x v="1"/>
    <x v="1"/>
    <x v="1"/>
    <x v="1"/>
    <n v="0"/>
    <m/>
    <n v="0"/>
    <n v="0"/>
    <n v="0.2"/>
    <n v="0"/>
    <n v="0"/>
    <n v="0"/>
    <n v="52"/>
  </r>
  <r>
    <x v="26"/>
    <s v="Pocket"/>
    <s v="XL"/>
    <m/>
    <n v="5"/>
    <n v="200"/>
    <n v="40"/>
    <x v="1"/>
    <x v="1"/>
    <x v="1"/>
    <x v="1"/>
    <x v="1"/>
    <x v="1"/>
    <x v="1"/>
    <x v="1"/>
    <x v="1"/>
    <x v="1"/>
    <x v="1"/>
    <x v="1"/>
    <x v="1"/>
    <x v="1"/>
    <n v="0"/>
    <m/>
    <n v="0"/>
    <n v="0"/>
    <n v="0.2"/>
    <n v="0"/>
    <n v="0"/>
    <n v="0"/>
    <n v="82.16"/>
  </r>
  <r>
    <x v="27"/>
    <s v="Pocket"/>
    <s v="2XL"/>
    <m/>
    <n v="5"/>
    <n v="275"/>
    <n v="55"/>
    <x v="1"/>
    <x v="1"/>
    <x v="1"/>
    <x v="1"/>
    <x v="1"/>
    <x v="1"/>
    <x v="1"/>
    <x v="1"/>
    <x v="1"/>
    <x v="1"/>
    <x v="1"/>
    <x v="1"/>
    <x v="1"/>
    <x v="1"/>
    <n v="0"/>
    <m/>
    <n v="0"/>
    <n v="0"/>
    <n v="0.2"/>
    <n v="0"/>
    <n v="0"/>
    <n v="0"/>
    <n v="112.32000000000001"/>
  </r>
  <r>
    <x v="28"/>
    <s v="Pocket"/>
    <s v="3XL"/>
    <m/>
    <n v="2"/>
    <n v="225"/>
    <n v="112.5"/>
    <x v="1"/>
    <x v="1"/>
    <x v="1"/>
    <x v="1"/>
    <x v="1"/>
    <x v="1"/>
    <x v="1"/>
    <x v="1"/>
    <x v="1"/>
    <x v="1"/>
    <x v="1"/>
    <x v="1"/>
    <x v="1"/>
    <x v="1"/>
    <n v="0"/>
    <m/>
    <n v="0"/>
    <n v="0"/>
    <n v="0.2"/>
    <n v="0"/>
    <n v="0"/>
    <n v="0"/>
    <n v="87.36"/>
  </r>
  <r>
    <x v="29"/>
    <s v="Pocket"/>
    <s v="4XL"/>
    <m/>
    <n v="2"/>
    <n v="325"/>
    <n v="162.5"/>
    <x v="1"/>
    <x v="1"/>
    <x v="1"/>
    <x v="1"/>
    <x v="1"/>
    <x v="1"/>
    <x v="1"/>
    <x v="1"/>
    <x v="1"/>
    <x v="1"/>
    <x v="1"/>
    <x v="1"/>
    <x v="1"/>
    <x v="1"/>
    <n v="0"/>
    <m/>
    <n v="0"/>
    <n v="0"/>
    <n v="0.2"/>
    <n v="0"/>
    <n v="0"/>
    <n v="0"/>
    <n v="127.92"/>
  </r>
  <r>
    <x v="30"/>
    <s v="Pocket"/>
    <s v="5XL"/>
    <m/>
    <n v="1"/>
    <n v="275"/>
    <n v="275"/>
    <x v="1"/>
    <x v="1"/>
    <x v="1"/>
    <x v="1"/>
    <x v="1"/>
    <x v="1"/>
    <x v="1"/>
    <x v="1"/>
    <x v="1"/>
    <x v="1"/>
    <x v="1"/>
    <x v="1"/>
    <x v="1"/>
    <x v="1"/>
    <n v="0"/>
    <m/>
    <n v="0"/>
    <n v="0"/>
    <n v="0.2"/>
    <n v="0"/>
    <n v="0"/>
    <n v="0"/>
    <n v="113.36"/>
  </r>
  <r>
    <x v="0"/>
    <m/>
    <m/>
    <m/>
    <m/>
    <m/>
    <m/>
    <x v="1"/>
    <x v="1"/>
    <x v="1"/>
    <x v="1"/>
    <x v="1"/>
    <x v="1"/>
    <x v="1"/>
    <x v="1"/>
    <x v="1"/>
    <x v="1"/>
    <x v="1"/>
    <x v="1"/>
    <x v="1"/>
    <x v="1"/>
    <m/>
    <m/>
    <m/>
    <m/>
    <m/>
    <m/>
    <m/>
    <m/>
    <m/>
  </r>
  <r>
    <x v="0"/>
    <m/>
    <m/>
    <s v="ERGOT FAMILY"/>
    <m/>
    <m/>
    <m/>
    <x v="1"/>
    <x v="1"/>
    <x v="1"/>
    <x v="1"/>
    <x v="1"/>
    <x v="1"/>
    <x v="1"/>
    <x v="1"/>
    <x v="1"/>
    <x v="1"/>
    <x v="1"/>
    <x v="1"/>
    <x v="1"/>
    <x v="1"/>
    <m/>
    <m/>
    <m/>
    <m/>
    <m/>
    <m/>
    <m/>
    <m/>
    <m/>
  </r>
  <r>
    <x v="0"/>
    <m/>
    <m/>
    <s v="Dose Fins"/>
    <m/>
    <m/>
    <m/>
    <x v="1"/>
    <x v="1"/>
    <x v="1"/>
    <x v="1"/>
    <x v="1"/>
    <x v="1"/>
    <x v="1"/>
    <x v="1"/>
    <x v="1"/>
    <x v="1"/>
    <x v="1"/>
    <x v="1"/>
    <x v="1"/>
    <x v="1"/>
    <m/>
    <m/>
    <m/>
    <m/>
    <m/>
    <m/>
    <m/>
    <m/>
    <m/>
  </r>
  <r>
    <x v="31"/>
    <s v="Complete Series"/>
    <m/>
    <m/>
    <n v="70"/>
    <n v="2400"/>
    <n v="34.285714285714285"/>
    <x v="1"/>
    <x v="1"/>
    <x v="1"/>
    <x v="2"/>
    <x v="1"/>
    <x v="1"/>
    <x v="1"/>
    <x v="1"/>
    <x v="1"/>
    <x v="1"/>
    <x v="1"/>
    <x v="1"/>
    <x v="1"/>
    <x v="1"/>
    <n v="2400"/>
    <m/>
    <n v="1"/>
    <n v="70"/>
    <n v="0.2"/>
    <n v="1920"/>
    <n v="1037.6496000000002"/>
    <n v="111.5"/>
    <n v="1037.6496000000002"/>
  </r>
  <r>
    <x v="32"/>
    <s v="Pinch"/>
    <s v="XS / FEET"/>
    <m/>
    <n v="20"/>
    <n v="125"/>
    <n v="6.25"/>
    <x v="1"/>
    <x v="1"/>
    <x v="1"/>
    <x v="1"/>
    <x v="1"/>
    <x v="1"/>
    <x v="1"/>
    <x v="1"/>
    <x v="1"/>
    <x v="1"/>
    <x v="1"/>
    <x v="1"/>
    <x v="1"/>
    <x v="1"/>
    <n v="0"/>
    <m/>
    <n v="0"/>
    <n v="0"/>
    <n v="0.2"/>
    <n v="0"/>
    <n v="0"/>
    <n v="0"/>
    <n v="58.593600000000002"/>
  </r>
  <r>
    <x v="33"/>
    <s v="Pinch"/>
    <s v="SMALL"/>
    <m/>
    <n v="20"/>
    <n v="250"/>
    <n v="12.5"/>
    <x v="1"/>
    <x v="1"/>
    <x v="1"/>
    <x v="1"/>
    <x v="1"/>
    <x v="1"/>
    <x v="1"/>
    <x v="1"/>
    <x v="1"/>
    <x v="1"/>
    <x v="1"/>
    <x v="1"/>
    <x v="1"/>
    <x v="1"/>
    <n v="0"/>
    <m/>
    <n v="0"/>
    <n v="0"/>
    <n v="0.2"/>
    <n v="0"/>
    <n v="0"/>
    <n v="0"/>
    <n v="113.2664"/>
  </r>
  <r>
    <x v="34"/>
    <s v="Pinch"/>
    <s v="MEDIUM"/>
    <m/>
    <n v="10"/>
    <n v="225"/>
    <n v="22.5"/>
    <x v="1"/>
    <x v="1"/>
    <x v="1"/>
    <x v="1"/>
    <x v="1"/>
    <x v="1"/>
    <x v="1"/>
    <x v="1"/>
    <x v="1"/>
    <x v="1"/>
    <x v="1"/>
    <x v="1"/>
    <x v="1"/>
    <x v="1"/>
    <n v="0"/>
    <m/>
    <n v="0"/>
    <n v="0"/>
    <n v="0.2"/>
    <n v="0"/>
    <n v="0"/>
    <n v="0"/>
    <n v="93.74560000000001"/>
  </r>
  <r>
    <x v="35"/>
    <s v="Pinch"/>
    <s v="LARGE"/>
    <m/>
    <n v="5"/>
    <n v="200"/>
    <n v="40"/>
    <x v="1"/>
    <x v="1"/>
    <x v="1"/>
    <x v="1"/>
    <x v="1"/>
    <x v="1"/>
    <x v="1"/>
    <x v="1"/>
    <x v="1"/>
    <x v="1"/>
    <x v="1"/>
    <x v="1"/>
    <x v="1"/>
    <x v="1"/>
    <n v="0"/>
    <m/>
    <n v="0"/>
    <n v="0"/>
    <n v="0.2"/>
    <n v="0"/>
    <n v="0"/>
    <n v="0"/>
    <n v="79.424800000000005"/>
  </r>
  <r>
    <x v="36"/>
    <s v="Pinch"/>
    <s v="XL"/>
    <m/>
    <n v="5"/>
    <n v="250"/>
    <n v="50"/>
    <x v="1"/>
    <x v="1"/>
    <x v="1"/>
    <x v="1"/>
    <x v="1"/>
    <x v="1"/>
    <x v="1"/>
    <x v="1"/>
    <x v="1"/>
    <x v="1"/>
    <x v="1"/>
    <x v="1"/>
    <x v="1"/>
    <x v="1"/>
    <n v="0"/>
    <m/>
    <n v="0"/>
    <n v="0"/>
    <n v="0.2"/>
    <n v="0"/>
    <n v="0"/>
    <n v="0"/>
    <n v="109.35600000000001"/>
  </r>
  <r>
    <x v="37"/>
    <s v="Pinch"/>
    <s v="2XL"/>
    <m/>
    <n v="5"/>
    <n v="400"/>
    <n v="80"/>
    <x v="1"/>
    <x v="1"/>
    <x v="1"/>
    <x v="1"/>
    <x v="1"/>
    <x v="1"/>
    <x v="1"/>
    <x v="1"/>
    <x v="1"/>
    <x v="1"/>
    <x v="1"/>
    <x v="1"/>
    <x v="1"/>
    <x v="1"/>
    <n v="0"/>
    <m/>
    <n v="0"/>
    <n v="0"/>
    <n v="0.2"/>
    <n v="0"/>
    <n v="0"/>
    <n v="0"/>
    <n v="175.76000000000002"/>
  </r>
  <r>
    <x v="38"/>
    <s v="Pinch"/>
    <s v="3XL"/>
    <m/>
    <n v="2"/>
    <n v="275"/>
    <n v="137.5"/>
    <x v="1"/>
    <x v="1"/>
    <x v="1"/>
    <x v="1"/>
    <x v="1"/>
    <x v="1"/>
    <x v="1"/>
    <x v="1"/>
    <x v="1"/>
    <x v="1"/>
    <x v="1"/>
    <x v="1"/>
    <x v="1"/>
    <x v="1"/>
    <n v="0"/>
    <m/>
    <n v="0"/>
    <n v="0"/>
    <n v="0.2"/>
    <n v="0"/>
    <n v="0"/>
    <n v="0"/>
    <n v="118.47680000000001"/>
  </r>
  <r>
    <x v="39"/>
    <s v="Pinch"/>
    <s v="4XL"/>
    <m/>
    <n v="2"/>
    <n v="350"/>
    <n v="175"/>
    <x v="1"/>
    <x v="1"/>
    <x v="1"/>
    <x v="1"/>
    <x v="1"/>
    <x v="1"/>
    <x v="1"/>
    <x v="1"/>
    <x v="1"/>
    <x v="1"/>
    <x v="1"/>
    <x v="1"/>
    <x v="1"/>
    <x v="1"/>
    <n v="0"/>
    <m/>
    <n v="0"/>
    <n v="0"/>
    <n v="0.2"/>
    <n v="0"/>
    <n v="0"/>
    <n v="0"/>
    <n v="152.31840000000003"/>
  </r>
  <r>
    <x v="40"/>
    <s v="Pinch"/>
    <s v="5XL"/>
    <m/>
    <n v="1"/>
    <n v="325"/>
    <n v="325"/>
    <x v="1"/>
    <x v="1"/>
    <x v="1"/>
    <x v="1"/>
    <x v="1"/>
    <x v="1"/>
    <x v="1"/>
    <x v="1"/>
    <x v="1"/>
    <x v="1"/>
    <x v="1"/>
    <x v="1"/>
    <x v="1"/>
    <x v="1"/>
    <n v="0"/>
    <m/>
    <n v="0"/>
    <n v="0"/>
    <n v="0.2"/>
    <n v="0"/>
    <n v="0"/>
    <n v="0"/>
    <n v="136.708"/>
  </r>
  <r>
    <x v="0"/>
    <m/>
    <m/>
    <s v="Tracer Edges"/>
    <m/>
    <m/>
    <m/>
    <x v="1"/>
    <x v="1"/>
    <x v="1"/>
    <x v="1"/>
    <x v="1"/>
    <x v="1"/>
    <x v="1"/>
    <x v="1"/>
    <x v="1"/>
    <x v="1"/>
    <x v="1"/>
    <x v="1"/>
    <x v="1"/>
    <x v="1"/>
    <m/>
    <m/>
    <m/>
    <m/>
    <m/>
    <m/>
    <m/>
    <m/>
    <m/>
  </r>
  <r>
    <x v="41"/>
    <s v="Complete Series"/>
    <m/>
    <m/>
    <n v="70"/>
    <n v="2200"/>
    <n v="31.428571428571427"/>
    <x v="1"/>
    <x v="1"/>
    <x v="1"/>
    <x v="1"/>
    <x v="1"/>
    <x v="1"/>
    <x v="1"/>
    <x v="1"/>
    <x v="1"/>
    <x v="1"/>
    <x v="1"/>
    <x v="1"/>
    <x v="1"/>
    <x v="1"/>
    <n v="0"/>
    <m/>
    <n v="0"/>
    <n v="0"/>
    <n v="0.2"/>
    <n v="0"/>
    <n v="0"/>
    <n v="0"/>
    <n v="910.06239999999991"/>
  </r>
  <r>
    <x v="42"/>
    <s v="Edge"/>
    <s v="XS / FEET"/>
    <m/>
    <n v="20"/>
    <n v="150"/>
    <n v="7.5"/>
    <x v="1"/>
    <x v="1"/>
    <x v="1"/>
    <x v="1"/>
    <x v="1"/>
    <x v="1"/>
    <x v="1"/>
    <x v="1"/>
    <x v="1"/>
    <x v="1"/>
    <x v="1"/>
    <x v="1"/>
    <x v="1"/>
    <x v="1"/>
    <n v="0"/>
    <m/>
    <n v="0"/>
    <n v="0"/>
    <n v="0.2"/>
    <n v="0"/>
    <n v="0"/>
    <n v="0"/>
    <n v="52.083199999999998"/>
  </r>
  <r>
    <x v="43"/>
    <s v="Edge"/>
    <s v="SMALL"/>
    <m/>
    <n v="20"/>
    <n v="225"/>
    <n v="11.25"/>
    <x v="1"/>
    <x v="1"/>
    <x v="1"/>
    <x v="1"/>
    <x v="1"/>
    <x v="1"/>
    <x v="1"/>
    <x v="1"/>
    <x v="1"/>
    <x v="1"/>
    <x v="1"/>
    <x v="1"/>
    <x v="1"/>
    <x v="1"/>
    <n v="0"/>
    <m/>
    <n v="0"/>
    <n v="0"/>
    <n v="0.2"/>
    <n v="0"/>
    <n v="0"/>
    <n v="0"/>
    <n v="108.0664"/>
  </r>
  <r>
    <x v="44"/>
    <s v="Edge"/>
    <s v="MEDIUM"/>
    <m/>
    <n v="10"/>
    <n v="200"/>
    <n v="20"/>
    <x v="1"/>
    <x v="1"/>
    <x v="1"/>
    <x v="1"/>
    <x v="1"/>
    <x v="1"/>
    <x v="1"/>
    <x v="1"/>
    <x v="1"/>
    <x v="1"/>
    <x v="1"/>
    <x v="1"/>
    <x v="1"/>
    <x v="1"/>
    <n v="0"/>
    <m/>
    <n v="0"/>
    <n v="0"/>
    <n v="0.2"/>
    <n v="0"/>
    <n v="0"/>
    <n v="0"/>
    <n v="79.424800000000005"/>
  </r>
  <r>
    <x v="45"/>
    <s v="Edge"/>
    <s v="LARGE"/>
    <m/>
    <n v="5"/>
    <n v="150"/>
    <n v="30"/>
    <x v="1"/>
    <x v="1"/>
    <x v="1"/>
    <x v="1"/>
    <x v="1"/>
    <x v="1"/>
    <x v="1"/>
    <x v="1"/>
    <x v="1"/>
    <x v="1"/>
    <x v="1"/>
    <x v="1"/>
    <x v="1"/>
    <x v="1"/>
    <n v="0"/>
    <m/>
    <n v="0"/>
    <n v="0"/>
    <n v="0.2"/>
    <n v="0"/>
    <n v="0"/>
    <n v="0"/>
    <n v="61.183199999999999"/>
  </r>
  <r>
    <x v="46"/>
    <s v="Edge"/>
    <s v="XL"/>
    <m/>
    <n v="5"/>
    <n v="225"/>
    <n v="45"/>
    <x v="1"/>
    <x v="1"/>
    <x v="1"/>
    <x v="1"/>
    <x v="1"/>
    <x v="1"/>
    <x v="1"/>
    <x v="1"/>
    <x v="1"/>
    <x v="1"/>
    <x v="1"/>
    <x v="1"/>
    <x v="1"/>
    <x v="1"/>
    <n v="0"/>
    <m/>
    <n v="0"/>
    <n v="0"/>
    <n v="0.2"/>
    <n v="0"/>
    <n v="0"/>
    <n v="0"/>
    <n v="87.235199999999992"/>
  </r>
  <r>
    <x v="47"/>
    <s v="Edge"/>
    <s v="2XL"/>
    <m/>
    <n v="5"/>
    <n v="325"/>
    <n v="65"/>
    <x v="1"/>
    <x v="1"/>
    <x v="1"/>
    <x v="1"/>
    <x v="1"/>
    <x v="1"/>
    <x v="1"/>
    <x v="1"/>
    <x v="1"/>
    <x v="1"/>
    <x v="1"/>
    <x v="1"/>
    <x v="1"/>
    <x v="1"/>
    <n v="0"/>
    <m/>
    <n v="0"/>
    <n v="0"/>
    <n v="0.2"/>
    <n v="0"/>
    <n v="0"/>
    <n v="0"/>
    <n v="135.40799999999999"/>
  </r>
  <r>
    <x v="48"/>
    <s v="Edge"/>
    <s v="3XL"/>
    <m/>
    <n v="2"/>
    <n v="225"/>
    <n v="112.5"/>
    <x v="1"/>
    <x v="1"/>
    <x v="1"/>
    <x v="1"/>
    <x v="1"/>
    <x v="1"/>
    <x v="1"/>
    <x v="1"/>
    <x v="1"/>
    <x v="1"/>
    <x v="1"/>
    <x v="1"/>
    <x v="1"/>
    <x v="1"/>
    <n v="0"/>
    <m/>
    <n v="0"/>
    <n v="0"/>
    <n v="0.2"/>
    <n v="0"/>
    <n v="0"/>
    <n v="0"/>
    <n v="85.924800000000005"/>
  </r>
  <r>
    <x v="49"/>
    <s v="Edge"/>
    <s v="4XL"/>
    <m/>
    <n v="2"/>
    <n v="425"/>
    <n v="212.5"/>
    <x v="1"/>
    <x v="1"/>
    <x v="1"/>
    <x v="1"/>
    <x v="1"/>
    <x v="1"/>
    <x v="1"/>
    <x v="1"/>
    <x v="1"/>
    <x v="1"/>
    <x v="1"/>
    <x v="1"/>
    <x v="1"/>
    <x v="1"/>
    <n v="0"/>
    <m/>
    <n v="0"/>
    <n v="0"/>
    <n v="0.2"/>
    <n v="0"/>
    <n v="0"/>
    <n v="0"/>
    <n v="183.57040000000001"/>
  </r>
  <r>
    <x v="50"/>
    <s v="Edge"/>
    <s v="5XL"/>
    <m/>
    <n v="1"/>
    <n v="275"/>
    <n v="275"/>
    <x v="1"/>
    <x v="1"/>
    <x v="1"/>
    <x v="1"/>
    <x v="1"/>
    <x v="1"/>
    <x v="1"/>
    <x v="1"/>
    <x v="1"/>
    <x v="1"/>
    <x v="1"/>
    <x v="1"/>
    <x v="1"/>
    <x v="1"/>
    <n v="0"/>
    <m/>
    <n v="0"/>
    <n v="0"/>
    <n v="0.2"/>
    <n v="0"/>
    <n v="0"/>
    <n v="0"/>
    <n v="117.1664"/>
  </r>
  <r>
    <x v="0"/>
    <m/>
    <m/>
    <m/>
    <m/>
    <m/>
    <m/>
    <x v="1"/>
    <x v="1"/>
    <x v="1"/>
    <x v="1"/>
    <x v="1"/>
    <x v="1"/>
    <x v="1"/>
    <x v="1"/>
    <x v="1"/>
    <x v="1"/>
    <x v="1"/>
    <x v="1"/>
    <x v="1"/>
    <x v="1"/>
    <m/>
    <m/>
    <m/>
    <m/>
    <m/>
    <m/>
    <m/>
    <m/>
    <m/>
  </r>
  <r>
    <x v="0"/>
    <m/>
    <m/>
    <s v="SHADE THEORY FAMILY"/>
    <m/>
    <m/>
    <m/>
    <x v="1"/>
    <x v="1"/>
    <x v="1"/>
    <x v="1"/>
    <x v="1"/>
    <x v="1"/>
    <x v="1"/>
    <x v="1"/>
    <x v="1"/>
    <x v="1"/>
    <x v="1"/>
    <x v="1"/>
    <x v="1"/>
    <x v="1"/>
    <m/>
    <m/>
    <m/>
    <m/>
    <m/>
    <m/>
    <m/>
    <m/>
    <m/>
  </r>
  <r>
    <x v="0"/>
    <m/>
    <m/>
    <s v="Shade Wedges"/>
    <m/>
    <m/>
    <m/>
    <x v="1"/>
    <x v="1"/>
    <x v="1"/>
    <x v="1"/>
    <x v="1"/>
    <x v="1"/>
    <x v="1"/>
    <x v="1"/>
    <x v="1"/>
    <x v="1"/>
    <x v="1"/>
    <x v="1"/>
    <x v="1"/>
    <x v="1"/>
    <m/>
    <m/>
    <m/>
    <m/>
    <m/>
    <m/>
    <m/>
    <m/>
    <m/>
  </r>
  <r>
    <x v="51"/>
    <s v="Complete Series"/>
    <m/>
    <m/>
    <n v="90"/>
    <n v="6075"/>
    <n v="67.5"/>
    <x v="1"/>
    <x v="1"/>
    <x v="1"/>
    <x v="1"/>
    <x v="1"/>
    <x v="1"/>
    <x v="1"/>
    <x v="1"/>
    <x v="1"/>
    <x v="1"/>
    <x v="1"/>
    <x v="1"/>
    <x v="1"/>
    <x v="1"/>
    <n v="0"/>
    <m/>
    <n v="0"/>
    <n v="0"/>
    <n v="0.2"/>
    <n v="0"/>
    <n v="0"/>
    <n v="0"/>
    <n v="1532.3672000000001"/>
  </r>
  <r>
    <x v="52"/>
    <s v="Wedge - Standard"/>
    <s v="2&quot; Diameter (XS / Foot)"/>
    <m/>
    <n v="15"/>
    <n v="100"/>
    <n v="6.666666666666667"/>
    <x v="1"/>
    <x v="1"/>
    <x v="1"/>
    <x v="1"/>
    <x v="1"/>
    <x v="1"/>
    <x v="1"/>
    <x v="1"/>
    <x v="1"/>
    <x v="1"/>
    <x v="1"/>
    <x v="1"/>
    <x v="1"/>
    <x v="1"/>
    <n v="0"/>
    <m/>
    <n v="0"/>
    <n v="0"/>
    <n v="0.2"/>
    <n v="0"/>
    <n v="0"/>
    <n v="0"/>
    <n v="33.851999999999997"/>
  </r>
  <r>
    <x v="53"/>
    <s v="Wedge - Standard"/>
    <s v="3&quot; Diameter (XS / Foot)"/>
    <m/>
    <n v="15"/>
    <n v="125"/>
    <n v="8.3333333333333339"/>
    <x v="1"/>
    <x v="1"/>
    <x v="1"/>
    <x v="1"/>
    <x v="1"/>
    <x v="1"/>
    <x v="1"/>
    <x v="1"/>
    <x v="1"/>
    <x v="1"/>
    <x v="1"/>
    <x v="1"/>
    <x v="1"/>
    <x v="1"/>
    <n v="0"/>
    <m/>
    <n v="0"/>
    <n v="0"/>
    <n v="0.2"/>
    <n v="0"/>
    <n v="0"/>
    <n v="0"/>
    <n v="39.052"/>
  </r>
  <r>
    <x v="54"/>
    <s v="Wedge - Standard"/>
    <s v="5&quot; Diameter (S)"/>
    <m/>
    <n v="15"/>
    <n v="225"/>
    <n v="15"/>
    <x v="1"/>
    <x v="1"/>
    <x v="1"/>
    <x v="1"/>
    <x v="1"/>
    <x v="1"/>
    <x v="1"/>
    <x v="1"/>
    <x v="1"/>
    <x v="1"/>
    <x v="1"/>
    <x v="1"/>
    <x v="1"/>
    <x v="1"/>
    <n v="0"/>
    <m/>
    <n v="0"/>
    <n v="0"/>
    <n v="0.2"/>
    <n v="0"/>
    <n v="0"/>
    <n v="0"/>
    <n v="88.524800000000013"/>
  </r>
  <r>
    <x v="55"/>
    <s v="Wedge - Standard"/>
    <s v="8&quot; Diameter (M)"/>
    <m/>
    <n v="15"/>
    <n v="375"/>
    <n v="25"/>
    <x v="1"/>
    <x v="1"/>
    <x v="1"/>
    <x v="1"/>
    <x v="1"/>
    <x v="1"/>
    <x v="1"/>
    <x v="1"/>
    <x v="1"/>
    <x v="1"/>
    <x v="1"/>
    <x v="1"/>
    <x v="1"/>
    <x v="1"/>
    <n v="0"/>
    <m/>
    <n v="0"/>
    <n v="0"/>
    <n v="0.2"/>
    <n v="0"/>
    <n v="0"/>
    <n v="0"/>
    <n v="160.13919999999999"/>
  </r>
  <r>
    <x v="56"/>
    <s v="Wedge - Standard"/>
    <s v="13&quot; Diameter (XL)"/>
    <m/>
    <n v="15"/>
    <n v="800"/>
    <n v="53.333333333333336"/>
    <x v="1"/>
    <x v="1"/>
    <x v="1"/>
    <x v="1"/>
    <x v="1"/>
    <x v="1"/>
    <x v="1"/>
    <x v="1"/>
    <x v="1"/>
    <x v="1"/>
    <x v="1"/>
    <x v="1"/>
    <x v="1"/>
    <x v="1"/>
    <n v="0"/>
    <m/>
    <n v="0"/>
    <n v="0"/>
    <n v="0.2"/>
    <n v="0"/>
    <n v="0"/>
    <n v="0"/>
    <n v="389.2824"/>
  </r>
  <r>
    <x v="57"/>
    <s v="Wedge - Standard"/>
    <s v="21&quot; Diameter (3XL) SET"/>
    <m/>
    <n v="10"/>
    <n v="1825"/>
    <n v="182.5"/>
    <x v="1"/>
    <x v="1"/>
    <x v="1"/>
    <x v="1"/>
    <x v="1"/>
    <x v="1"/>
    <x v="1"/>
    <x v="1"/>
    <x v="1"/>
    <x v="1"/>
    <x v="1"/>
    <x v="1"/>
    <x v="1"/>
    <x v="1"/>
    <n v="0"/>
    <m/>
    <n v="0"/>
    <n v="0"/>
    <n v="0.2"/>
    <n v="0"/>
    <n v="0"/>
    <n v="0"/>
    <n v="821.51679999999999"/>
  </r>
  <r>
    <x v="58"/>
    <s v="Wedge - 20 Degree"/>
    <s v="21&quot; Diameter (3XL)"/>
    <m/>
    <n v="1"/>
    <n v="137.5"/>
    <n v="137.5"/>
    <x v="1"/>
    <x v="1"/>
    <x v="1"/>
    <x v="1"/>
    <x v="1"/>
    <x v="1"/>
    <x v="1"/>
    <x v="1"/>
    <x v="1"/>
    <x v="1"/>
    <x v="1"/>
    <x v="1"/>
    <x v="1"/>
    <x v="1"/>
    <n v="0"/>
    <m/>
    <n v="0"/>
    <n v="0"/>
    <n v="0.2"/>
    <n v="0"/>
    <n v="0"/>
    <n v="0"/>
    <n v="57.283200000000001"/>
  </r>
  <r>
    <x v="59"/>
    <s v="Wedge - 25 Degree"/>
    <s v="21&quot; Diameter (3XL)"/>
    <m/>
    <n v="1"/>
    <n v="137.5"/>
    <n v="137.5"/>
    <x v="1"/>
    <x v="1"/>
    <x v="1"/>
    <x v="1"/>
    <x v="1"/>
    <x v="1"/>
    <x v="1"/>
    <x v="1"/>
    <x v="1"/>
    <x v="1"/>
    <x v="1"/>
    <x v="1"/>
    <x v="1"/>
    <x v="1"/>
    <n v="0"/>
    <m/>
    <n v="0"/>
    <n v="0"/>
    <n v="0.2"/>
    <n v="0"/>
    <n v="0"/>
    <n v="0"/>
    <n v="58.593600000000002"/>
  </r>
  <r>
    <x v="60"/>
    <s v="Wedge - 35 Degree"/>
    <s v="21&quot; Diameter (3XL)"/>
    <m/>
    <n v="1"/>
    <n v="150"/>
    <n v="150"/>
    <x v="1"/>
    <x v="1"/>
    <x v="1"/>
    <x v="1"/>
    <x v="1"/>
    <x v="1"/>
    <x v="1"/>
    <x v="1"/>
    <x v="1"/>
    <x v="1"/>
    <x v="1"/>
    <x v="1"/>
    <x v="1"/>
    <x v="1"/>
    <n v="0"/>
    <m/>
    <n v="0"/>
    <n v="0"/>
    <n v="0.2"/>
    <n v="0"/>
    <n v="0"/>
    <n v="0"/>
    <n v="61.183199999999999"/>
  </r>
  <r>
    <x v="61"/>
    <s v="Wedge - 40 Degree"/>
    <s v="21&quot; Diameter (3XL)"/>
    <m/>
    <n v="1"/>
    <n v="162.5"/>
    <n v="162.5"/>
    <x v="1"/>
    <x v="1"/>
    <x v="1"/>
    <x v="1"/>
    <x v="1"/>
    <x v="1"/>
    <x v="1"/>
    <x v="1"/>
    <x v="1"/>
    <x v="1"/>
    <x v="1"/>
    <x v="1"/>
    <x v="1"/>
    <x v="1"/>
    <n v="0"/>
    <m/>
    <n v="0"/>
    <n v="0"/>
    <n v="0.2"/>
    <n v="0"/>
    <n v="0"/>
    <n v="0"/>
    <n v="66.404000000000011"/>
  </r>
  <r>
    <x v="62"/>
    <s v="Wedge - 50 Degree"/>
    <s v="21&quot; Diameter (3XL)"/>
    <m/>
    <n v="1"/>
    <n v="175"/>
    <n v="175"/>
    <x v="1"/>
    <x v="1"/>
    <x v="1"/>
    <x v="1"/>
    <x v="1"/>
    <x v="1"/>
    <x v="1"/>
    <x v="1"/>
    <x v="1"/>
    <x v="1"/>
    <x v="1"/>
    <x v="1"/>
    <x v="1"/>
    <x v="1"/>
    <n v="0"/>
    <m/>
    <n v="0"/>
    <n v="0"/>
    <n v="0.2"/>
    <n v="0"/>
    <n v="0"/>
    <n v="0"/>
    <n v="70.304000000000002"/>
  </r>
  <r>
    <x v="63"/>
    <s v="Wedge - 55 Degree"/>
    <s v="21&quot; Diameter (3XL)"/>
    <m/>
    <n v="1"/>
    <n v="187.5"/>
    <n v="187.5"/>
    <x v="1"/>
    <x v="1"/>
    <x v="1"/>
    <x v="1"/>
    <x v="1"/>
    <x v="1"/>
    <x v="1"/>
    <x v="1"/>
    <x v="1"/>
    <x v="1"/>
    <x v="1"/>
    <x v="1"/>
    <x v="1"/>
    <x v="1"/>
    <n v="0"/>
    <m/>
    <n v="0"/>
    <n v="0"/>
    <n v="0.2"/>
    <n v="0"/>
    <n v="0"/>
    <n v="0"/>
    <n v="91.135199999999998"/>
  </r>
  <r>
    <x v="64"/>
    <s v="Wedge - 65 Degree"/>
    <s v="21&quot; Diameter (3XL)"/>
    <m/>
    <n v="1"/>
    <n v="200"/>
    <n v="200"/>
    <x v="1"/>
    <x v="1"/>
    <x v="1"/>
    <x v="1"/>
    <x v="1"/>
    <x v="1"/>
    <x v="1"/>
    <x v="1"/>
    <x v="1"/>
    <x v="1"/>
    <x v="1"/>
    <x v="1"/>
    <x v="1"/>
    <x v="1"/>
    <n v="0"/>
    <m/>
    <n v="0"/>
    <n v="0"/>
    <n v="0.2"/>
    <n v="0"/>
    <n v="0"/>
    <n v="0"/>
    <n v="102.8456"/>
  </r>
  <r>
    <x v="65"/>
    <s v="Wedge - 70 Degree"/>
    <s v="21&quot; Diameter (3XL)"/>
    <m/>
    <n v="1"/>
    <n v="212.5"/>
    <n v="212.5"/>
    <x v="1"/>
    <x v="1"/>
    <x v="1"/>
    <x v="1"/>
    <x v="1"/>
    <x v="1"/>
    <x v="1"/>
    <x v="1"/>
    <x v="1"/>
    <x v="1"/>
    <x v="1"/>
    <x v="1"/>
    <x v="1"/>
    <x v="1"/>
    <n v="0"/>
    <m/>
    <n v="0"/>
    <n v="0"/>
    <n v="0.2"/>
    <n v="0"/>
    <n v="0"/>
    <n v="0"/>
    <n v="102.8456"/>
  </r>
  <r>
    <x v="66"/>
    <s v="Wedge - 80 Degree"/>
    <s v="21&quot; Diameter (3XL)"/>
    <m/>
    <n v="1"/>
    <n v="225"/>
    <n v="225"/>
    <x v="1"/>
    <x v="1"/>
    <x v="1"/>
    <x v="1"/>
    <x v="1"/>
    <x v="1"/>
    <x v="1"/>
    <x v="1"/>
    <x v="1"/>
    <x v="1"/>
    <x v="1"/>
    <x v="1"/>
    <x v="1"/>
    <x v="1"/>
    <n v="0"/>
    <m/>
    <n v="0"/>
    <n v="0"/>
    <n v="0.2"/>
    <n v="0"/>
    <n v="0"/>
    <n v="0"/>
    <n v="100.25600000000001"/>
  </r>
  <r>
    <x v="67"/>
    <s v="Wedge - 85 Degree"/>
    <s v="21&quot; Diameter (3XL)"/>
    <m/>
    <n v="1"/>
    <n v="237.5"/>
    <n v="237.5"/>
    <x v="1"/>
    <x v="1"/>
    <x v="1"/>
    <x v="1"/>
    <x v="1"/>
    <x v="1"/>
    <x v="1"/>
    <x v="1"/>
    <x v="1"/>
    <x v="1"/>
    <x v="1"/>
    <x v="1"/>
    <x v="1"/>
    <x v="1"/>
    <n v="0"/>
    <m/>
    <n v="0"/>
    <n v="0"/>
    <n v="0.2"/>
    <n v="0"/>
    <n v="0"/>
    <n v="0"/>
    <n v="110.6664"/>
  </r>
  <r>
    <x v="68"/>
    <s v="Wedge - Standard"/>
    <s v="34&quot; Diameter (5XL Macro) SET"/>
    <m/>
    <n v="5"/>
    <n v="2625"/>
    <n v="525"/>
    <x v="1"/>
    <x v="1"/>
    <x v="1"/>
    <x v="1"/>
    <x v="1"/>
    <x v="1"/>
    <x v="1"/>
    <x v="1"/>
    <x v="1"/>
    <x v="1"/>
    <x v="1"/>
    <x v="1"/>
    <x v="1"/>
    <x v="1"/>
    <n v="0"/>
    <m/>
    <n v="0"/>
    <n v="0"/>
    <n v="0.2"/>
    <n v="0"/>
    <n v="0"/>
    <n v="0"/>
    <n v="1292"/>
  </r>
  <r>
    <x v="69"/>
    <s v="Wedge - 30 Degree"/>
    <s v="34&quot; Diameter (5XL Macro)"/>
    <m/>
    <n v="1"/>
    <n v="475"/>
    <n v="475"/>
    <x v="1"/>
    <x v="1"/>
    <x v="1"/>
    <x v="1"/>
    <x v="1"/>
    <x v="1"/>
    <x v="1"/>
    <x v="1"/>
    <x v="1"/>
    <x v="1"/>
    <x v="1"/>
    <x v="1"/>
    <x v="1"/>
    <x v="1"/>
    <n v="0"/>
    <m/>
    <n v="0"/>
    <n v="0"/>
    <n v="0.2"/>
    <n v="0"/>
    <n v="0"/>
    <n v="0"/>
    <n v="216"/>
  </r>
  <r>
    <x v="70"/>
    <s v="Wedge - 45 Degree"/>
    <s v="34&quot; Diameter (5XL Macro)"/>
    <m/>
    <n v="1"/>
    <n v="500"/>
    <n v="500"/>
    <x v="1"/>
    <x v="1"/>
    <x v="1"/>
    <x v="1"/>
    <x v="1"/>
    <x v="1"/>
    <x v="1"/>
    <x v="1"/>
    <x v="1"/>
    <x v="1"/>
    <x v="1"/>
    <x v="1"/>
    <x v="1"/>
    <x v="1"/>
    <n v="0"/>
    <m/>
    <n v="0"/>
    <n v="0"/>
    <n v="0.2"/>
    <n v="0"/>
    <n v="0"/>
    <n v="0"/>
    <n v="255"/>
  </r>
  <r>
    <x v="71"/>
    <s v="Wedge - 60 Degree"/>
    <s v="34&quot; Diameter (5XL Macro)"/>
    <m/>
    <n v="1"/>
    <n v="525"/>
    <n v="525"/>
    <x v="1"/>
    <x v="1"/>
    <x v="1"/>
    <x v="1"/>
    <x v="1"/>
    <x v="1"/>
    <x v="1"/>
    <x v="1"/>
    <x v="1"/>
    <x v="1"/>
    <x v="1"/>
    <x v="1"/>
    <x v="1"/>
    <x v="1"/>
    <n v="0"/>
    <m/>
    <n v="0"/>
    <n v="0"/>
    <n v="0.2"/>
    <n v="0"/>
    <n v="0"/>
    <n v="0"/>
    <n v="257"/>
  </r>
  <r>
    <x v="72"/>
    <s v="Wedge - 75 Degree"/>
    <s v="34&quot; Diameter (5XL Macro)"/>
    <m/>
    <n v="1"/>
    <n v="550"/>
    <n v="550"/>
    <x v="1"/>
    <x v="1"/>
    <x v="1"/>
    <x v="1"/>
    <x v="1"/>
    <x v="1"/>
    <x v="1"/>
    <x v="1"/>
    <x v="1"/>
    <x v="1"/>
    <x v="1"/>
    <x v="1"/>
    <x v="1"/>
    <x v="1"/>
    <n v="0"/>
    <m/>
    <n v="0"/>
    <n v="0"/>
    <n v="0.2"/>
    <n v="0"/>
    <n v="0"/>
    <n v="0"/>
    <n v="278"/>
  </r>
  <r>
    <x v="73"/>
    <s v="Wedge - 90 Degree"/>
    <s v="34&quot; Diameter (5XL Macro)"/>
    <m/>
    <n v="1"/>
    <n v="575"/>
    <n v="575"/>
    <x v="1"/>
    <x v="1"/>
    <x v="1"/>
    <x v="1"/>
    <x v="1"/>
    <x v="1"/>
    <x v="1"/>
    <x v="1"/>
    <x v="1"/>
    <x v="1"/>
    <x v="1"/>
    <x v="1"/>
    <x v="1"/>
    <x v="1"/>
    <n v="0"/>
    <m/>
    <n v="0"/>
    <n v="0"/>
    <n v="0.2"/>
    <n v="0"/>
    <n v="0"/>
    <n v="0"/>
    <n v="286"/>
  </r>
  <r>
    <x v="0"/>
    <m/>
    <m/>
    <s v="Mass Slopers"/>
    <m/>
    <m/>
    <m/>
    <x v="1"/>
    <x v="1"/>
    <x v="1"/>
    <x v="1"/>
    <x v="1"/>
    <x v="1"/>
    <x v="1"/>
    <x v="1"/>
    <x v="1"/>
    <x v="1"/>
    <x v="1"/>
    <x v="1"/>
    <x v="1"/>
    <x v="1"/>
    <m/>
    <m/>
    <m/>
    <m/>
    <m/>
    <m/>
    <m/>
    <m/>
    <m/>
  </r>
  <r>
    <x v="74"/>
    <s v="Complete Series"/>
    <m/>
    <m/>
    <n v="64"/>
    <n v="2650"/>
    <n v="41.40625"/>
    <x v="1"/>
    <x v="1"/>
    <x v="1"/>
    <x v="1"/>
    <x v="1"/>
    <x v="1"/>
    <x v="1"/>
    <x v="1"/>
    <x v="1"/>
    <x v="1"/>
    <x v="1"/>
    <x v="1"/>
    <x v="1"/>
    <x v="1"/>
    <n v="0"/>
    <m/>
    <n v="0"/>
    <n v="0"/>
    <n v="0.2"/>
    <n v="0"/>
    <n v="0"/>
    <n v="0"/>
    <n v="1128.4000000000001"/>
  </r>
  <r>
    <x v="75"/>
    <s v="Circle"/>
    <s v="2&quot; Diameter (XS / Foot)"/>
    <m/>
    <n v="15"/>
    <n v="75"/>
    <n v="5"/>
    <x v="1"/>
    <x v="1"/>
    <x v="1"/>
    <x v="1"/>
    <x v="1"/>
    <x v="1"/>
    <x v="1"/>
    <x v="1"/>
    <x v="1"/>
    <x v="1"/>
    <x v="1"/>
    <x v="1"/>
    <x v="1"/>
    <x v="1"/>
    <n v="0"/>
    <m/>
    <n v="0"/>
    <n v="0"/>
    <n v="0.2"/>
    <n v="0"/>
    <n v="0"/>
    <n v="0"/>
    <n v="36.451999999999998"/>
  </r>
  <r>
    <x v="76"/>
    <s v="Circle"/>
    <s v="3&quot; Diameter (XS / Foot)"/>
    <m/>
    <n v="15"/>
    <n v="125"/>
    <n v="8.3333333333333339"/>
    <x v="1"/>
    <x v="1"/>
    <x v="1"/>
    <x v="1"/>
    <x v="1"/>
    <x v="1"/>
    <x v="1"/>
    <x v="1"/>
    <x v="1"/>
    <x v="1"/>
    <x v="1"/>
    <x v="1"/>
    <x v="1"/>
    <x v="1"/>
    <n v="0"/>
    <m/>
    <n v="0"/>
    <n v="0"/>
    <n v="0.2"/>
    <n v="0"/>
    <n v="0"/>
    <n v="0"/>
    <n v="45.572800000000001"/>
  </r>
  <r>
    <x v="77"/>
    <s v="Circle"/>
    <s v="5&quot; Diameter (M)"/>
    <m/>
    <n v="15"/>
    <n v="275"/>
    <n v="18.333333333333332"/>
    <x v="1"/>
    <x v="1"/>
    <x v="1"/>
    <x v="1"/>
    <x v="1"/>
    <x v="1"/>
    <x v="1"/>
    <x v="1"/>
    <x v="1"/>
    <x v="1"/>
    <x v="1"/>
    <x v="1"/>
    <x v="1"/>
    <x v="1"/>
    <n v="0"/>
    <m/>
    <n v="0"/>
    <n v="0"/>
    <n v="0.2"/>
    <n v="0"/>
    <n v="0"/>
    <n v="0"/>
    <n v="134.0976"/>
  </r>
  <r>
    <x v="78"/>
    <s v="Circle"/>
    <s v="8&quot; Diameter (L)"/>
    <m/>
    <n v="10"/>
    <n v="350"/>
    <n v="35"/>
    <x v="1"/>
    <x v="1"/>
    <x v="1"/>
    <x v="1"/>
    <x v="1"/>
    <x v="1"/>
    <x v="1"/>
    <x v="1"/>
    <x v="1"/>
    <x v="1"/>
    <x v="1"/>
    <x v="1"/>
    <x v="1"/>
    <x v="1"/>
    <n v="0"/>
    <m/>
    <n v="0"/>
    <n v="0"/>
    <n v="0.2"/>
    <n v="0"/>
    <n v="0"/>
    <n v="0"/>
    <n v="148.41840000000002"/>
  </r>
  <r>
    <x v="79"/>
    <s v="Circle"/>
    <s v="13&quot; Diameter (2XL)"/>
    <m/>
    <n v="5"/>
    <n v="450"/>
    <n v="90"/>
    <x v="1"/>
    <x v="1"/>
    <x v="1"/>
    <x v="1"/>
    <x v="1"/>
    <x v="1"/>
    <x v="1"/>
    <x v="1"/>
    <x v="1"/>
    <x v="1"/>
    <x v="1"/>
    <x v="1"/>
    <x v="1"/>
    <x v="1"/>
    <n v="0"/>
    <m/>
    <n v="0"/>
    <n v="0"/>
    <n v="0.2"/>
    <n v="0"/>
    <n v="0"/>
    <n v="0"/>
    <n v="190.08080000000001"/>
  </r>
  <r>
    <x v="80"/>
    <s v="Circle"/>
    <s v="21&quot; Diameter (4XL) SET"/>
    <m/>
    <n v="3"/>
    <n v="825"/>
    <n v="275"/>
    <x v="1"/>
    <x v="1"/>
    <x v="1"/>
    <x v="1"/>
    <x v="1"/>
    <x v="1"/>
    <x v="1"/>
    <x v="1"/>
    <x v="1"/>
    <x v="1"/>
    <x v="1"/>
    <x v="1"/>
    <x v="1"/>
    <x v="1"/>
    <n v="0"/>
    <m/>
    <n v="0"/>
    <n v="0"/>
    <n v="0.2"/>
    <n v="0"/>
    <n v="0"/>
    <n v="0"/>
    <n v="313.77840000000003"/>
  </r>
  <r>
    <x v="81"/>
    <s v="Circle - High"/>
    <s v="21&quot; Diameter (4XL)"/>
    <m/>
    <n v="1"/>
    <n v="275"/>
    <n v="275"/>
    <x v="1"/>
    <x v="1"/>
    <x v="1"/>
    <x v="1"/>
    <x v="1"/>
    <x v="1"/>
    <x v="1"/>
    <x v="1"/>
    <x v="1"/>
    <x v="1"/>
    <x v="1"/>
    <x v="1"/>
    <x v="1"/>
    <x v="1"/>
    <n v="0"/>
    <m/>
    <n v="0"/>
    <n v="0"/>
    <n v="0.2"/>
    <n v="0"/>
    <n v="0"/>
    <n v="0"/>
    <n v="114.57680000000001"/>
  </r>
  <r>
    <x v="82"/>
    <s v="Circle - Medium"/>
    <s v="21&quot; Diameter (4XL)"/>
    <m/>
    <n v="1"/>
    <n v="275"/>
    <n v="275"/>
    <x v="1"/>
    <x v="1"/>
    <x v="1"/>
    <x v="1"/>
    <x v="1"/>
    <x v="1"/>
    <x v="1"/>
    <x v="1"/>
    <x v="1"/>
    <x v="1"/>
    <x v="1"/>
    <x v="1"/>
    <x v="1"/>
    <x v="1"/>
    <n v="0"/>
    <m/>
    <n v="0"/>
    <n v="0"/>
    <n v="0.2"/>
    <n v="0"/>
    <n v="0"/>
    <n v="0"/>
    <n v="100.25600000000001"/>
  </r>
  <r>
    <x v="83"/>
    <s v="Circle - Low"/>
    <s v="21&quot; Diameter (4XL)"/>
    <m/>
    <n v="1"/>
    <n v="275"/>
    <n v="275"/>
    <x v="1"/>
    <x v="1"/>
    <x v="1"/>
    <x v="1"/>
    <x v="1"/>
    <x v="1"/>
    <x v="1"/>
    <x v="1"/>
    <x v="1"/>
    <x v="1"/>
    <x v="1"/>
    <x v="1"/>
    <x v="1"/>
    <x v="1"/>
    <n v="0"/>
    <m/>
    <n v="0"/>
    <n v="0"/>
    <n v="0.2"/>
    <n v="0"/>
    <n v="0"/>
    <n v="0"/>
    <n v="98.945599999999999"/>
  </r>
  <r>
    <x v="84"/>
    <s v="Circle"/>
    <s v="34&quot; Diameter (5XL Macro)"/>
    <m/>
    <n v="1"/>
    <n v="550"/>
    <n v="550"/>
    <x v="1"/>
    <x v="1"/>
    <x v="1"/>
    <x v="1"/>
    <x v="1"/>
    <x v="1"/>
    <x v="1"/>
    <x v="1"/>
    <x v="1"/>
    <x v="1"/>
    <x v="1"/>
    <x v="1"/>
    <x v="1"/>
    <x v="1"/>
    <n v="0"/>
    <m/>
    <n v="0"/>
    <n v="0"/>
    <n v="0.2"/>
    <n v="0"/>
    <n v="0"/>
    <n v="0"/>
    <n v="260"/>
  </r>
  <r>
    <x v="0"/>
    <m/>
    <m/>
    <s v="Mass Luminous"/>
    <m/>
    <m/>
    <m/>
    <x v="1"/>
    <x v="1"/>
    <x v="1"/>
    <x v="1"/>
    <x v="1"/>
    <x v="1"/>
    <x v="1"/>
    <x v="1"/>
    <x v="1"/>
    <x v="1"/>
    <x v="1"/>
    <x v="1"/>
    <x v="1"/>
    <x v="1"/>
    <m/>
    <m/>
    <m/>
    <m/>
    <m/>
    <m/>
    <m/>
    <m/>
    <m/>
  </r>
  <r>
    <x v="85"/>
    <s v="Complete Series"/>
    <m/>
    <m/>
    <n v="3"/>
    <n v="1100"/>
    <n v="366.66666666666669"/>
    <x v="1"/>
    <x v="1"/>
    <x v="1"/>
    <x v="1"/>
    <x v="1"/>
    <x v="1"/>
    <x v="1"/>
    <x v="1"/>
    <x v="1"/>
    <x v="1"/>
    <x v="1"/>
    <x v="1"/>
    <x v="1"/>
    <x v="1"/>
    <n v="0"/>
    <m/>
    <n v="0"/>
    <n v="0"/>
    <n v="0.2"/>
    <n v="0"/>
    <n v="0"/>
    <n v="0"/>
    <n v="538.22799999999995"/>
  </r>
  <r>
    <x v="86"/>
    <s v="Sloper"/>
    <s v="13&quot; Diameter (2XL)"/>
    <m/>
    <n v="1"/>
    <n v="150"/>
    <n v="150"/>
    <x v="1"/>
    <x v="1"/>
    <x v="1"/>
    <x v="1"/>
    <x v="1"/>
    <x v="1"/>
    <x v="1"/>
    <x v="1"/>
    <x v="1"/>
    <x v="1"/>
    <x v="1"/>
    <x v="1"/>
    <x v="1"/>
    <x v="1"/>
    <n v="0"/>
    <m/>
    <n v="0"/>
    <n v="0"/>
    <n v="0.2"/>
    <n v="0"/>
    <n v="0"/>
    <n v="0"/>
    <n v="60.32"/>
  </r>
  <r>
    <x v="87"/>
    <s v="Sloper"/>
    <s v="21&quot; Diameter (4XL)"/>
    <m/>
    <n v="1"/>
    <n v="350"/>
    <n v="350"/>
    <x v="1"/>
    <x v="1"/>
    <x v="1"/>
    <x v="1"/>
    <x v="1"/>
    <x v="1"/>
    <x v="1"/>
    <x v="1"/>
    <x v="1"/>
    <x v="1"/>
    <x v="1"/>
    <x v="1"/>
    <x v="1"/>
    <x v="1"/>
    <n v="0"/>
    <m/>
    <n v="0"/>
    <n v="0"/>
    <n v="0.2"/>
    <n v="0"/>
    <n v="0"/>
    <n v="0"/>
    <n v="141.90799999999999"/>
  </r>
  <r>
    <x v="88"/>
    <s v="Sloper"/>
    <s v="34&quot; Diameter (Macro)"/>
    <m/>
    <n v="1"/>
    <n v="600"/>
    <n v="600"/>
    <x v="1"/>
    <x v="1"/>
    <x v="1"/>
    <x v="1"/>
    <x v="1"/>
    <x v="1"/>
    <x v="1"/>
    <x v="1"/>
    <x v="1"/>
    <x v="1"/>
    <x v="1"/>
    <x v="1"/>
    <x v="1"/>
    <x v="1"/>
    <n v="0"/>
    <m/>
    <n v="0"/>
    <n v="0"/>
    <n v="0.2"/>
    <n v="0"/>
    <n v="0"/>
    <n v="0"/>
    <n v="336"/>
  </r>
  <r>
    <x v="0"/>
    <m/>
    <m/>
    <s v="Light Waves"/>
    <m/>
    <m/>
    <m/>
    <x v="1"/>
    <x v="1"/>
    <x v="1"/>
    <x v="1"/>
    <x v="1"/>
    <x v="1"/>
    <x v="1"/>
    <x v="1"/>
    <x v="1"/>
    <x v="1"/>
    <x v="1"/>
    <x v="1"/>
    <x v="1"/>
    <x v="1"/>
    <m/>
    <m/>
    <m/>
    <m/>
    <m/>
    <m/>
    <m/>
    <m/>
    <m/>
  </r>
  <r>
    <x v="89"/>
    <s v="Complete Series"/>
    <m/>
    <m/>
    <n v="70"/>
    <n v="2000"/>
    <n v="28.571428571428573"/>
    <x v="1"/>
    <x v="1"/>
    <x v="1"/>
    <x v="1"/>
    <x v="1"/>
    <x v="1"/>
    <x v="1"/>
    <x v="1"/>
    <x v="1"/>
    <x v="1"/>
    <x v="1"/>
    <x v="1"/>
    <x v="1"/>
    <x v="1"/>
    <n v="0"/>
    <m/>
    <n v="0"/>
    <n v="0"/>
    <n v="0.2"/>
    <n v="0"/>
    <n v="0"/>
    <n v="0"/>
    <n v="818.48"/>
  </r>
  <r>
    <x v="90"/>
    <s v="Edge / Sloper"/>
    <s v="2&quot; Diameter (XS / Foot)"/>
    <m/>
    <n v="10"/>
    <n v="50"/>
    <n v="5"/>
    <x v="1"/>
    <x v="1"/>
    <x v="1"/>
    <x v="1"/>
    <x v="1"/>
    <x v="1"/>
    <x v="1"/>
    <x v="1"/>
    <x v="1"/>
    <x v="1"/>
    <x v="1"/>
    <x v="1"/>
    <x v="1"/>
    <x v="1"/>
    <n v="0"/>
    <m/>
    <n v="0"/>
    <n v="0"/>
    <n v="0.2"/>
    <n v="0"/>
    <n v="0"/>
    <n v="0"/>
    <n v="23.92"/>
  </r>
  <r>
    <x v="91"/>
    <s v="Edge / Sloper"/>
    <s v="3&quot; Diameter (XS / Foot)"/>
    <m/>
    <n v="10"/>
    <n v="56.25"/>
    <n v="5.625"/>
    <x v="1"/>
    <x v="1"/>
    <x v="1"/>
    <x v="1"/>
    <x v="1"/>
    <x v="1"/>
    <x v="1"/>
    <x v="1"/>
    <x v="1"/>
    <x v="1"/>
    <x v="1"/>
    <x v="1"/>
    <x v="1"/>
    <x v="1"/>
    <n v="0"/>
    <m/>
    <n v="0"/>
    <n v="0"/>
    <n v="0.2"/>
    <n v="0"/>
    <n v="0"/>
    <n v="0"/>
    <n v="23.92"/>
  </r>
  <r>
    <x v="92"/>
    <s v="Edge / Sloper"/>
    <s v="5&quot; Diameter (M)"/>
    <m/>
    <n v="10"/>
    <n v="68.75"/>
    <n v="6.875"/>
    <x v="1"/>
    <x v="1"/>
    <x v="1"/>
    <x v="1"/>
    <x v="1"/>
    <x v="1"/>
    <x v="1"/>
    <x v="1"/>
    <x v="1"/>
    <x v="1"/>
    <x v="1"/>
    <x v="1"/>
    <x v="1"/>
    <x v="1"/>
    <n v="0"/>
    <m/>
    <n v="0"/>
    <n v="0"/>
    <n v="0.2"/>
    <n v="0"/>
    <n v="0"/>
    <n v="0"/>
    <n v="26"/>
  </r>
  <r>
    <x v="93"/>
    <s v="Edge / Sloper"/>
    <s v="8&quot; Diameter (L)"/>
    <m/>
    <n v="10"/>
    <n v="150"/>
    <n v="15"/>
    <x v="1"/>
    <x v="1"/>
    <x v="1"/>
    <x v="1"/>
    <x v="1"/>
    <x v="1"/>
    <x v="1"/>
    <x v="1"/>
    <x v="1"/>
    <x v="1"/>
    <x v="1"/>
    <x v="1"/>
    <x v="1"/>
    <x v="1"/>
    <n v="0"/>
    <m/>
    <n v="0"/>
    <n v="0"/>
    <n v="0.2"/>
    <n v="0"/>
    <n v="0"/>
    <n v="0"/>
    <n v="58.24"/>
  </r>
  <r>
    <x v="94"/>
    <s v="Edge / Sloper"/>
    <s v="13&quot; Diameter (2XL)"/>
    <m/>
    <n v="10"/>
    <n v="300"/>
    <n v="30"/>
    <x v="1"/>
    <x v="1"/>
    <x v="1"/>
    <x v="1"/>
    <x v="1"/>
    <x v="1"/>
    <x v="1"/>
    <x v="1"/>
    <x v="1"/>
    <x v="1"/>
    <x v="1"/>
    <x v="1"/>
    <x v="1"/>
    <x v="1"/>
    <n v="0"/>
    <m/>
    <n v="0"/>
    <n v="0"/>
    <n v="0.2"/>
    <n v="0"/>
    <n v="0"/>
    <n v="0"/>
    <n v="125.84"/>
  </r>
  <r>
    <x v="95"/>
    <s v="Edge / Sloper"/>
    <s v="21&quot; Diameter (4XL) SET"/>
    <m/>
    <n v="10"/>
    <n v="475"/>
    <n v="47.5"/>
    <x v="1"/>
    <x v="1"/>
    <x v="1"/>
    <x v="1"/>
    <x v="1"/>
    <x v="1"/>
    <x v="1"/>
    <x v="1"/>
    <x v="1"/>
    <x v="1"/>
    <x v="1"/>
    <x v="1"/>
    <x v="1"/>
    <x v="1"/>
    <n v="0"/>
    <m/>
    <n v="0"/>
    <n v="0"/>
    <n v="0.2"/>
    <n v="0"/>
    <n v="0"/>
    <n v="0"/>
    <n v="186.16000000000003"/>
  </r>
  <r>
    <x v="96"/>
    <s v="Edge / Sloper"/>
    <s v="21&quot; Diameter (4XL)"/>
    <m/>
    <n v="5"/>
    <n v="275"/>
    <n v="55"/>
    <x v="1"/>
    <x v="1"/>
    <x v="1"/>
    <x v="1"/>
    <x v="1"/>
    <x v="1"/>
    <x v="1"/>
    <x v="1"/>
    <x v="1"/>
    <x v="1"/>
    <x v="1"/>
    <x v="1"/>
    <x v="1"/>
    <x v="1"/>
    <n v="0"/>
    <m/>
    <n v="0"/>
    <n v="0"/>
    <n v="0.2"/>
    <n v="0"/>
    <n v="0"/>
    <n v="0"/>
    <n v="109.2"/>
  </r>
  <r>
    <x v="97"/>
    <s v="Edge / Positive"/>
    <s v="21&quot; Diameter (4XL)"/>
    <m/>
    <n v="5"/>
    <n v="200"/>
    <n v="40"/>
    <x v="1"/>
    <x v="1"/>
    <x v="1"/>
    <x v="1"/>
    <x v="1"/>
    <x v="1"/>
    <x v="1"/>
    <x v="1"/>
    <x v="1"/>
    <x v="1"/>
    <x v="1"/>
    <x v="1"/>
    <x v="1"/>
    <x v="1"/>
    <n v="0"/>
    <m/>
    <n v="0"/>
    <n v="0"/>
    <n v="0.2"/>
    <n v="0"/>
    <n v="0"/>
    <n v="0"/>
    <n v="76.960000000000008"/>
  </r>
  <r>
    <x v="98"/>
    <s v="Edge / Sloper"/>
    <s v="34&quot; Diameter (5XL) SET"/>
    <m/>
    <n v="10"/>
    <n v="900"/>
    <n v="90"/>
    <x v="1"/>
    <x v="1"/>
    <x v="1"/>
    <x v="1"/>
    <x v="1"/>
    <x v="1"/>
    <x v="1"/>
    <x v="1"/>
    <x v="1"/>
    <x v="1"/>
    <x v="1"/>
    <x v="1"/>
    <x v="1"/>
    <x v="1"/>
    <n v="0"/>
    <m/>
    <n v="0"/>
    <n v="0"/>
    <n v="0.2"/>
    <n v="0"/>
    <n v="0"/>
    <n v="0"/>
    <n v="374.40000000000003"/>
  </r>
  <r>
    <x v="99"/>
    <s v="Edge / Low Pro Sloper"/>
    <s v="34&quot; Diameter (5XL)"/>
    <m/>
    <n v="3"/>
    <n v="150"/>
    <n v="50"/>
    <x v="1"/>
    <x v="1"/>
    <x v="1"/>
    <x v="1"/>
    <x v="1"/>
    <x v="1"/>
    <x v="1"/>
    <x v="1"/>
    <x v="1"/>
    <x v="1"/>
    <x v="1"/>
    <x v="1"/>
    <x v="1"/>
    <x v="1"/>
    <n v="0"/>
    <m/>
    <n v="0"/>
    <n v="0"/>
    <n v="0.2"/>
    <n v="0"/>
    <n v="0"/>
    <n v="0"/>
    <n v="63.440000000000005"/>
  </r>
  <r>
    <x v="100"/>
    <s v="Edge / Low Pro Positive"/>
    <s v="34&quot; Diameter (5XL)"/>
    <m/>
    <n v="3"/>
    <n v="175"/>
    <n v="58.333333333333336"/>
    <x v="1"/>
    <x v="1"/>
    <x v="1"/>
    <x v="1"/>
    <x v="1"/>
    <x v="1"/>
    <x v="1"/>
    <x v="1"/>
    <x v="1"/>
    <x v="1"/>
    <x v="1"/>
    <x v="1"/>
    <x v="1"/>
    <x v="1"/>
    <n v="0"/>
    <m/>
    <n v="0"/>
    <n v="0"/>
    <n v="0.2"/>
    <n v="0"/>
    <n v="0"/>
    <n v="0"/>
    <n v="68.64"/>
  </r>
  <r>
    <x v="101"/>
    <s v="Edge / High Pro Sloper"/>
    <s v="34&quot; Diameter (5XL)"/>
    <m/>
    <n v="2"/>
    <n v="275"/>
    <n v="137.5"/>
    <x v="1"/>
    <x v="1"/>
    <x v="1"/>
    <x v="1"/>
    <x v="1"/>
    <x v="1"/>
    <x v="1"/>
    <x v="1"/>
    <x v="1"/>
    <x v="1"/>
    <x v="1"/>
    <x v="1"/>
    <x v="1"/>
    <x v="1"/>
    <n v="0"/>
    <m/>
    <n v="0"/>
    <n v="0"/>
    <n v="0.2"/>
    <n v="0"/>
    <n v="0"/>
    <n v="0"/>
    <n v="114.4"/>
  </r>
  <r>
    <x v="102"/>
    <s v="Edge / High Pro Positive"/>
    <s v="34&quot; Diameter (5XL)"/>
    <m/>
    <n v="2"/>
    <n v="300"/>
    <n v="150"/>
    <x v="1"/>
    <x v="1"/>
    <x v="1"/>
    <x v="1"/>
    <x v="1"/>
    <x v="1"/>
    <x v="1"/>
    <x v="1"/>
    <x v="1"/>
    <x v="1"/>
    <x v="1"/>
    <x v="1"/>
    <x v="1"/>
    <x v="1"/>
    <n v="0"/>
    <m/>
    <n v="0"/>
    <n v="0"/>
    <n v="0.2"/>
    <n v="0"/>
    <n v="0"/>
    <n v="0"/>
    <n v="127.92"/>
  </r>
  <r>
    <x v="0"/>
    <m/>
    <m/>
    <m/>
    <m/>
    <m/>
    <m/>
    <x v="1"/>
    <x v="1"/>
    <x v="1"/>
    <x v="1"/>
    <x v="1"/>
    <x v="1"/>
    <x v="1"/>
    <x v="1"/>
    <x v="1"/>
    <x v="1"/>
    <x v="1"/>
    <x v="1"/>
    <x v="1"/>
    <x v="1"/>
    <m/>
    <m/>
    <m/>
    <m/>
    <m/>
    <m/>
    <m/>
    <m/>
    <m/>
  </r>
  <r>
    <x v="0"/>
    <m/>
    <m/>
    <s v="THE GOODS FAMILY"/>
    <m/>
    <m/>
    <m/>
    <x v="1"/>
    <x v="1"/>
    <x v="1"/>
    <x v="1"/>
    <x v="1"/>
    <x v="1"/>
    <x v="1"/>
    <x v="1"/>
    <x v="1"/>
    <x v="1"/>
    <x v="1"/>
    <x v="1"/>
    <x v="1"/>
    <x v="1"/>
    <m/>
    <m/>
    <m/>
    <m/>
    <m/>
    <m/>
    <m/>
    <m/>
    <m/>
  </r>
  <r>
    <x v="0"/>
    <m/>
    <m/>
    <s v="All Good Pinches"/>
    <m/>
    <m/>
    <m/>
    <x v="1"/>
    <x v="1"/>
    <x v="1"/>
    <x v="1"/>
    <x v="1"/>
    <x v="1"/>
    <x v="1"/>
    <x v="1"/>
    <x v="1"/>
    <x v="1"/>
    <x v="1"/>
    <x v="1"/>
    <x v="1"/>
    <x v="1"/>
    <m/>
    <m/>
    <m/>
    <m/>
    <m/>
    <m/>
    <m/>
    <m/>
    <m/>
  </r>
  <r>
    <x v="103"/>
    <s v="Complete Series"/>
    <m/>
    <m/>
    <n v="70"/>
    <n v="2100"/>
    <n v="30"/>
    <x v="1"/>
    <x v="1"/>
    <x v="1"/>
    <x v="1"/>
    <x v="1"/>
    <x v="1"/>
    <x v="1"/>
    <x v="1"/>
    <x v="1"/>
    <x v="1"/>
    <x v="1"/>
    <x v="1"/>
    <x v="1"/>
    <x v="1"/>
    <n v="0"/>
    <m/>
    <n v="0"/>
    <n v="0"/>
    <n v="0.2"/>
    <n v="0"/>
    <n v="0"/>
    <n v="0"/>
    <n v="835.83760000000007"/>
  </r>
  <r>
    <x v="104"/>
    <s v="Pinches"/>
    <s v="XS / FEET"/>
    <m/>
    <n v="20"/>
    <n v="125"/>
    <n v="6.25"/>
    <x v="1"/>
    <x v="1"/>
    <x v="1"/>
    <x v="1"/>
    <x v="1"/>
    <x v="1"/>
    <x v="1"/>
    <x v="1"/>
    <x v="1"/>
    <x v="1"/>
    <x v="1"/>
    <x v="1"/>
    <x v="1"/>
    <x v="1"/>
    <n v="0"/>
    <m/>
    <n v="0"/>
    <n v="0"/>
    <n v="0.2"/>
    <n v="0"/>
    <n v="0"/>
    <n v="0"/>
    <n v="52.083199999999998"/>
  </r>
  <r>
    <x v="105"/>
    <s v="Pinches"/>
    <s v="SMALL"/>
    <m/>
    <n v="20"/>
    <n v="225"/>
    <n v="11.25"/>
    <x v="1"/>
    <x v="1"/>
    <x v="1"/>
    <x v="1"/>
    <x v="1"/>
    <x v="1"/>
    <x v="1"/>
    <x v="1"/>
    <x v="1"/>
    <x v="1"/>
    <x v="1"/>
    <x v="1"/>
    <x v="1"/>
    <x v="1"/>
    <n v="0"/>
    <m/>
    <n v="0"/>
    <n v="0"/>
    <n v="0.2"/>
    <n v="0"/>
    <n v="0"/>
    <n v="0"/>
    <n v="113.2664"/>
  </r>
  <r>
    <x v="106"/>
    <s v="Pinches"/>
    <s v="MEDIUM"/>
    <m/>
    <n v="10"/>
    <n v="250"/>
    <n v="25"/>
    <x v="1"/>
    <x v="1"/>
    <x v="1"/>
    <x v="1"/>
    <x v="1"/>
    <x v="1"/>
    <x v="1"/>
    <x v="1"/>
    <x v="1"/>
    <x v="1"/>
    <x v="1"/>
    <x v="1"/>
    <x v="1"/>
    <x v="1"/>
    <n v="0"/>
    <m/>
    <n v="0"/>
    <n v="0"/>
    <n v="0.2"/>
    <n v="0"/>
    <n v="0"/>
    <n v="0"/>
    <n v="100.25600000000001"/>
  </r>
  <r>
    <x v="107"/>
    <s v="Pinches"/>
    <s v="LARGE"/>
    <m/>
    <n v="5"/>
    <n v="175"/>
    <n v="35"/>
    <x v="1"/>
    <x v="1"/>
    <x v="1"/>
    <x v="1"/>
    <x v="1"/>
    <x v="1"/>
    <x v="1"/>
    <x v="1"/>
    <x v="1"/>
    <x v="1"/>
    <x v="1"/>
    <x v="1"/>
    <x v="1"/>
    <x v="1"/>
    <n v="0"/>
    <m/>
    <n v="0"/>
    <n v="0"/>
    <n v="0.2"/>
    <n v="0"/>
    <n v="0"/>
    <n v="0"/>
    <n v="67.693600000000004"/>
  </r>
  <r>
    <x v="108"/>
    <s v="Pinches"/>
    <s v="XL"/>
    <m/>
    <n v="5"/>
    <n v="250"/>
    <n v="50"/>
    <x v="1"/>
    <x v="1"/>
    <x v="1"/>
    <x v="1"/>
    <x v="1"/>
    <x v="1"/>
    <x v="1"/>
    <x v="1"/>
    <x v="1"/>
    <x v="1"/>
    <x v="1"/>
    <x v="1"/>
    <x v="1"/>
    <x v="1"/>
    <n v="0"/>
    <m/>
    <n v="0"/>
    <n v="0"/>
    <n v="0.2"/>
    <n v="0"/>
    <n v="0"/>
    <n v="0"/>
    <n v="104.15600000000001"/>
  </r>
  <r>
    <x v="109"/>
    <s v="Pinches"/>
    <s v="2XL"/>
    <m/>
    <n v="5"/>
    <n v="325"/>
    <n v="65"/>
    <x v="1"/>
    <x v="1"/>
    <x v="1"/>
    <x v="1"/>
    <x v="1"/>
    <x v="1"/>
    <x v="1"/>
    <x v="1"/>
    <x v="1"/>
    <x v="1"/>
    <x v="1"/>
    <x v="1"/>
    <x v="1"/>
    <x v="1"/>
    <n v="0"/>
    <m/>
    <n v="0"/>
    <n v="0"/>
    <n v="0.2"/>
    <n v="0"/>
    <n v="0"/>
    <n v="0"/>
    <n v="131.4872"/>
  </r>
  <r>
    <x v="110"/>
    <s v="Pinches"/>
    <s v="3XL"/>
    <m/>
    <n v="2"/>
    <n v="225"/>
    <n v="112.5"/>
    <x v="1"/>
    <x v="1"/>
    <x v="1"/>
    <x v="1"/>
    <x v="1"/>
    <x v="1"/>
    <x v="1"/>
    <x v="1"/>
    <x v="1"/>
    <x v="1"/>
    <x v="1"/>
    <x v="1"/>
    <x v="1"/>
    <x v="1"/>
    <n v="0"/>
    <m/>
    <n v="0"/>
    <n v="0"/>
    <n v="0.2"/>
    <n v="0"/>
    <n v="0"/>
    <n v="0"/>
    <n v="78.114400000000003"/>
  </r>
  <r>
    <x v="111"/>
    <s v="Pinches"/>
    <s v="4XL"/>
    <m/>
    <n v="2"/>
    <n v="250"/>
    <n v="125"/>
    <x v="1"/>
    <x v="1"/>
    <x v="1"/>
    <x v="1"/>
    <x v="1"/>
    <x v="1"/>
    <x v="1"/>
    <x v="1"/>
    <x v="1"/>
    <x v="1"/>
    <x v="1"/>
    <x v="1"/>
    <x v="1"/>
    <x v="1"/>
    <n v="0"/>
    <m/>
    <n v="0"/>
    <n v="0"/>
    <n v="0.2"/>
    <n v="0"/>
    <n v="0"/>
    <n v="0"/>
    <n v="89.8352"/>
  </r>
  <r>
    <x v="112"/>
    <s v="Pinches"/>
    <s v="5XL"/>
    <m/>
    <n v="1"/>
    <n v="275"/>
    <n v="275"/>
    <x v="1"/>
    <x v="1"/>
    <x v="1"/>
    <x v="1"/>
    <x v="1"/>
    <x v="1"/>
    <x v="1"/>
    <x v="1"/>
    <x v="1"/>
    <x v="1"/>
    <x v="1"/>
    <x v="1"/>
    <x v="1"/>
    <x v="1"/>
    <n v="0"/>
    <m/>
    <n v="0"/>
    <n v="0"/>
    <n v="0.2"/>
    <n v="0"/>
    <n v="0"/>
    <n v="0"/>
    <n v="98.945599999999999"/>
  </r>
  <r>
    <x v="0"/>
    <m/>
    <m/>
    <s v="Good Good Jugs"/>
    <m/>
    <m/>
    <m/>
    <x v="1"/>
    <x v="1"/>
    <x v="1"/>
    <x v="1"/>
    <x v="1"/>
    <x v="1"/>
    <x v="1"/>
    <x v="1"/>
    <x v="1"/>
    <x v="1"/>
    <x v="1"/>
    <x v="1"/>
    <x v="1"/>
    <x v="1"/>
    <m/>
    <m/>
    <m/>
    <m/>
    <m/>
    <m/>
    <m/>
    <m/>
    <m/>
  </r>
  <r>
    <x v="113"/>
    <s v="Complete Series"/>
    <m/>
    <m/>
    <n v="70"/>
    <n v="2100"/>
    <n v="30"/>
    <x v="1"/>
    <x v="1"/>
    <x v="1"/>
    <x v="1"/>
    <x v="1"/>
    <x v="1"/>
    <x v="1"/>
    <x v="1"/>
    <x v="1"/>
    <x v="1"/>
    <x v="1"/>
    <x v="1"/>
    <x v="1"/>
    <x v="1"/>
    <n v="0"/>
    <m/>
    <n v="0"/>
    <n v="0"/>
    <n v="0.2"/>
    <n v="0"/>
    <n v="0"/>
    <n v="0"/>
    <n v="822.83759999999995"/>
  </r>
  <r>
    <x v="114"/>
    <s v="Jug"/>
    <s v="XS / FEET"/>
    <m/>
    <n v="20"/>
    <n v="125"/>
    <n v="6.25"/>
    <x v="1"/>
    <x v="1"/>
    <x v="1"/>
    <x v="1"/>
    <x v="1"/>
    <x v="1"/>
    <x v="1"/>
    <x v="1"/>
    <x v="1"/>
    <x v="1"/>
    <x v="1"/>
    <x v="1"/>
    <x v="1"/>
    <x v="1"/>
    <n v="0"/>
    <m/>
    <n v="0"/>
    <n v="0"/>
    <n v="0.2"/>
    <n v="0"/>
    <n v="0"/>
    <n v="0"/>
    <n v="52.083199999999998"/>
  </r>
  <r>
    <x v="115"/>
    <s v="Jug"/>
    <s v="SMALL"/>
    <m/>
    <n v="20"/>
    <n v="250"/>
    <n v="12.5"/>
    <x v="1"/>
    <x v="1"/>
    <x v="1"/>
    <x v="1"/>
    <x v="1"/>
    <x v="1"/>
    <x v="1"/>
    <x v="1"/>
    <x v="1"/>
    <x v="1"/>
    <x v="1"/>
    <x v="1"/>
    <x v="1"/>
    <x v="1"/>
    <n v="0"/>
    <m/>
    <n v="0"/>
    <n v="0"/>
    <n v="0.2"/>
    <n v="0"/>
    <n v="0"/>
    <n v="0"/>
    <n v="110.6664"/>
  </r>
  <r>
    <x v="116"/>
    <s v="Jug"/>
    <s v="MEDIUM"/>
    <m/>
    <n v="10"/>
    <n v="200"/>
    <n v="20"/>
    <x v="1"/>
    <x v="1"/>
    <x v="1"/>
    <x v="1"/>
    <x v="1"/>
    <x v="1"/>
    <x v="1"/>
    <x v="1"/>
    <x v="1"/>
    <x v="1"/>
    <x v="1"/>
    <x v="1"/>
    <x v="1"/>
    <x v="1"/>
    <n v="0"/>
    <m/>
    <n v="0"/>
    <n v="0"/>
    <n v="0.2"/>
    <n v="0"/>
    <n v="0"/>
    <n v="0"/>
    <n v="80.724800000000002"/>
  </r>
  <r>
    <x v="117"/>
    <s v="Jug"/>
    <s v="LARGE"/>
    <m/>
    <n v="5"/>
    <n v="225"/>
    <n v="45"/>
    <x v="1"/>
    <x v="1"/>
    <x v="1"/>
    <x v="1"/>
    <x v="1"/>
    <x v="1"/>
    <x v="1"/>
    <x v="1"/>
    <x v="1"/>
    <x v="1"/>
    <x v="1"/>
    <x v="1"/>
    <x v="1"/>
    <x v="1"/>
    <n v="0"/>
    <m/>
    <n v="0"/>
    <n v="0"/>
    <n v="0.2"/>
    <n v="0"/>
    <n v="0"/>
    <n v="0"/>
    <n v="52.083199999999998"/>
  </r>
  <r>
    <x v="118"/>
    <s v="Jug"/>
    <s v="XL"/>
    <m/>
    <n v="5"/>
    <n v="225"/>
    <n v="45"/>
    <x v="1"/>
    <x v="1"/>
    <x v="1"/>
    <x v="1"/>
    <x v="1"/>
    <x v="1"/>
    <x v="1"/>
    <x v="1"/>
    <x v="1"/>
    <x v="1"/>
    <x v="1"/>
    <x v="1"/>
    <x v="1"/>
    <x v="1"/>
    <n v="0"/>
    <m/>
    <n v="0"/>
    <n v="0"/>
    <n v="0.2"/>
    <n v="0"/>
    <n v="0"/>
    <n v="0"/>
    <n v="84.624800000000008"/>
  </r>
  <r>
    <x v="119"/>
    <s v="Jug"/>
    <s v="2XL"/>
    <m/>
    <n v="5"/>
    <n v="325"/>
    <n v="65"/>
    <x v="1"/>
    <x v="1"/>
    <x v="1"/>
    <x v="1"/>
    <x v="1"/>
    <x v="1"/>
    <x v="1"/>
    <x v="1"/>
    <x v="1"/>
    <x v="1"/>
    <x v="1"/>
    <x v="1"/>
    <x v="1"/>
    <x v="1"/>
    <n v="0"/>
    <m/>
    <n v="0"/>
    <n v="0"/>
    <n v="0.2"/>
    <n v="0"/>
    <n v="0"/>
    <n v="0"/>
    <n v="135.40799999999999"/>
  </r>
  <r>
    <x v="120"/>
    <s v="Jug"/>
    <s v="3XL"/>
    <m/>
    <n v="2"/>
    <n v="175"/>
    <n v="87.5"/>
    <x v="1"/>
    <x v="1"/>
    <x v="1"/>
    <x v="1"/>
    <x v="1"/>
    <x v="1"/>
    <x v="1"/>
    <x v="1"/>
    <x v="1"/>
    <x v="1"/>
    <x v="1"/>
    <x v="1"/>
    <x v="1"/>
    <x v="1"/>
    <n v="0"/>
    <m/>
    <n v="0"/>
    <n v="0"/>
    <n v="0.2"/>
    <n v="0"/>
    <n v="0"/>
    <n v="0"/>
    <n v="70.304000000000002"/>
  </r>
  <r>
    <x v="121"/>
    <s v="Jug"/>
    <s v="4XL"/>
    <m/>
    <n v="2"/>
    <n v="325"/>
    <n v="162.5"/>
    <x v="1"/>
    <x v="1"/>
    <x v="1"/>
    <x v="1"/>
    <x v="1"/>
    <x v="1"/>
    <x v="1"/>
    <x v="1"/>
    <x v="1"/>
    <x v="1"/>
    <x v="1"/>
    <x v="1"/>
    <x v="1"/>
    <x v="1"/>
    <n v="0"/>
    <m/>
    <n v="0"/>
    <n v="0"/>
    <n v="0.2"/>
    <n v="0"/>
    <n v="0"/>
    <n v="0"/>
    <n v="134.0976"/>
  </r>
  <r>
    <x v="122"/>
    <s v="Jug"/>
    <s v="5XL"/>
    <m/>
    <n v="1"/>
    <n v="250"/>
    <n v="250"/>
    <x v="1"/>
    <x v="1"/>
    <x v="1"/>
    <x v="1"/>
    <x v="1"/>
    <x v="1"/>
    <x v="1"/>
    <x v="1"/>
    <x v="1"/>
    <x v="1"/>
    <x v="1"/>
    <x v="1"/>
    <x v="1"/>
    <x v="1"/>
    <n v="0"/>
    <m/>
    <n v="0"/>
    <n v="0"/>
    <n v="0.2"/>
    <n v="0"/>
    <n v="0"/>
    <n v="0"/>
    <n v="102.8456"/>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10.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1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1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1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1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6.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7.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8.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9.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F8EA8A70-E13B-4E19-8C9D-D62D4C21F338}" name="PivotTable8" cacheId="5" applyNumberFormats="0" applyBorderFormats="0" applyFontFormats="0" applyPatternFormats="0" applyAlignmentFormats="0" applyWidthHeightFormats="1" dataCaption="Values" updatedVersion="8" minRefreshableVersion="3" useAutoFormatting="1" rowGrandTotals="0" colGrandTotals="0" itemPrintTitles="1" createdVersion="8" indent="0" compact="0" compactData="0" multipleFieldFilters="0">
  <location ref="AK4:AN4" firstHeaderRow="0" firstDataRow="1" firstDataCol="2"/>
  <pivotFields count="30">
    <pivotField axis="axisRow" compact="0" outline="0" showAll="0" defaultSubtotal="0">
      <items count="124">
        <item x="2"/>
        <item x="3"/>
        <item x="4"/>
        <item x="5"/>
        <item x="6"/>
        <item x="7"/>
        <item x="8"/>
        <item x="9"/>
        <item x="10"/>
        <item x="1"/>
        <item x="12"/>
        <item x="13"/>
        <item x="14"/>
        <item x="15"/>
        <item x="16"/>
        <item x="17"/>
        <item x="18"/>
        <item x="19"/>
        <item x="20"/>
        <item x="11"/>
        <item x="32"/>
        <item x="33"/>
        <item x="34"/>
        <item x="35"/>
        <item x="36"/>
        <item x="37"/>
        <item x="38"/>
        <item x="39"/>
        <item x="40"/>
        <item x="31"/>
        <item x="42"/>
        <item x="43"/>
        <item x="44"/>
        <item x="45"/>
        <item x="46"/>
        <item x="47"/>
        <item x="48"/>
        <item x="49"/>
        <item x="50"/>
        <item x="41"/>
        <item x="52"/>
        <item x="53"/>
        <item x="54"/>
        <item x="55"/>
        <item x="56"/>
        <item x="57"/>
        <item x="58"/>
        <item x="59"/>
        <item x="60"/>
        <item x="61"/>
        <item x="62"/>
        <item x="63"/>
        <item x="64"/>
        <item x="65"/>
        <item x="66"/>
        <item x="67"/>
        <item m="1" x="123"/>
        <item x="75"/>
        <item x="76"/>
        <item x="77"/>
        <item x="78"/>
        <item x="79"/>
        <item x="80"/>
        <item x="81"/>
        <item x="82"/>
        <item x="83"/>
        <item x="84"/>
        <item x="104"/>
        <item x="105"/>
        <item x="106"/>
        <item x="107"/>
        <item x="108"/>
        <item x="109"/>
        <item x="110"/>
        <item x="111"/>
        <item x="112"/>
        <item x="103"/>
        <item x="114"/>
        <item x="115"/>
        <item x="116"/>
        <item x="117"/>
        <item x="118"/>
        <item x="119"/>
        <item x="120"/>
        <item x="121"/>
        <item x="122"/>
        <item x="113"/>
        <item h="1" x="0"/>
        <item x="51"/>
        <item x="74"/>
        <item x="21"/>
        <item x="22"/>
        <item x="23"/>
        <item x="24"/>
        <item x="25"/>
        <item x="26"/>
        <item x="27"/>
        <item x="28"/>
        <item x="29"/>
        <item x="30"/>
        <item x="85"/>
        <item x="86"/>
        <item x="87"/>
        <item x="88"/>
        <item x="89"/>
        <item x="90"/>
        <item x="91"/>
        <item x="92"/>
        <item x="93"/>
        <item x="94"/>
        <item x="95"/>
        <item x="96"/>
        <item x="97"/>
        <item x="98"/>
        <item x="99"/>
        <item x="100"/>
        <item x="101"/>
        <item x="102"/>
        <item x="68"/>
        <item x="69"/>
        <item x="70"/>
        <item x="71"/>
        <item x="72"/>
        <item x="73"/>
      </items>
    </pivotField>
    <pivotField compact="0" outline="0" showAll="0" defaultSubtotal="0"/>
    <pivotField compact="0" outline="0" showAll="0" defaultSubtotal="0"/>
    <pivotField compact="0" outline="0" showAll="0" defaultSubtotal="0"/>
    <pivotField compact="0" outline="0" showAll="0" defaultSubtotal="0"/>
    <pivotField compact="0" outline="0" subtotalTop="0" showAll="0" defaultSubtotal="0"/>
    <pivotField compact="0" outline="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axis="axisRow" dataField="1" compact="0" outline="0" subtotalTop="0" showAll="0" measureFilter="1" defaultSubtotal="0">
      <items count="13">
        <item x="0"/>
        <item x="1"/>
        <item m="1" x="2"/>
        <item m="1" x="5"/>
        <item m="1" x="8"/>
        <item m="1" x="12"/>
        <item m="1" x="4"/>
        <item m="1" x="6"/>
        <item m="1" x="7"/>
        <item m="1" x="9"/>
        <item m="1" x="10"/>
        <item m="1" x="11"/>
        <item m="1" x="3"/>
      </items>
    </pivotField>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dataField="1" compact="0" outline="0" subtotalTop="0" showAll="0" defaultSubtotal="0"/>
  </pivotFields>
  <rowFields count="2">
    <field x="0"/>
    <field x="13"/>
  </rowFields>
  <colFields count="1">
    <field x="-2"/>
  </colFields>
  <colItems count="2">
    <i>
      <x/>
    </i>
    <i i="1">
      <x v="1"/>
    </i>
  </colItems>
  <dataFields count="2">
    <dataField name="Quantity" fld="13" baseField="13" baseItem="12"/>
    <dataField name="Sum of PEAK" fld="29" baseField="0" baseItem="0"/>
  </dataFields>
  <pivotTableStyleInfo name="PivotStyleLight16" showRowHeaders="1" showColHeaders="1" showRowStripes="0" showColStripes="0" showLastColumn="1"/>
  <filters count="1">
    <filter fld="13" type="valueGreaterThanOrEqual" evalOrder="-1" id="3" iMeasureFld="0">
      <autoFilter ref="A1">
        <filterColumn colId="0">
          <customFilters>
            <customFilter operator="greaterThanOrEqual" val="1"/>
          </customFilters>
        </filterColumn>
      </autoFilter>
    </filter>
  </filters>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pivotTables/pivotTable10.xml><?xml version="1.0" encoding="utf-8"?>
<pivotTableDefinition xmlns="http://schemas.openxmlformats.org/spreadsheetml/2006/main" xmlns:mc="http://schemas.openxmlformats.org/markup-compatibility/2006" xmlns:xr="http://schemas.microsoft.com/office/spreadsheetml/2014/revision" mc:Ignorable="xr" xr:uid="{26439B39-24DD-4E66-90F1-8B6D6F23B217}" name="PivotTable11" cacheId="5" applyNumberFormats="0" applyBorderFormats="0" applyFontFormats="0" applyPatternFormats="0" applyAlignmentFormats="0" applyWidthHeightFormats="1" dataCaption="Values" updatedVersion="8" minRefreshableVersion="3" useAutoFormatting="1" rowGrandTotals="0" colGrandTotals="0" itemPrintTitles="1" createdVersion="8" indent="0" compact="0" compactData="0" multipleFieldFilters="0">
  <location ref="BC4:BF4" firstHeaderRow="0" firstDataRow="1" firstDataCol="2"/>
  <pivotFields count="30">
    <pivotField axis="axisRow" compact="0" outline="0" showAll="0" defaultSubtotal="0">
      <items count="124">
        <item x="2"/>
        <item x="3"/>
        <item x="4"/>
        <item x="5"/>
        <item x="6"/>
        <item x="7"/>
        <item x="8"/>
        <item x="9"/>
        <item x="10"/>
        <item x="1"/>
        <item x="12"/>
        <item x="13"/>
        <item x="14"/>
        <item x="15"/>
        <item x="16"/>
        <item x="17"/>
        <item x="18"/>
        <item x="19"/>
        <item x="20"/>
        <item x="11"/>
        <item x="32"/>
        <item x="33"/>
        <item x="34"/>
        <item x="35"/>
        <item x="36"/>
        <item x="37"/>
        <item x="38"/>
        <item x="39"/>
        <item x="40"/>
        <item x="31"/>
        <item x="42"/>
        <item x="43"/>
        <item x="44"/>
        <item x="45"/>
        <item x="46"/>
        <item x="47"/>
        <item x="48"/>
        <item x="49"/>
        <item x="50"/>
        <item x="41"/>
        <item x="52"/>
        <item x="53"/>
        <item x="54"/>
        <item x="55"/>
        <item x="56"/>
        <item x="57"/>
        <item x="58"/>
        <item x="59"/>
        <item x="60"/>
        <item x="61"/>
        <item x="62"/>
        <item x="63"/>
        <item x="64"/>
        <item x="65"/>
        <item x="66"/>
        <item x="67"/>
        <item m="1" x="123"/>
        <item x="75"/>
        <item x="76"/>
        <item x="77"/>
        <item x="78"/>
        <item x="79"/>
        <item x="80"/>
        <item x="81"/>
        <item x="82"/>
        <item x="83"/>
        <item x="84"/>
        <item x="104"/>
        <item x="105"/>
        <item x="106"/>
        <item x="107"/>
        <item x="108"/>
        <item x="109"/>
        <item x="110"/>
        <item x="111"/>
        <item x="112"/>
        <item x="103"/>
        <item x="114"/>
        <item x="115"/>
        <item x="116"/>
        <item x="117"/>
        <item x="118"/>
        <item x="119"/>
        <item x="120"/>
        <item x="121"/>
        <item x="122"/>
        <item x="113"/>
        <item h="1" x="0"/>
        <item x="51"/>
        <item x="74"/>
        <item x="21"/>
        <item x="22"/>
        <item x="23"/>
        <item x="24"/>
        <item x="25"/>
        <item x="26"/>
        <item x="27"/>
        <item x="28"/>
        <item x="29"/>
        <item x="30"/>
        <item x="85"/>
        <item x="86"/>
        <item x="87"/>
        <item x="88"/>
        <item x="89"/>
        <item x="90"/>
        <item x="91"/>
        <item x="92"/>
        <item x="93"/>
        <item x="94"/>
        <item x="95"/>
        <item x="96"/>
        <item x="97"/>
        <item x="98"/>
        <item x="99"/>
        <item x="100"/>
        <item x="101"/>
        <item x="102"/>
        <item x="68"/>
        <item x="69"/>
        <item x="70"/>
        <item x="71"/>
        <item x="72"/>
        <item x="73"/>
      </items>
    </pivotField>
    <pivotField compact="0" outline="0" showAll="0" defaultSubtotal="0"/>
    <pivotField compact="0" outline="0" showAll="0" defaultSubtotal="0"/>
    <pivotField compact="0" outline="0" showAll="0" defaultSubtotal="0"/>
    <pivotField compact="0" outline="0" showAll="0" defaultSubtotal="0"/>
    <pivotField compact="0" outline="0" subtotalTop="0" showAll="0" defaultSubtotal="0"/>
    <pivotField compact="0" outline="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axis="axisRow" dataField="1" compact="0" outline="0" subtotalTop="0" showAll="0" measureFilter="1" defaultSubtotal="0">
      <items count="13">
        <item x="0"/>
        <item x="1"/>
        <item m="1" x="2"/>
        <item m="1" x="5"/>
        <item m="1" x="8"/>
        <item m="1" x="12"/>
        <item m="1" x="4"/>
        <item m="1" x="6"/>
        <item m="1" x="7"/>
        <item m="1" x="9"/>
        <item m="1" x="10"/>
        <item m="1" x="11"/>
        <item m="1" x="3"/>
      </items>
    </pivotField>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dataField="1" compact="0" outline="0" subtotalTop="0" showAll="0" defaultSubtotal="0"/>
  </pivotFields>
  <rowFields count="2">
    <field x="0"/>
    <field x="16"/>
  </rowFields>
  <colFields count="1">
    <field x="-2"/>
  </colFields>
  <colItems count="2">
    <i>
      <x/>
    </i>
    <i i="1">
      <x v="1"/>
    </i>
  </colItems>
  <dataFields count="2">
    <dataField name="Quantity" fld="16" baseField="16" baseItem="12"/>
    <dataField name="Sum of PEAK" fld="29" baseField="0" baseItem="0"/>
  </dataFields>
  <pivotTableStyleInfo name="PivotStyleLight16" showRowHeaders="1" showColHeaders="1" showRowStripes="0" showColStripes="0" showLastColumn="1"/>
  <filters count="1">
    <filter fld="16" type="valueGreaterThanOrEqual" evalOrder="-1" id="2" iMeasureFld="0">
      <autoFilter ref="A1">
        <filterColumn colId="0">
          <customFilters>
            <customFilter operator="greaterThanOrEqual" val="1"/>
          </customFilters>
        </filterColumn>
      </autoFilter>
    </filter>
  </filters>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pivotTables/pivotTable11.xml><?xml version="1.0" encoding="utf-8"?>
<pivotTableDefinition xmlns="http://schemas.openxmlformats.org/spreadsheetml/2006/main" xmlns:mc="http://schemas.openxmlformats.org/markup-compatibility/2006" xmlns:xr="http://schemas.microsoft.com/office/spreadsheetml/2014/revision" mc:Ignorable="xr" xr:uid="{7BB655FF-B5A3-486D-9503-8742B2E0B156}" name="PivotTable15" cacheId="5" applyNumberFormats="0" applyBorderFormats="0" applyFontFormats="0" applyPatternFormats="0" applyAlignmentFormats="0" applyWidthHeightFormats="1" dataCaption="Values" updatedVersion="8" minRefreshableVersion="3" useAutoFormatting="1" rowGrandTotals="0" colGrandTotals="0" itemPrintTitles="1" createdVersion="8" indent="0" compact="0" compactData="0" multipleFieldFilters="0">
  <location ref="CA4:CD4" firstHeaderRow="0" firstDataRow="1" firstDataCol="2"/>
  <pivotFields count="30">
    <pivotField axis="axisRow" compact="0" outline="0" showAll="0" defaultSubtotal="0">
      <items count="124">
        <item x="2"/>
        <item x="3"/>
        <item x="4"/>
        <item x="5"/>
        <item x="6"/>
        <item x="7"/>
        <item x="8"/>
        <item x="9"/>
        <item x="10"/>
        <item x="1"/>
        <item x="12"/>
        <item x="13"/>
        <item x="14"/>
        <item x="15"/>
        <item x="16"/>
        <item x="17"/>
        <item x="18"/>
        <item x="19"/>
        <item x="20"/>
        <item x="11"/>
        <item x="32"/>
        <item x="33"/>
        <item x="34"/>
        <item x="35"/>
        <item x="36"/>
        <item x="37"/>
        <item x="38"/>
        <item x="39"/>
        <item x="40"/>
        <item x="31"/>
        <item x="42"/>
        <item x="43"/>
        <item x="44"/>
        <item x="45"/>
        <item x="46"/>
        <item x="47"/>
        <item x="48"/>
        <item x="49"/>
        <item x="50"/>
        <item x="41"/>
        <item x="52"/>
        <item x="53"/>
        <item x="54"/>
        <item x="55"/>
        <item x="56"/>
        <item x="57"/>
        <item x="58"/>
        <item x="59"/>
        <item x="60"/>
        <item x="61"/>
        <item x="62"/>
        <item x="63"/>
        <item x="64"/>
        <item x="65"/>
        <item x="66"/>
        <item x="67"/>
        <item m="1" x="123"/>
        <item x="75"/>
        <item x="76"/>
        <item x="77"/>
        <item x="78"/>
        <item x="79"/>
        <item x="80"/>
        <item x="81"/>
        <item x="82"/>
        <item x="83"/>
        <item x="84"/>
        <item x="104"/>
        <item x="105"/>
        <item x="106"/>
        <item x="107"/>
        <item x="108"/>
        <item x="109"/>
        <item x="110"/>
        <item x="111"/>
        <item x="112"/>
        <item x="103"/>
        <item x="114"/>
        <item x="115"/>
        <item x="116"/>
        <item x="117"/>
        <item x="118"/>
        <item x="119"/>
        <item x="120"/>
        <item x="121"/>
        <item x="122"/>
        <item x="113"/>
        <item h="1" x="0"/>
        <item x="51"/>
        <item x="74"/>
        <item x="21"/>
        <item x="22"/>
        <item x="23"/>
        <item x="24"/>
        <item x="25"/>
        <item x="26"/>
        <item x="27"/>
        <item x="28"/>
        <item x="29"/>
        <item x="30"/>
        <item x="85"/>
        <item x="86"/>
        <item x="87"/>
        <item x="88"/>
        <item x="89"/>
        <item x="90"/>
        <item x="91"/>
        <item x="92"/>
        <item x="93"/>
        <item x="94"/>
        <item x="95"/>
        <item x="96"/>
        <item x="97"/>
        <item x="98"/>
        <item x="99"/>
        <item x="100"/>
        <item x="101"/>
        <item x="102"/>
        <item x="68"/>
        <item x="69"/>
        <item x="70"/>
        <item x="71"/>
        <item x="72"/>
        <item x="73"/>
      </items>
    </pivotField>
    <pivotField compact="0" outline="0" showAll="0" defaultSubtotal="0"/>
    <pivotField compact="0" outline="0" showAll="0" defaultSubtotal="0"/>
    <pivotField compact="0" outline="0" showAll="0" defaultSubtotal="0"/>
    <pivotField compact="0" outline="0" showAll="0" defaultSubtotal="0"/>
    <pivotField compact="0" outline="0" subtotalTop="0" showAll="0" defaultSubtotal="0"/>
    <pivotField compact="0" outline="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axis="axisRow" dataField="1" compact="0" outline="0" subtotalTop="0" showAll="0" measureFilter="1" defaultSubtotal="0">
      <items count="13">
        <item m="1" x="2"/>
        <item m="1" x="5"/>
        <item m="1" x="8"/>
        <item m="1" x="12"/>
        <item m="1" x="4"/>
        <item m="1" x="6"/>
        <item m="1" x="7"/>
        <item m="1" x="9"/>
        <item m="1" x="10"/>
        <item m="1" x="11"/>
        <item x="0"/>
        <item x="1"/>
        <item m="1" x="3"/>
      </items>
    </pivotField>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dataField="1" compact="0" outline="0" subtotalTop="0" showAll="0" defaultSubtotal="0"/>
  </pivotFields>
  <rowFields count="2">
    <field x="0"/>
    <field x="20"/>
  </rowFields>
  <colFields count="1">
    <field x="-2"/>
  </colFields>
  <colItems count="2">
    <i>
      <x/>
    </i>
    <i i="1">
      <x v="1"/>
    </i>
  </colItems>
  <dataFields count="2">
    <dataField name="Quantity" fld="20" baseField="20" baseItem="12"/>
    <dataField name="Sum of PEAK" fld="29" baseField="0" baseItem="0"/>
  </dataFields>
  <pivotTableStyleInfo name="PivotStyleLight16" showRowHeaders="1" showColHeaders="1" showRowStripes="0" showColStripes="0" showLastColumn="1"/>
  <filters count="1">
    <filter fld="20" type="valueGreaterThanOrEqual" evalOrder="-1" id="2" iMeasureFld="0">
      <autoFilter ref="A1">
        <filterColumn colId="0">
          <customFilters>
            <customFilter operator="greaterThanOrEqual" val="1"/>
          </customFilters>
        </filterColumn>
      </autoFilter>
    </filter>
  </filters>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pivotTables/pivotTable12.xml><?xml version="1.0" encoding="utf-8"?>
<pivotTableDefinition xmlns="http://schemas.openxmlformats.org/spreadsheetml/2006/main" xmlns:mc="http://schemas.openxmlformats.org/markup-compatibility/2006" xmlns:xr="http://schemas.microsoft.com/office/spreadsheetml/2014/revision" mc:Ignorable="xr" xr:uid="{B2A54ED8-553C-44EE-AC4D-366B4FF66A76}" name="PivotTable1" cacheId="5" applyNumberFormats="0" applyBorderFormats="0" applyFontFormats="0" applyPatternFormats="0" applyAlignmentFormats="0" applyWidthHeightFormats="1" dataCaption="Values" updatedVersion="8" minRefreshableVersion="3" useAutoFormatting="1" rowGrandTotals="0" colGrandTotals="0" itemPrintTitles="1" createdVersion="8" indent="0" compact="0" compactData="0" multipleFieldFilters="0">
  <location ref="A4:D5" firstHeaderRow="0" firstDataRow="1" firstDataCol="2"/>
  <pivotFields count="30">
    <pivotField axis="axisRow" compact="0" outline="0" showAll="0" defaultSubtotal="0">
      <items count="124">
        <item x="2"/>
        <item x="3"/>
        <item x="4"/>
        <item x="5"/>
        <item x="6"/>
        <item x="7"/>
        <item x="8"/>
        <item x="9"/>
        <item x="10"/>
        <item x="1"/>
        <item x="12"/>
        <item x="13"/>
        <item x="14"/>
        <item x="15"/>
        <item x="16"/>
        <item x="17"/>
        <item x="18"/>
        <item x="19"/>
        <item x="20"/>
        <item x="11"/>
        <item x="32"/>
        <item x="33"/>
        <item x="34"/>
        <item x="35"/>
        <item x="36"/>
        <item x="37"/>
        <item x="38"/>
        <item x="39"/>
        <item x="40"/>
        <item x="31"/>
        <item x="42"/>
        <item x="43"/>
        <item x="44"/>
        <item x="45"/>
        <item x="46"/>
        <item x="47"/>
        <item x="48"/>
        <item x="49"/>
        <item x="50"/>
        <item x="41"/>
        <item x="52"/>
        <item x="53"/>
        <item x="54"/>
        <item x="55"/>
        <item x="56"/>
        <item x="57"/>
        <item x="58"/>
        <item x="59"/>
        <item x="60"/>
        <item x="61"/>
        <item x="62"/>
        <item x="63"/>
        <item x="64"/>
        <item x="65"/>
        <item x="66"/>
        <item x="67"/>
        <item m="1" x="123"/>
        <item x="75"/>
        <item x="76"/>
        <item x="77"/>
        <item x="78"/>
        <item x="79"/>
        <item x="80"/>
        <item x="81"/>
        <item x="82"/>
        <item x="83"/>
        <item x="84"/>
        <item x="104"/>
        <item x="105"/>
        <item x="106"/>
        <item x="107"/>
        <item x="108"/>
        <item x="109"/>
        <item x="110"/>
        <item x="111"/>
        <item x="112"/>
        <item x="103"/>
        <item x="114"/>
        <item x="115"/>
        <item x="116"/>
        <item x="117"/>
        <item x="118"/>
        <item x="119"/>
        <item x="120"/>
        <item x="121"/>
        <item x="122"/>
        <item x="113"/>
        <item h="1" x="0"/>
        <item x="51"/>
        <item x="74"/>
        <item x="21"/>
        <item x="22"/>
        <item x="23"/>
        <item x="24"/>
        <item x="25"/>
        <item x="26"/>
        <item x="27"/>
        <item x="28"/>
        <item x="29"/>
        <item x="30"/>
        <item x="85"/>
        <item x="86"/>
        <item x="87"/>
        <item x="88"/>
        <item x="89"/>
        <item x="90"/>
        <item x="91"/>
        <item x="92"/>
        <item x="93"/>
        <item x="94"/>
        <item x="95"/>
        <item x="96"/>
        <item x="97"/>
        <item x="98"/>
        <item x="99"/>
        <item x="100"/>
        <item x="101"/>
        <item x="102"/>
        <item x="68"/>
        <item x="69"/>
        <item x="70"/>
        <item x="71"/>
        <item x="72"/>
        <item x="73"/>
      </items>
    </pivotField>
    <pivotField compact="0" outline="0" showAll="0" defaultSubtotal="0"/>
    <pivotField compact="0" outline="0" showAll="0" defaultSubtotal="0"/>
    <pivotField compact="0" outline="0" showAll="0" defaultSubtotal="0"/>
    <pivotField compact="0" outline="0" showAll="0" defaultSubtotal="0"/>
    <pivotField compact="0" outline="0" subtotalTop="0" showAll="0" defaultSubtotal="0"/>
    <pivotField compact="0" outline="0" showAll="0" defaultSubtotal="0"/>
    <pivotField axis="axisRow" dataField="1" compact="0" outline="0" subtotalTop="0" showAll="0" measureFilter="1" defaultSubtotal="0">
      <items count="13">
        <item x="0"/>
        <item x="1"/>
        <item m="1" x="3"/>
        <item x="2"/>
        <item m="1" x="8"/>
        <item m="1" x="12"/>
        <item m="1" x="5"/>
        <item m="1" x="6"/>
        <item m="1" x="7"/>
        <item m="1" x="9"/>
        <item m="1" x="10"/>
        <item m="1" x="11"/>
        <item m="1" x="4"/>
      </items>
    </pivotField>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dataField="1" compact="0" outline="0" subtotalTop="0" showAll="0" defaultSubtotal="0"/>
  </pivotFields>
  <rowFields count="2">
    <field x="0"/>
    <field x="7"/>
  </rowFields>
  <rowItems count="1">
    <i>
      <x/>
      <x v="3"/>
    </i>
  </rowItems>
  <colFields count="1">
    <field x="-2"/>
  </colFields>
  <colItems count="2">
    <i>
      <x/>
    </i>
    <i i="1">
      <x v="1"/>
    </i>
  </colItems>
  <dataFields count="2">
    <dataField name="Quantity" fld="7" baseField="7" baseItem="12"/>
    <dataField name="Sum of PEAK" fld="29" baseField="0" baseItem="0"/>
  </dataFields>
  <pivotTableStyleInfo name="PivotStyleLight16" showRowHeaders="1" showColHeaders="1" showRowStripes="0" showColStripes="0" showLastColumn="1"/>
  <filters count="1">
    <filter fld="7" type="valueGreaterThanOrEqual" evalOrder="-1" id="2" iMeasureFld="0">
      <autoFilter ref="A1">
        <filterColumn colId="0">
          <customFilters>
            <customFilter operator="greaterThanOrEqual" val="1"/>
          </customFilters>
        </filterColumn>
      </autoFilter>
    </filter>
  </filters>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pivotTables/pivotTable13.xml><?xml version="1.0" encoding="utf-8"?>
<pivotTableDefinition xmlns="http://schemas.openxmlformats.org/spreadsheetml/2006/main" xmlns:mc="http://schemas.openxmlformats.org/markup-compatibility/2006" xmlns:xr="http://schemas.microsoft.com/office/spreadsheetml/2014/revision" mc:Ignorable="xr" xr:uid="{BF68F407-6A9E-4696-939B-650A1B9DFB10}" name="PivotTable9" cacheId="5" applyNumberFormats="0" applyBorderFormats="0" applyFontFormats="0" applyPatternFormats="0" applyAlignmentFormats="0" applyWidthHeightFormats="1" dataCaption="Values" updatedVersion="8" minRefreshableVersion="3" useAutoFormatting="1" rowGrandTotals="0" colGrandTotals="0" itemPrintTitles="1" createdVersion="8" indent="0" compact="0" compactData="0" multipleFieldFilters="0">
  <location ref="AQ4:AT4" firstHeaderRow="0" firstDataRow="1" firstDataCol="2"/>
  <pivotFields count="30">
    <pivotField axis="axisRow" compact="0" outline="0" showAll="0" defaultSubtotal="0">
      <items count="124">
        <item x="2"/>
        <item x="3"/>
        <item x="4"/>
        <item x="5"/>
        <item x="6"/>
        <item x="7"/>
        <item x="8"/>
        <item x="9"/>
        <item x="10"/>
        <item x="1"/>
        <item x="12"/>
        <item x="13"/>
        <item x="14"/>
        <item x="15"/>
        <item x="16"/>
        <item x="17"/>
        <item x="18"/>
        <item x="19"/>
        <item x="20"/>
        <item x="11"/>
        <item x="32"/>
        <item x="33"/>
        <item x="34"/>
        <item x="35"/>
        <item x="36"/>
        <item x="37"/>
        <item x="38"/>
        <item x="39"/>
        <item x="40"/>
        <item x="31"/>
        <item x="42"/>
        <item x="43"/>
        <item x="44"/>
        <item x="45"/>
        <item x="46"/>
        <item x="47"/>
        <item x="48"/>
        <item x="49"/>
        <item x="50"/>
        <item x="41"/>
        <item x="52"/>
        <item x="53"/>
        <item x="54"/>
        <item x="55"/>
        <item x="56"/>
        <item x="57"/>
        <item x="58"/>
        <item x="59"/>
        <item x="60"/>
        <item x="61"/>
        <item x="62"/>
        <item x="63"/>
        <item x="64"/>
        <item x="65"/>
        <item x="66"/>
        <item x="67"/>
        <item m="1" x="123"/>
        <item x="75"/>
        <item x="76"/>
        <item x="77"/>
        <item x="78"/>
        <item x="79"/>
        <item x="80"/>
        <item x="81"/>
        <item x="82"/>
        <item x="83"/>
        <item x="84"/>
        <item x="104"/>
        <item x="105"/>
        <item x="106"/>
        <item x="107"/>
        <item x="108"/>
        <item x="109"/>
        <item x="110"/>
        <item x="111"/>
        <item x="112"/>
        <item x="103"/>
        <item x="114"/>
        <item x="115"/>
        <item x="116"/>
        <item x="117"/>
        <item x="118"/>
        <item x="119"/>
        <item x="120"/>
        <item x="121"/>
        <item x="122"/>
        <item x="113"/>
        <item h="1" x="0"/>
        <item x="51"/>
        <item x="74"/>
        <item x="21"/>
        <item x="22"/>
        <item x="23"/>
        <item x="24"/>
        <item x="25"/>
        <item x="26"/>
        <item x="27"/>
        <item x="28"/>
        <item x="29"/>
        <item x="30"/>
        <item x="85"/>
        <item x="86"/>
        <item x="87"/>
        <item x="88"/>
        <item x="89"/>
        <item x="90"/>
        <item x="91"/>
        <item x="92"/>
        <item x="93"/>
        <item x="94"/>
        <item x="95"/>
        <item x="96"/>
        <item x="97"/>
        <item x="98"/>
        <item x="99"/>
        <item x="100"/>
        <item x="101"/>
        <item x="102"/>
        <item x="68"/>
        <item x="69"/>
        <item x="70"/>
        <item x="71"/>
        <item x="72"/>
        <item x="73"/>
      </items>
    </pivotField>
    <pivotField compact="0" outline="0" showAll="0" defaultSubtotal="0"/>
    <pivotField compact="0" outline="0" showAll="0" defaultSubtotal="0"/>
    <pivotField compact="0" outline="0" showAll="0" defaultSubtotal="0"/>
    <pivotField compact="0" outline="0" showAll="0" defaultSubtotal="0"/>
    <pivotField compact="0" outline="0" subtotalTop="0" showAll="0" defaultSubtotal="0"/>
    <pivotField compact="0" outline="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axis="axisRow" dataField="1" compact="0" outline="0" subtotalTop="0" showAll="0" measureFilter="1" defaultSubtotal="0">
      <items count="13">
        <item x="0"/>
        <item x="1"/>
        <item m="1" x="2"/>
        <item m="1" x="6"/>
        <item m="1" x="9"/>
        <item m="1" x="3"/>
        <item m="1" x="5"/>
        <item m="1" x="7"/>
        <item m="1" x="8"/>
        <item m="1" x="10"/>
        <item m="1" x="11"/>
        <item m="1" x="12"/>
        <item m="1" x="4"/>
      </items>
    </pivotField>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dataField="1" compact="0" outline="0" subtotalTop="0" showAll="0" defaultSubtotal="0"/>
  </pivotFields>
  <rowFields count="2">
    <field x="0"/>
    <field x="14"/>
  </rowFields>
  <colFields count="1">
    <field x="-2"/>
  </colFields>
  <colItems count="2">
    <i>
      <x/>
    </i>
    <i i="1">
      <x v="1"/>
    </i>
  </colItems>
  <dataFields count="2">
    <dataField name="Quantity" fld="14" baseField="14" baseItem="12"/>
    <dataField name="Sum of PEAK" fld="29" baseField="0" baseItem="0"/>
  </dataFields>
  <pivotTableStyleInfo name="PivotStyleLight16" showRowHeaders="1" showColHeaders="1" showRowStripes="0" showColStripes="0" showLastColumn="1"/>
  <filters count="1">
    <filter fld="14" type="valueGreaterThanOrEqual" evalOrder="-1" id="2" iMeasureFld="0">
      <autoFilter ref="A1">
        <filterColumn colId="0">
          <customFilters>
            <customFilter operator="greaterThanOrEqual" val="1"/>
          </customFilters>
        </filterColumn>
      </autoFilter>
    </filter>
  </filters>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pivotTables/pivotTable14.xml><?xml version="1.0" encoding="utf-8"?>
<pivotTableDefinition xmlns="http://schemas.openxmlformats.org/spreadsheetml/2006/main" xmlns:mc="http://schemas.openxmlformats.org/markup-compatibility/2006" xmlns:xr="http://schemas.microsoft.com/office/spreadsheetml/2014/revision" mc:Ignorable="xr" xr:uid="{35549726-A237-4DD8-8252-2EF820C5479C}" name="PivotTable12" cacheId="5" applyNumberFormats="0" applyBorderFormats="0" applyFontFormats="0" applyPatternFormats="0" applyAlignmentFormats="0" applyWidthHeightFormats="1" dataCaption="Values" updatedVersion="8" minRefreshableVersion="3" useAutoFormatting="1" rowGrandTotals="0" colGrandTotals="0" itemPrintTitles="1" createdVersion="8" indent="0" compact="0" compactData="0" multipleFieldFilters="0">
  <location ref="BI4:BL4" firstHeaderRow="0" firstDataRow="1" firstDataCol="2"/>
  <pivotFields count="30">
    <pivotField axis="axisRow" compact="0" outline="0" showAll="0" defaultSubtotal="0">
      <items count="124">
        <item x="2"/>
        <item x="3"/>
        <item x="4"/>
        <item x="5"/>
        <item x="6"/>
        <item x="7"/>
        <item x="8"/>
        <item x="9"/>
        <item x="10"/>
        <item x="1"/>
        <item x="12"/>
        <item x="13"/>
        <item x="14"/>
        <item x="15"/>
        <item x="16"/>
        <item x="17"/>
        <item x="18"/>
        <item x="19"/>
        <item x="20"/>
        <item x="11"/>
        <item x="32"/>
        <item x="33"/>
        <item x="34"/>
        <item x="35"/>
        <item x="36"/>
        <item x="37"/>
        <item x="38"/>
        <item x="39"/>
        <item x="40"/>
        <item x="31"/>
        <item x="42"/>
        <item x="43"/>
        <item x="44"/>
        <item x="45"/>
        <item x="46"/>
        <item x="47"/>
        <item x="48"/>
        <item x="49"/>
        <item x="50"/>
        <item x="41"/>
        <item x="52"/>
        <item x="53"/>
        <item x="54"/>
        <item x="55"/>
        <item x="56"/>
        <item x="57"/>
        <item x="58"/>
        <item x="59"/>
        <item x="60"/>
        <item x="61"/>
        <item x="62"/>
        <item x="63"/>
        <item x="64"/>
        <item x="65"/>
        <item x="66"/>
        <item x="67"/>
        <item m="1" x="123"/>
        <item x="75"/>
        <item x="76"/>
        <item x="77"/>
        <item x="78"/>
        <item x="79"/>
        <item x="80"/>
        <item x="81"/>
        <item x="82"/>
        <item x="83"/>
        <item x="84"/>
        <item x="104"/>
        <item x="105"/>
        <item x="106"/>
        <item x="107"/>
        <item x="108"/>
        <item x="109"/>
        <item x="110"/>
        <item x="111"/>
        <item x="112"/>
        <item x="103"/>
        <item x="114"/>
        <item x="115"/>
        <item x="116"/>
        <item x="117"/>
        <item x="118"/>
        <item x="119"/>
        <item x="120"/>
        <item x="121"/>
        <item x="122"/>
        <item x="113"/>
        <item h="1" x="0"/>
        <item x="51"/>
        <item x="74"/>
        <item x="21"/>
        <item x="22"/>
        <item x="23"/>
        <item x="24"/>
        <item x="25"/>
        <item x="26"/>
        <item x="27"/>
        <item x="28"/>
        <item x="29"/>
        <item x="30"/>
        <item x="85"/>
        <item x="86"/>
        <item x="87"/>
        <item x="88"/>
        <item x="89"/>
        <item x="90"/>
        <item x="91"/>
        <item x="92"/>
        <item x="93"/>
        <item x="94"/>
        <item x="95"/>
        <item x="96"/>
        <item x="97"/>
        <item x="98"/>
        <item x="99"/>
        <item x="100"/>
        <item x="101"/>
        <item x="102"/>
        <item x="68"/>
        <item x="69"/>
        <item x="70"/>
        <item x="71"/>
        <item x="72"/>
        <item x="73"/>
      </items>
    </pivotField>
    <pivotField compact="0" outline="0" showAll="0" defaultSubtotal="0"/>
    <pivotField compact="0" outline="0" showAll="0" defaultSubtotal="0"/>
    <pivotField compact="0" outline="0" showAll="0" defaultSubtotal="0"/>
    <pivotField compact="0" outline="0" showAll="0" defaultSubtotal="0"/>
    <pivotField compact="0" outline="0" subtotalTop="0" showAll="0" defaultSubtotal="0"/>
    <pivotField compact="0" outline="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axis="axisRow" dataField="1" compact="0" outline="0" subtotalTop="0" showAll="0" measureFilter="1" defaultSubtotal="0">
      <items count="13">
        <item x="0"/>
        <item x="1"/>
        <item m="1" x="2"/>
        <item m="1" x="5"/>
        <item m="1" x="8"/>
        <item m="1" x="12"/>
        <item m="1" x="4"/>
        <item m="1" x="6"/>
        <item m="1" x="7"/>
        <item m="1" x="9"/>
        <item m="1" x="10"/>
        <item m="1" x="11"/>
        <item m="1" x="3"/>
      </items>
    </pivotField>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dataField="1" compact="0" outline="0" subtotalTop="0" showAll="0" defaultSubtotal="0"/>
  </pivotFields>
  <rowFields count="2">
    <field x="0"/>
    <field x="17"/>
  </rowFields>
  <colFields count="1">
    <field x="-2"/>
  </colFields>
  <colItems count="2">
    <i>
      <x/>
    </i>
    <i i="1">
      <x v="1"/>
    </i>
  </colItems>
  <dataFields count="2">
    <dataField name="Quantity" fld="17" baseField="17" baseItem="12"/>
    <dataField name="Sum of PEAK" fld="29" baseField="0" baseItem="0"/>
  </dataFields>
  <pivotTableStyleInfo name="PivotStyleLight16" showRowHeaders="1" showColHeaders="1" showRowStripes="0" showColStripes="0" showLastColumn="1"/>
  <filters count="1">
    <filter fld="17" type="valueGreaterThanOrEqual" evalOrder="-1" id="2" iMeasureFld="0">
      <autoFilter ref="A1">
        <filterColumn colId="0">
          <customFilters>
            <customFilter operator="greaterThanOrEqual" val="1"/>
          </customFilters>
        </filterColumn>
      </autoFilter>
    </filter>
  </filters>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9CEAE2C8-D428-46E3-BB4A-E1AAACF536BD}" name="PivotTable14" cacheId="5" applyNumberFormats="0" applyBorderFormats="0" applyFontFormats="0" applyPatternFormats="0" applyAlignmentFormats="0" applyWidthHeightFormats="1" dataCaption="Values" updatedVersion="8" minRefreshableVersion="3" useAutoFormatting="1" rowGrandTotals="0" colGrandTotals="0" itemPrintTitles="1" createdVersion="8" indent="0" compact="0" compactData="0" multipleFieldFilters="0">
  <location ref="BU4:BX4" firstHeaderRow="0" firstDataRow="1" firstDataCol="2"/>
  <pivotFields count="30">
    <pivotField axis="axisRow" compact="0" outline="0" showAll="0" defaultSubtotal="0">
      <items count="124">
        <item x="2"/>
        <item x="3"/>
        <item x="4"/>
        <item x="5"/>
        <item x="6"/>
        <item x="7"/>
        <item x="8"/>
        <item x="9"/>
        <item x="10"/>
        <item x="1"/>
        <item x="12"/>
        <item x="13"/>
        <item x="14"/>
        <item x="15"/>
        <item x="16"/>
        <item x="17"/>
        <item x="18"/>
        <item x="19"/>
        <item x="20"/>
        <item x="11"/>
        <item x="32"/>
        <item x="33"/>
        <item x="34"/>
        <item x="35"/>
        <item x="36"/>
        <item x="37"/>
        <item x="38"/>
        <item x="39"/>
        <item x="40"/>
        <item x="31"/>
        <item x="42"/>
        <item x="43"/>
        <item x="44"/>
        <item x="45"/>
        <item x="46"/>
        <item x="47"/>
        <item x="48"/>
        <item x="49"/>
        <item x="50"/>
        <item x="41"/>
        <item x="52"/>
        <item x="53"/>
        <item x="54"/>
        <item x="55"/>
        <item x="56"/>
        <item x="57"/>
        <item x="58"/>
        <item x="59"/>
        <item x="60"/>
        <item x="61"/>
        <item x="62"/>
        <item x="63"/>
        <item x="64"/>
        <item x="65"/>
        <item x="66"/>
        <item x="67"/>
        <item m="1" x="123"/>
        <item x="75"/>
        <item x="76"/>
        <item x="77"/>
        <item x="78"/>
        <item x="79"/>
        <item x="80"/>
        <item x="81"/>
        <item x="82"/>
        <item x="83"/>
        <item x="84"/>
        <item x="104"/>
        <item x="105"/>
        <item x="106"/>
        <item x="107"/>
        <item x="108"/>
        <item x="109"/>
        <item x="110"/>
        <item x="111"/>
        <item x="112"/>
        <item x="103"/>
        <item x="114"/>
        <item x="115"/>
        <item x="116"/>
        <item x="117"/>
        <item x="118"/>
        <item x="119"/>
        <item x="120"/>
        <item x="121"/>
        <item x="122"/>
        <item x="113"/>
        <item h="1" x="0"/>
        <item x="51"/>
        <item x="74"/>
        <item x="21"/>
        <item x="22"/>
        <item x="23"/>
        <item x="24"/>
        <item x="25"/>
        <item x="26"/>
        <item x="27"/>
        <item x="28"/>
        <item x="29"/>
        <item x="30"/>
        <item x="85"/>
        <item x="86"/>
        <item x="87"/>
        <item x="88"/>
        <item x="89"/>
        <item x="90"/>
        <item x="91"/>
        <item x="92"/>
        <item x="93"/>
        <item x="94"/>
        <item x="95"/>
        <item x="96"/>
        <item x="97"/>
        <item x="98"/>
        <item x="99"/>
        <item x="100"/>
        <item x="101"/>
        <item x="102"/>
        <item x="68"/>
        <item x="69"/>
        <item x="70"/>
        <item x="71"/>
        <item x="72"/>
        <item x="73"/>
      </items>
    </pivotField>
    <pivotField compact="0" outline="0" showAll="0" defaultSubtotal="0"/>
    <pivotField compact="0" outline="0" showAll="0" defaultSubtotal="0"/>
    <pivotField compact="0" outline="0" showAll="0" defaultSubtotal="0"/>
    <pivotField compact="0" outline="0" showAll="0" defaultSubtotal="0"/>
    <pivotField compact="0" outline="0" subtotalTop="0" showAll="0" defaultSubtotal="0"/>
    <pivotField compact="0" outline="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axis="axisRow" dataField="1" compact="0" outline="0" subtotalTop="0" showAll="0" measureFilter="1" defaultSubtotal="0">
      <items count="13">
        <item m="1" x="2"/>
        <item x="1"/>
        <item x="0"/>
        <item m="1" x="5"/>
        <item m="1" x="8"/>
        <item m="1" x="12"/>
        <item m="1" x="4"/>
        <item m="1" x="6"/>
        <item m="1" x="7"/>
        <item m="1" x="9"/>
        <item m="1" x="10"/>
        <item m="1" x="11"/>
        <item m="1" x="3"/>
      </items>
    </pivotField>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dataField="1" compact="0" outline="0" subtotalTop="0" showAll="0" defaultSubtotal="0"/>
  </pivotFields>
  <rowFields count="2">
    <field x="0"/>
    <field x="19"/>
  </rowFields>
  <colFields count="1">
    <field x="-2"/>
  </colFields>
  <colItems count="2">
    <i>
      <x/>
    </i>
    <i i="1">
      <x v="1"/>
    </i>
  </colItems>
  <dataFields count="2">
    <dataField name="Quantity" fld="19" baseField="19" baseItem="12"/>
    <dataField name="Sum of PEAK" fld="29" baseField="0" baseItem="0"/>
  </dataFields>
  <pivotTableStyleInfo name="PivotStyleLight16" showRowHeaders="1" showColHeaders="1" showRowStripes="0" showColStripes="0" showLastColumn="1"/>
  <filters count="1">
    <filter fld="19" type="valueGreaterThanOrEqual" evalOrder="-1" id="2" iMeasureFld="0">
      <autoFilter ref="A1">
        <filterColumn colId="0">
          <customFilters>
            <customFilter operator="greaterThanOrEqual" val="1"/>
          </customFilters>
        </filterColumn>
      </autoFilter>
    </filter>
  </filters>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93A0FE49-69B2-4675-9F86-45C0ADD0DCA1}" name="PivotTable4" cacheId="5" applyNumberFormats="0" applyBorderFormats="0" applyFontFormats="0" applyPatternFormats="0" applyAlignmentFormats="0" applyWidthHeightFormats="1" dataCaption="Values" updatedVersion="8" minRefreshableVersion="3" useAutoFormatting="1" rowGrandTotals="0" colGrandTotals="0" itemPrintTitles="1" createdVersion="8" indent="0" compact="0" compactData="0" multipleFieldFilters="0">
  <location ref="M4:P5" firstHeaderRow="0" firstDataRow="1" firstDataCol="2"/>
  <pivotFields count="30">
    <pivotField axis="axisRow" compact="0" outline="0" showAll="0" defaultSubtotal="0">
      <items count="124">
        <item x="2"/>
        <item x="3"/>
        <item x="4"/>
        <item x="5"/>
        <item x="6"/>
        <item x="7"/>
        <item x="8"/>
        <item x="9"/>
        <item x="10"/>
        <item x="1"/>
        <item x="12"/>
        <item x="13"/>
        <item x="14"/>
        <item x="15"/>
        <item x="16"/>
        <item x="17"/>
        <item x="18"/>
        <item x="19"/>
        <item x="20"/>
        <item x="11"/>
        <item x="32"/>
        <item x="33"/>
        <item x="34"/>
        <item x="35"/>
        <item x="36"/>
        <item x="37"/>
        <item x="38"/>
        <item x="39"/>
        <item x="40"/>
        <item x="31"/>
        <item x="42"/>
        <item x="43"/>
        <item x="44"/>
        <item x="45"/>
        <item x="46"/>
        <item x="47"/>
        <item x="48"/>
        <item x="49"/>
        <item x="50"/>
        <item x="41"/>
        <item x="52"/>
        <item x="53"/>
        <item x="54"/>
        <item x="55"/>
        <item x="56"/>
        <item x="57"/>
        <item x="58"/>
        <item x="59"/>
        <item x="60"/>
        <item x="61"/>
        <item x="62"/>
        <item x="63"/>
        <item x="64"/>
        <item x="65"/>
        <item x="66"/>
        <item x="67"/>
        <item m="1" x="123"/>
        <item x="75"/>
        <item x="76"/>
        <item x="77"/>
        <item x="78"/>
        <item x="79"/>
        <item x="80"/>
        <item x="81"/>
        <item x="82"/>
        <item x="83"/>
        <item x="84"/>
        <item x="104"/>
        <item x="105"/>
        <item x="106"/>
        <item x="107"/>
        <item x="108"/>
        <item x="109"/>
        <item x="110"/>
        <item x="111"/>
        <item x="112"/>
        <item x="103"/>
        <item x="114"/>
        <item x="115"/>
        <item x="116"/>
        <item x="117"/>
        <item x="118"/>
        <item x="119"/>
        <item x="120"/>
        <item x="121"/>
        <item x="122"/>
        <item x="113"/>
        <item h="1" x="0"/>
        <item x="51"/>
        <item x="74"/>
        <item x="21"/>
        <item x="22"/>
        <item x="23"/>
        <item x="24"/>
        <item x="25"/>
        <item x="26"/>
        <item x="27"/>
        <item x="28"/>
        <item x="29"/>
        <item x="30"/>
        <item x="85"/>
        <item x="86"/>
        <item x="87"/>
        <item x="88"/>
        <item x="89"/>
        <item x="90"/>
        <item x="91"/>
        <item x="92"/>
        <item x="93"/>
        <item x="94"/>
        <item x="95"/>
        <item x="96"/>
        <item x="97"/>
        <item x="98"/>
        <item x="99"/>
        <item x="100"/>
        <item x="101"/>
        <item x="102"/>
        <item x="68"/>
        <item x="69"/>
        <item x="70"/>
        <item x="71"/>
        <item x="72"/>
        <item x="73"/>
      </items>
    </pivotField>
    <pivotField compact="0" outline="0" showAll="0" defaultSubtotal="0"/>
    <pivotField compact="0" outline="0" showAll="0" defaultSubtotal="0"/>
    <pivotField compact="0" outline="0" showAll="0" defaultSubtotal="0"/>
    <pivotField compact="0" outline="0" showAll="0" defaultSubtotal="0"/>
    <pivotField compact="0" outline="0" subtotalTop="0" showAll="0" defaultSubtotal="0"/>
    <pivotField compact="0" outline="0" showAll="0" defaultSubtotal="0"/>
    <pivotField compact="0" outline="0" subtotalTop="0" showAll="0" defaultSubtotal="0"/>
    <pivotField compact="0" outline="0" subtotalTop="0" showAll="0" defaultSubtotal="0"/>
    <pivotField axis="axisRow" dataField="1" compact="0" outline="0" subtotalTop="0" showAll="0" measureFilter="1" defaultSubtotal="0">
      <items count="13">
        <item x="0"/>
        <item x="1"/>
        <item m="1" x="3"/>
        <item x="2"/>
        <item m="1" x="8"/>
        <item m="1" x="12"/>
        <item m="1" x="5"/>
        <item m="1" x="6"/>
        <item m="1" x="7"/>
        <item m="1" x="9"/>
        <item m="1" x="10"/>
        <item m="1" x="11"/>
        <item m="1" x="4"/>
      </items>
    </pivotField>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dataField="1" compact="0" outline="0" subtotalTop="0" showAll="0" defaultSubtotal="0"/>
  </pivotFields>
  <rowFields count="2">
    <field x="0"/>
    <field x="9"/>
  </rowFields>
  <rowItems count="1">
    <i>
      <x v="93"/>
      <x v="3"/>
    </i>
  </rowItems>
  <colFields count="1">
    <field x="-2"/>
  </colFields>
  <colItems count="2">
    <i>
      <x/>
    </i>
    <i i="1">
      <x v="1"/>
    </i>
  </colItems>
  <dataFields count="2">
    <dataField name="Quantity" fld="9" baseField="9" baseItem="12"/>
    <dataField name="Sum of PEAK" fld="29" baseField="0" baseItem="0"/>
  </dataFields>
  <pivotTableStyleInfo name="PivotStyleLight16" showRowHeaders="1" showColHeaders="1" showRowStripes="0" showColStripes="0" showLastColumn="1"/>
  <filters count="1">
    <filter fld="9" type="valueGreaterThanOrEqual" evalOrder="-1" id="2" iMeasureFld="0">
      <autoFilter ref="A1">
        <filterColumn colId="0">
          <customFilters>
            <customFilter operator="greaterThanOrEqual" val="1"/>
          </customFilters>
        </filterColumn>
      </autoFilter>
    </filter>
  </filters>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pivotTables/pivotTable4.xml><?xml version="1.0" encoding="utf-8"?>
<pivotTableDefinition xmlns="http://schemas.openxmlformats.org/spreadsheetml/2006/main" xmlns:mc="http://schemas.openxmlformats.org/markup-compatibility/2006" xmlns:xr="http://schemas.microsoft.com/office/spreadsheetml/2014/revision" mc:Ignorable="xr" xr:uid="{6AEADCAC-97D5-49AB-995E-97E618F812CD}" name="PivotTable6" cacheId="5" applyNumberFormats="0" applyBorderFormats="0" applyFontFormats="0" applyPatternFormats="0" applyAlignmentFormats="0" applyWidthHeightFormats="1" dataCaption="Values" updatedVersion="8" minRefreshableVersion="3" useAutoFormatting="1" rowGrandTotals="0" colGrandTotals="0" itemPrintTitles="1" createdVersion="8" indent="0" compact="0" compactData="0" multipleFieldFilters="0">
  <location ref="Y4:AB4" firstHeaderRow="0" firstDataRow="1" firstDataCol="2"/>
  <pivotFields count="30">
    <pivotField axis="axisRow" compact="0" outline="0" showAll="0" defaultSubtotal="0">
      <items count="124">
        <item x="2"/>
        <item x="3"/>
        <item x="4"/>
        <item x="5"/>
        <item x="6"/>
        <item x="7"/>
        <item x="8"/>
        <item x="9"/>
        <item x="10"/>
        <item x="1"/>
        <item x="12"/>
        <item x="13"/>
        <item x="14"/>
        <item x="15"/>
        <item x="16"/>
        <item x="17"/>
        <item x="18"/>
        <item x="19"/>
        <item x="20"/>
        <item x="11"/>
        <item x="32"/>
        <item x="33"/>
        <item x="34"/>
        <item x="35"/>
        <item x="36"/>
        <item x="37"/>
        <item x="38"/>
        <item x="39"/>
        <item x="40"/>
        <item x="31"/>
        <item x="42"/>
        <item x="43"/>
        <item x="44"/>
        <item x="45"/>
        <item x="46"/>
        <item x="47"/>
        <item x="48"/>
        <item x="49"/>
        <item x="50"/>
        <item x="41"/>
        <item x="52"/>
        <item x="53"/>
        <item x="54"/>
        <item x="55"/>
        <item x="56"/>
        <item x="57"/>
        <item x="58"/>
        <item x="59"/>
        <item x="60"/>
        <item x="61"/>
        <item x="62"/>
        <item x="63"/>
        <item x="64"/>
        <item x="65"/>
        <item x="66"/>
        <item x="67"/>
        <item m="1" x="123"/>
        <item x="75"/>
        <item x="76"/>
        <item x="77"/>
        <item x="78"/>
        <item x="79"/>
        <item x="80"/>
        <item x="81"/>
        <item x="82"/>
        <item x="83"/>
        <item x="84"/>
        <item x="104"/>
        <item x="105"/>
        <item x="106"/>
        <item x="107"/>
        <item x="108"/>
        <item x="109"/>
        <item x="110"/>
        <item x="111"/>
        <item x="112"/>
        <item x="103"/>
        <item x="114"/>
        <item x="115"/>
        <item x="116"/>
        <item x="117"/>
        <item x="118"/>
        <item x="119"/>
        <item x="120"/>
        <item x="121"/>
        <item x="122"/>
        <item x="113"/>
        <item h="1" x="0"/>
        <item x="51"/>
        <item x="74"/>
        <item x="21"/>
        <item x="22"/>
        <item x="23"/>
        <item x="24"/>
        <item x="25"/>
        <item x="26"/>
        <item x="27"/>
        <item x="28"/>
        <item x="29"/>
        <item x="30"/>
        <item x="85"/>
        <item x="86"/>
        <item x="87"/>
        <item x="88"/>
        <item x="89"/>
        <item x="90"/>
        <item x="91"/>
        <item x="92"/>
        <item x="93"/>
        <item x="94"/>
        <item x="95"/>
        <item x="96"/>
        <item x="97"/>
        <item x="98"/>
        <item x="99"/>
        <item x="100"/>
        <item x="101"/>
        <item x="102"/>
        <item x="68"/>
        <item x="69"/>
        <item x="70"/>
        <item x="71"/>
        <item x="72"/>
        <item x="73"/>
      </items>
    </pivotField>
    <pivotField compact="0" outline="0" showAll="0" defaultSubtotal="0"/>
    <pivotField compact="0" outline="0" showAll="0" defaultSubtotal="0"/>
    <pivotField compact="0" outline="0" showAll="0" defaultSubtotal="0"/>
    <pivotField compact="0" outline="0" showAll="0" defaultSubtotal="0"/>
    <pivotField compact="0" outline="0" subtotalTop="0" showAll="0" defaultSubtotal="0"/>
    <pivotField compact="0" outline="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axis="axisRow" dataField="1" compact="0" outline="0" subtotalTop="0" showAll="0" measureFilter="1" defaultSubtotal="0">
      <items count="13">
        <item x="0"/>
        <item x="1"/>
        <item m="1" x="2"/>
        <item m="1" x="5"/>
        <item m="1" x="8"/>
        <item m="1" x="12"/>
        <item m="1" x="4"/>
        <item m="1" x="6"/>
        <item m="1" x="7"/>
        <item m="1" x="9"/>
        <item m="1" x="10"/>
        <item m="1" x="11"/>
        <item m="1" x="3"/>
      </items>
    </pivotField>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dataField="1" compact="0" outline="0" subtotalTop="0" showAll="0" defaultSubtotal="0"/>
  </pivotFields>
  <rowFields count="2">
    <field x="0"/>
    <field x="11"/>
  </rowFields>
  <colFields count="1">
    <field x="-2"/>
  </colFields>
  <colItems count="2">
    <i>
      <x/>
    </i>
    <i i="1">
      <x v="1"/>
    </i>
  </colItems>
  <dataFields count="2">
    <dataField name="Quantity" fld="11" baseField="11" baseItem="12"/>
    <dataField name="Sum of PEAK" fld="29" baseField="0" baseItem="0"/>
  </dataFields>
  <pivotTableStyleInfo name="PivotStyleLight16" showRowHeaders="1" showColHeaders="1" showRowStripes="0" showColStripes="0" showLastColumn="1"/>
  <filters count="1">
    <filter fld="11" type="valueGreaterThanOrEqual" evalOrder="-1" id="2" iMeasureFld="0">
      <autoFilter ref="A1">
        <filterColumn colId="0">
          <customFilters>
            <customFilter operator="greaterThanOrEqual" val="1"/>
          </customFilters>
        </filterColumn>
      </autoFilter>
    </filter>
  </filters>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pivotTables/pivotTable5.xml><?xml version="1.0" encoding="utf-8"?>
<pivotTableDefinition xmlns="http://schemas.openxmlformats.org/spreadsheetml/2006/main" xmlns:mc="http://schemas.openxmlformats.org/markup-compatibility/2006" xmlns:xr="http://schemas.microsoft.com/office/spreadsheetml/2014/revision" mc:Ignorable="xr" xr:uid="{697350F8-68D4-4481-8975-B859B9B73E48}" name="PivotTable3" cacheId="5" applyNumberFormats="0" applyBorderFormats="0" applyFontFormats="0" applyPatternFormats="0" applyAlignmentFormats="0" applyWidthHeightFormats="1" dataCaption="Values" updatedVersion="8" minRefreshableVersion="3" useAutoFormatting="1" rowGrandTotals="0" colGrandTotals="0" itemPrintTitles="1" createdVersion="8" indent="0" compact="0" compactData="0" multipleFieldFilters="0">
  <location ref="G4:J6" firstHeaderRow="0" firstDataRow="1" firstDataCol="2"/>
  <pivotFields count="30">
    <pivotField axis="axisRow" compact="0" outline="0" showAll="0" defaultSubtotal="0">
      <items count="124">
        <item x="2"/>
        <item x="3"/>
        <item x="4"/>
        <item x="5"/>
        <item x="6"/>
        <item x="7"/>
        <item x="8"/>
        <item x="9"/>
        <item x="10"/>
        <item x="1"/>
        <item x="12"/>
        <item x="13"/>
        <item x="14"/>
        <item x="15"/>
        <item x="16"/>
        <item x="17"/>
        <item x="18"/>
        <item x="19"/>
        <item x="20"/>
        <item x="11"/>
        <item x="32"/>
        <item x="33"/>
        <item x="34"/>
        <item x="35"/>
        <item x="36"/>
        <item x="37"/>
        <item x="38"/>
        <item x="39"/>
        <item x="40"/>
        <item x="31"/>
        <item x="42"/>
        <item x="43"/>
        <item x="44"/>
        <item x="45"/>
        <item x="46"/>
        <item x="47"/>
        <item x="48"/>
        <item x="49"/>
        <item x="50"/>
        <item x="41"/>
        <item x="52"/>
        <item x="53"/>
        <item x="54"/>
        <item x="55"/>
        <item x="56"/>
        <item x="57"/>
        <item x="58"/>
        <item x="59"/>
        <item x="60"/>
        <item x="61"/>
        <item x="62"/>
        <item x="63"/>
        <item x="64"/>
        <item x="65"/>
        <item x="66"/>
        <item x="67"/>
        <item m="1" x="123"/>
        <item x="75"/>
        <item x="76"/>
        <item x="77"/>
        <item x="78"/>
        <item x="79"/>
        <item x="80"/>
        <item x="81"/>
        <item x="82"/>
        <item x="83"/>
        <item x="84"/>
        <item x="104"/>
        <item x="105"/>
        <item x="106"/>
        <item x="107"/>
        <item x="108"/>
        <item x="109"/>
        <item x="110"/>
        <item x="111"/>
        <item x="112"/>
        <item x="103"/>
        <item x="114"/>
        <item x="115"/>
        <item x="116"/>
        <item x="117"/>
        <item x="118"/>
        <item x="119"/>
        <item x="120"/>
        <item x="121"/>
        <item x="122"/>
        <item x="113"/>
        <item h="1" x="0"/>
        <item x="51"/>
        <item x="74"/>
        <item x="21"/>
        <item x="22"/>
        <item x="23"/>
        <item x="24"/>
        <item x="25"/>
        <item x="26"/>
        <item x="27"/>
        <item x="28"/>
        <item x="29"/>
        <item x="30"/>
        <item x="85"/>
        <item x="86"/>
        <item x="87"/>
        <item x="88"/>
        <item x="89"/>
        <item x="90"/>
        <item x="91"/>
        <item x="92"/>
        <item x="93"/>
        <item x="94"/>
        <item x="95"/>
        <item x="96"/>
        <item x="97"/>
        <item x="98"/>
        <item x="99"/>
        <item x="100"/>
        <item x="101"/>
        <item x="102"/>
        <item x="68"/>
        <item x="69"/>
        <item x="70"/>
        <item x="71"/>
        <item x="72"/>
        <item x="73"/>
      </items>
    </pivotField>
    <pivotField compact="0" outline="0" showAll="0" defaultSubtotal="0"/>
    <pivotField compact="0" outline="0" showAll="0" defaultSubtotal="0"/>
    <pivotField compact="0" outline="0" showAll="0" defaultSubtotal="0"/>
    <pivotField compact="0" outline="0" showAll="0" defaultSubtotal="0"/>
    <pivotField compact="0" outline="0" subtotalTop="0" showAll="0" defaultSubtotal="0"/>
    <pivotField compact="0" outline="0" showAll="0" defaultSubtotal="0"/>
    <pivotField compact="0" outline="0" subtotalTop="0" showAll="0" defaultSubtotal="0"/>
    <pivotField axis="axisRow" dataField="1" compact="0" outline="0" subtotalTop="0" showAll="0" measureFilter="1" defaultSubtotal="0">
      <items count="14">
        <item x="0"/>
        <item x="1"/>
        <item x="2"/>
        <item x="3"/>
        <item m="1" x="9"/>
        <item m="1" x="13"/>
        <item m="1" x="5"/>
        <item m="1" x="7"/>
        <item m="1" x="8"/>
        <item m="1" x="10"/>
        <item m="1" x="11"/>
        <item m="1" x="12"/>
        <item m="1" x="4"/>
        <item m="1" x="6"/>
      </items>
    </pivotField>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dataField="1" compact="0" outline="0" subtotalTop="0" showAll="0" defaultSubtotal="0"/>
  </pivotFields>
  <rowFields count="2">
    <field x="0"/>
    <field x="8"/>
  </rowFields>
  <rowItems count="2">
    <i>
      <x v="1"/>
      <x v="2"/>
    </i>
    <i>
      <x v="11"/>
      <x v="3"/>
    </i>
  </rowItems>
  <colFields count="1">
    <field x="-2"/>
  </colFields>
  <colItems count="2">
    <i>
      <x/>
    </i>
    <i i="1">
      <x v="1"/>
    </i>
  </colItems>
  <dataFields count="2">
    <dataField name="Quantity" fld="8" baseField="8" baseItem="12"/>
    <dataField name="Sum of PEAK" fld="29" baseField="0" baseItem="0"/>
  </dataFields>
  <pivotTableStyleInfo name="PivotStyleLight16" showRowHeaders="1" showColHeaders="1" showRowStripes="0" showColStripes="0" showLastColumn="1"/>
  <filters count="1">
    <filter fld="8" type="valueGreaterThanOrEqual" evalOrder="-1" id="2" iMeasureFld="0">
      <autoFilter ref="A1">
        <filterColumn colId="0">
          <customFilters>
            <customFilter operator="greaterThanOrEqual" val="1"/>
          </customFilters>
        </filterColumn>
      </autoFilter>
    </filter>
  </filters>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pivotTables/pivotTable6.xml><?xml version="1.0" encoding="utf-8"?>
<pivotTableDefinition xmlns="http://schemas.openxmlformats.org/spreadsheetml/2006/main" xmlns:mc="http://schemas.openxmlformats.org/markup-compatibility/2006" xmlns:xr="http://schemas.microsoft.com/office/spreadsheetml/2014/revision" mc:Ignorable="xr" xr:uid="{90877D97-48CB-4511-92F4-5CF100C4B4B2}" name="PivotTable7" cacheId="5" applyNumberFormats="0" applyBorderFormats="0" applyFontFormats="0" applyPatternFormats="0" applyAlignmentFormats="0" applyWidthHeightFormats="1" dataCaption="Values" updatedVersion="8" minRefreshableVersion="3" useAutoFormatting="1" rowGrandTotals="0" colGrandTotals="0" itemPrintTitles="1" createdVersion="8" indent="0" compact="0" compactData="0" multipleFieldFilters="0">
  <location ref="AE4:AH4" firstHeaderRow="0" firstDataRow="1" firstDataCol="2"/>
  <pivotFields count="30">
    <pivotField axis="axisRow" compact="0" outline="0" showAll="0" defaultSubtotal="0">
      <items count="124">
        <item x="2"/>
        <item x="3"/>
        <item x="4"/>
        <item x="5"/>
        <item x="6"/>
        <item x="7"/>
        <item x="8"/>
        <item x="9"/>
        <item x="10"/>
        <item x="1"/>
        <item x="12"/>
        <item x="13"/>
        <item x="14"/>
        <item x="15"/>
        <item x="16"/>
        <item x="17"/>
        <item x="18"/>
        <item x="19"/>
        <item x="20"/>
        <item x="11"/>
        <item x="32"/>
        <item x="33"/>
        <item x="34"/>
        <item x="35"/>
        <item x="36"/>
        <item x="37"/>
        <item x="38"/>
        <item x="39"/>
        <item x="40"/>
        <item x="31"/>
        <item x="42"/>
        <item x="43"/>
        <item x="44"/>
        <item x="45"/>
        <item x="46"/>
        <item x="47"/>
        <item x="48"/>
        <item x="49"/>
        <item x="50"/>
        <item x="41"/>
        <item x="52"/>
        <item x="53"/>
        <item x="54"/>
        <item x="55"/>
        <item x="56"/>
        <item x="57"/>
        <item x="58"/>
        <item x="59"/>
        <item x="60"/>
        <item x="61"/>
        <item x="62"/>
        <item x="63"/>
        <item x="64"/>
        <item x="65"/>
        <item x="66"/>
        <item x="67"/>
        <item m="1" x="123"/>
        <item x="75"/>
        <item x="76"/>
        <item x="77"/>
        <item x="78"/>
        <item x="79"/>
        <item x="80"/>
        <item x="81"/>
        <item x="82"/>
        <item x="83"/>
        <item x="84"/>
        <item x="104"/>
        <item x="105"/>
        <item x="106"/>
        <item x="107"/>
        <item x="108"/>
        <item x="109"/>
        <item x="110"/>
        <item x="111"/>
        <item x="112"/>
        <item x="103"/>
        <item x="114"/>
        <item x="115"/>
        <item x="116"/>
        <item x="117"/>
        <item x="118"/>
        <item x="119"/>
        <item x="120"/>
        <item x="121"/>
        <item x="122"/>
        <item x="113"/>
        <item h="1" x="0"/>
        <item x="51"/>
        <item x="74"/>
        <item x="21"/>
        <item x="22"/>
        <item x="23"/>
        <item x="24"/>
        <item x="25"/>
        <item x="26"/>
        <item x="27"/>
        <item x="28"/>
        <item x="29"/>
        <item x="30"/>
        <item x="85"/>
        <item x="86"/>
        <item x="87"/>
        <item x="88"/>
        <item x="89"/>
        <item x="90"/>
        <item x="91"/>
        <item x="92"/>
        <item x="93"/>
        <item x="94"/>
        <item x="95"/>
        <item x="96"/>
        <item x="97"/>
        <item x="98"/>
        <item x="99"/>
        <item x="100"/>
        <item x="101"/>
        <item x="102"/>
        <item x="68"/>
        <item x="69"/>
        <item x="70"/>
        <item x="71"/>
        <item x="72"/>
        <item x="73"/>
      </items>
    </pivotField>
    <pivotField compact="0" outline="0" showAll="0" defaultSubtotal="0"/>
    <pivotField compact="0" outline="0" showAll="0" defaultSubtotal="0"/>
    <pivotField compact="0" outline="0" showAll="0" defaultSubtotal="0"/>
    <pivotField compact="0" outline="0" showAll="0" defaultSubtotal="0"/>
    <pivotField compact="0" outline="0" subtotalTop="0" showAll="0" defaultSubtotal="0"/>
    <pivotField compact="0" outline="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axis="axisRow" dataField="1" compact="0" outline="0" subtotalTop="0" showAll="0" measureFilter="1" defaultSubtotal="0">
      <items count="13">
        <item x="0"/>
        <item x="1"/>
        <item m="1" x="2"/>
        <item m="1" x="3"/>
        <item m="1" x="8"/>
        <item m="1" x="12"/>
        <item m="1" x="5"/>
        <item m="1" x="6"/>
        <item m="1" x="7"/>
        <item m="1" x="9"/>
        <item m="1" x="10"/>
        <item m="1" x="11"/>
        <item m="1" x="4"/>
      </items>
    </pivotField>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dataField="1" compact="0" outline="0" subtotalTop="0" showAll="0" defaultSubtotal="0"/>
  </pivotFields>
  <rowFields count="2">
    <field x="0"/>
    <field x="12"/>
  </rowFields>
  <colFields count="1">
    <field x="-2"/>
  </colFields>
  <colItems count="2">
    <i>
      <x/>
    </i>
    <i i="1">
      <x v="1"/>
    </i>
  </colItems>
  <dataFields count="2">
    <dataField name="Quantity" fld="12" baseField="12" baseItem="12"/>
    <dataField name="Sum of PEAK" fld="29" baseField="0" baseItem="0"/>
  </dataFields>
  <pivotTableStyleInfo name="PivotStyleLight16" showRowHeaders="1" showColHeaders="1" showRowStripes="0" showColStripes="0" showLastColumn="1"/>
  <filters count="1">
    <filter fld="12" type="valueGreaterThanOrEqual" evalOrder="-1" id="2" iMeasureFld="0">
      <autoFilter ref="A1">
        <filterColumn colId="0">
          <customFilters>
            <customFilter operator="greaterThanOrEqual" val="1"/>
          </customFilters>
        </filterColumn>
      </autoFilter>
    </filter>
  </filters>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pivotTables/pivotTable7.xml><?xml version="1.0" encoding="utf-8"?>
<pivotTableDefinition xmlns="http://schemas.openxmlformats.org/spreadsheetml/2006/main" xmlns:mc="http://schemas.openxmlformats.org/markup-compatibility/2006" xmlns:xr="http://schemas.microsoft.com/office/spreadsheetml/2014/revision" mc:Ignorable="xr" xr:uid="{2D770AD0-EEB8-40A1-93CE-7A339CA07774}" name="PivotTable13" cacheId="5" applyNumberFormats="0" applyBorderFormats="0" applyFontFormats="0" applyPatternFormats="0" applyAlignmentFormats="0" applyWidthHeightFormats="1" dataCaption="Values" updatedVersion="8" minRefreshableVersion="3" useAutoFormatting="1" rowGrandTotals="0" colGrandTotals="0" itemPrintTitles="1" createdVersion="8" indent="0" compact="0" compactData="0" multipleFieldFilters="0">
  <location ref="BO4:BR4" firstHeaderRow="0" firstDataRow="1" firstDataCol="2"/>
  <pivotFields count="30">
    <pivotField axis="axisRow" compact="0" outline="0" showAll="0" defaultSubtotal="0">
      <items count="124">
        <item x="2"/>
        <item x="3"/>
        <item x="4"/>
        <item x="5"/>
        <item x="6"/>
        <item x="7"/>
        <item x="8"/>
        <item x="9"/>
        <item x="10"/>
        <item x="1"/>
        <item x="12"/>
        <item x="13"/>
        <item x="14"/>
        <item x="15"/>
        <item x="16"/>
        <item x="17"/>
        <item x="18"/>
        <item x="19"/>
        <item x="20"/>
        <item x="11"/>
        <item x="32"/>
        <item x="33"/>
        <item x="34"/>
        <item x="35"/>
        <item x="36"/>
        <item x="37"/>
        <item x="38"/>
        <item x="39"/>
        <item x="40"/>
        <item x="31"/>
        <item x="42"/>
        <item x="43"/>
        <item x="44"/>
        <item x="45"/>
        <item x="46"/>
        <item x="47"/>
        <item x="48"/>
        <item x="49"/>
        <item x="50"/>
        <item x="41"/>
        <item x="52"/>
        <item x="53"/>
        <item x="54"/>
        <item x="55"/>
        <item x="56"/>
        <item x="57"/>
        <item x="58"/>
        <item x="59"/>
        <item x="60"/>
        <item x="61"/>
        <item x="62"/>
        <item x="63"/>
        <item x="64"/>
        <item x="65"/>
        <item x="66"/>
        <item x="67"/>
        <item m="1" x="123"/>
        <item x="75"/>
        <item x="76"/>
        <item x="77"/>
        <item x="78"/>
        <item x="79"/>
        <item x="80"/>
        <item x="81"/>
        <item x="82"/>
        <item x="83"/>
        <item x="84"/>
        <item x="104"/>
        <item x="105"/>
        <item x="106"/>
        <item x="107"/>
        <item x="108"/>
        <item x="109"/>
        <item x="110"/>
        <item x="111"/>
        <item x="112"/>
        <item x="103"/>
        <item x="114"/>
        <item x="115"/>
        <item x="116"/>
        <item x="117"/>
        <item x="118"/>
        <item x="119"/>
        <item x="120"/>
        <item x="121"/>
        <item x="122"/>
        <item x="113"/>
        <item h="1" x="0"/>
        <item x="51"/>
        <item x="74"/>
        <item x="21"/>
        <item x="22"/>
        <item x="23"/>
        <item x="24"/>
        <item x="25"/>
        <item x="26"/>
        <item x="27"/>
        <item x="28"/>
        <item x="29"/>
        <item x="30"/>
        <item x="85"/>
        <item x="86"/>
        <item x="87"/>
        <item x="88"/>
        <item x="89"/>
        <item x="90"/>
        <item x="91"/>
        <item x="92"/>
        <item x="93"/>
        <item x="94"/>
        <item x="95"/>
        <item x="96"/>
        <item x="97"/>
        <item x="98"/>
        <item x="99"/>
        <item x="100"/>
        <item x="101"/>
        <item x="102"/>
        <item x="68"/>
        <item x="69"/>
        <item x="70"/>
        <item x="71"/>
        <item x="72"/>
        <item x="73"/>
      </items>
    </pivotField>
    <pivotField compact="0" outline="0" showAll="0" defaultSubtotal="0"/>
    <pivotField compact="0" outline="0" showAll="0" defaultSubtotal="0"/>
    <pivotField compact="0" outline="0" showAll="0" defaultSubtotal="0"/>
    <pivotField compact="0" outline="0" showAll="0" defaultSubtotal="0"/>
    <pivotField compact="0" outline="0" subtotalTop="0" showAll="0" defaultSubtotal="0"/>
    <pivotField compact="0" outline="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axis="axisRow" dataField="1" compact="0" outline="0" subtotalTop="0" showAll="0" measureFilter="1" defaultSubtotal="0">
      <items count="13">
        <item m="1" x="2"/>
        <item x="0"/>
        <item x="1"/>
        <item m="1" x="5"/>
        <item m="1" x="8"/>
        <item m="1" x="12"/>
        <item m="1" x="4"/>
        <item m="1" x="6"/>
        <item m="1" x="7"/>
        <item m="1" x="9"/>
        <item m="1" x="10"/>
        <item m="1" x="11"/>
        <item m="1" x="3"/>
      </items>
    </pivotField>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dataField="1" compact="0" outline="0" subtotalTop="0" showAll="0" defaultSubtotal="0"/>
  </pivotFields>
  <rowFields count="2">
    <field x="0"/>
    <field x="18"/>
  </rowFields>
  <colFields count="1">
    <field x="-2"/>
  </colFields>
  <colItems count="2">
    <i>
      <x/>
    </i>
    <i i="1">
      <x v="1"/>
    </i>
  </colItems>
  <dataFields count="2">
    <dataField name="Quantity" fld="18" baseField="18" baseItem="12"/>
    <dataField name="Sum of PEAK" fld="29" baseField="0" baseItem="0"/>
  </dataFields>
  <pivotTableStyleInfo name="PivotStyleLight16" showRowHeaders="1" showColHeaders="1" showRowStripes="0" showColStripes="0" showLastColumn="1"/>
  <filters count="1">
    <filter fld="18" type="valueGreaterThanOrEqual" evalOrder="-1" id="2" iMeasureFld="0">
      <autoFilter ref="A1">
        <filterColumn colId="0">
          <customFilters>
            <customFilter operator="greaterThanOrEqual" val="1"/>
          </customFilters>
        </filterColumn>
      </autoFilter>
    </filter>
  </filters>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pivotTables/pivotTable8.xml><?xml version="1.0" encoding="utf-8"?>
<pivotTableDefinition xmlns="http://schemas.openxmlformats.org/spreadsheetml/2006/main" xmlns:mc="http://schemas.openxmlformats.org/markup-compatibility/2006" xmlns:xr="http://schemas.microsoft.com/office/spreadsheetml/2014/revision" mc:Ignorable="xr" xr:uid="{9F656107-A97D-4D11-9366-0664AE9A4254}" name="PivotTable10" cacheId="5" applyNumberFormats="0" applyBorderFormats="0" applyFontFormats="0" applyPatternFormats="0" applyAlignmentFormats="0" applyWidthHeightFormats="1" dataCaption="Values" updatedVersion="8" minRefreshableVersion="3" useAutoFormatting="1" rowGrandTotals="0" colGrandTotals="0" itemPrintTitles="1" createdVersion="8" indent="0" compact="0" compactData="0" multipleFieldFilters="0">
  <location ref="AW4:AZ4" firstHeaderRow="0" firstDataRow="1" firstDataCol="2"/>
  <pivotFields count="30">
    <pivotField axis="axisRow" compact="0" outline="0" showAll="0" defaultSubtotal="0">
      <items count="124">
        <item x="2"/>
        <item x="3"/>
        <item x="4"/>
        <item x="5"/>
        <item x="6"/>
        <item x="7"/>
        <item x="8"/>
        <item x="9"/>
        <item x="10"/>
        <item x="1"/>
        <item x="12"/>
        <item x="13"/>
        <item x="14"/>
        <item x="15"/>
        <item x="16"/>
        <item x="17"/>
        <item x="18"/>
        <item x="19"/>
        <item x="20"/>
        <item x="11"/>
        <item x="32"/>
        <item x="33"/>
        <item x="34"/>
        <item x="35"/>
        <item x="36"/>
        <item x="37"/>
        <item x="38"/>
        <item x="39"/>
        <item x="40"/>
        <item x="31"/>
        <item x="42"/>
        <item x="43"/>
        <item x="44"/>
        <item x="45"/>
        <item x="46"/>
        <item x="47"/>
        <item x="48"/>
        <item x="49"/>
        <item x="50"/>
        <item x="41"/>
        <item x="52"/>
        <item x="53"/>
        <item x="54"/>
        <item x="55"/>
        <item x="56"/>
        <item x="57"/>
        <item x="58"/>
        <item x="59"/>
        <item x="60"/>
        <item x="61"/>
        <item x="62"/>
        <item x="63"/>
        <item x="64"/>
        <item x="65"/>
        <item x="66"/>
        <item x="67"/>
        <item m="1" x="123"/>
        <item x="75"/>
        <item x="76"/>
        <item x="77"/>
        <item x="78"/>
        <item x="79"/>
        <item x="80"/>
        <item x="81"/>
        <item x="82"/>
        <item x="83"/>
        <item x="84"/>
        <item x="104"/>
        <item x="105"/>
        <item x="106"/>
        <item x="107"/>
        <item x="108"/>
        <item x="109"/>
        <item x="110"/>
        <item x="111"/>
        <item x="112"/>
        <item x="103"/>
        <item x="114"/>
        <item x="115"/>
        <item x="116"/>
        <item x="117"/>
        <item x="118"/>
        <item x="119"/>
        <item x="120"/>
        <item x="121"/>
        <item x="122"/>
        <item x="113"/>
        <item h="1" x="0"/>
        <item x="51"/>
        <item x="74"/>
        <item x="21"/>
        <item x="22"/>
        <item x="23"/>
        <item x="24"/>
        <item x="25"/>
        <item x="26"/>
        <item x="27"/>
        <item x="28"/>
        <item x="29"/>
        <item x="30"/>
        <item x="85"/>
        <item x="86"/>
        <item x="87"/>
        <item x="88"/>
        <item x="89"/>
        <item x="90"/>
        <item x="91"/>
        <item x="92"/>
        <item x="93"/>
        <item x="94"/>
        <item x="95"/>
        <item x="96"/>
        <item x="97"/>
        <item x="98"/>
        <item x="99"/>
        <item x="100"/>
        <item x="101"/>
        <item x="102"/>
        <item x="68"/>
        <item x="69"/>
        <item x="70"/>
        <item x="71"/>
        <item x="72"/>
        <item x="73"/>
      </items>
    </pivotField>
    <pivotField compact="0" outline="0" showAll="0" defaultSubtotal="0"/>
    <pivotField compact="0" outline="0" showAll="0" defaultSubtotal="0"/>
    <pivotField compact="0" outline="0" showAll="0" defaultSubtotal="0"/>
    <pivotField compact="0" outline="0" showAll="0" defaultSubtotal="0"/>
    <pivotField compact="0" outline="0" subtotalTop="0" showAll="0" defaultSubtotal="0"/>
    <pivotField compact="0" outline="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axis="axisRow" dataField="1" compact="0" outline="0" subtotalTop="0" showAll="0" measureFilter="1" defaultSubtotal="0">
      <items count="13">
        <item x="0"/>
        <item x="1"/>
        <item m="1" x="2"/>
        <item m="1" x="5"/>
        <item m="1" x="8"/>
        <item m="1" x="12"/>
        <item m="1" x="4"/>
        <item m="1" x="6"/>
        <item m="1" x="7"/>
        <item m="1" x="9"/>
        <item m="1" x="10"/>
        <item m="1" x="11"/>
        <item m="1" x="3"/>
      </items>
    </pivotField>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dataField="1" compact="0" outline="0" subtotalTop="0" showAll="0" defaultSubtotal="0"/>
  </pivotFields>
  <rowFields count="2">
    <field x="0"/>
    <field x="15"/>
  </rowFields>
  <colFields count="1">
    <field x="-2"/>
  </colFields>
  <colItems count="2">
    <i>
      <x/>
    </i>
    <i i="1">
      <x v="1"/>
    </i>
  </colItems>
  <dataFields count="2">
    <dataField name="Quantity" fld="15" baseField="15" baseItem="12"/>
    <dataField name="Sum of PEAK" fld="29" baseField="0" baseItem="0"/>
  </dataFields>
  <pivotTableStyleInfo name="PivotStyleLight16" showRowHeaders="1" showColHeaders="1" showRowStripes="0" showColStripes="0" showLastColumn="1"/>
  <filters count="1">
    <filter fld="15" type="valueGreaterThanOrEqual" evalOrder="-1" id="2" iMeasureFld="0">
      <autoFilter ref="A1">
        <filterColumn colId="0">
          <customFilters>
            <customFilter operator="greaterThanOrEqual" val="1"/>
          </customFilters>
        </filterColumn>
      </autoFilter>
    </filter>
  </filters>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pivotTables/pivotTable9.xml><?xml version="1.0" encoding="utf-8"?>
<pivotTableDefinition xmlns="http://schemas.openxmlformats.org/spreadsheetml/2006/main" xmlns:mc="http://schemas.openxmlformats.org/markup-compatibility/2006" xmlns:xr="http://schemas.microsoft.com/office/spreadsheetml/2014/revision" mc:Ignorable="xr" xr:uid="{023E2E02-6DE8-4AFA-BBC7-890512D59210}" name="PivotTable5" cacheId="5" applyNumberFormats="0" applyBorderFormats="0" applyFontFormats="0" applyPatternFormats="0" applyAlignmentFormats="0" applyWidthHeightFormats="1" dataCaption="Values" updatedVersion="8" minRefreshableVersion="3" useAutoFormatting="1" rowGrandTotals="0" colGrandTotals="0" itemPrintTitles="1" createdVersion="8" indent="0" compact="0" compactData="0" multipleFieldFilters="0">
  <location ref="S4:V5" firstHeaderRow="0" firstDataRow="1" firstDataCol="2"/>
  <pivotFields count="30">
    <pivotField axis="axisRow" compact="0" outline="0" showAll="0" defaultSubtotal="0">
      <items count="124">
        <item x="2"/>
        <item x="3"/>
        <item x="4"/>
        <item x="5"/>
        <item x="6"/>
        <item x="7"/>
        <item x="8"/>
        <item x="9"/>
        <item x="10"/>
        <item x="1"/>
        <item x="12"/>
        <item x="13"/>
        <item x="14"/>
        <item x="15"/>
        <item x="16"/>
        <item x="17"/>
        <item x="18"/>
        <item x="19"/>
        <item x="20"/>
        <item x="11"/>
        <item x="32"/>
        <item x="33"/>
        <item x="34"/>
        <item x="35"/>
        <item x="36"/>
        <item x="37"/>
        <item x="38"/>
        <item x="39"/>
        <item x="40"/>
        <item x="31"/>
        <item x="42"/>
        <item x="43"/>
        <item x="44"/>
        <item x="45"/>
        <item x="46"/>
        <item x="47"/>
        <item x="48"/>
        <item x="49"/>
        <item x="50"/>
        <item x="41"/>
        <item x="52"/>
        <item x="53"/>
        <item x="54"/>
        <item x="55"/>
        <item x="56"/>
        <item x="57"/>
        <item x="58"/>
        <item x="59"/>
        <item x="60"/>
        <item x="61"/>
        <item x="62"/>
        <item x="63"/>
        <item x="64"/>
        <item x="65"/>
        <item x="66"/>
        <item x="67"/>
        <item m="1" x="123"/>
        <item x="75"/>
        <item x="76"/>
        <item x="77"/>
        <item x="78"/>
        <item x="79"/>
        <item x="80"/>
        <item x="81"/>
        <item x="82"/>
        <item x="83"/>
        <item x="84"/>
        <item x="104"/>
        <item x="105"/>
        <item x="106"/>
        <item x="107"/>
        <item x="108"/>
        <item x="109"/>
        <item x="110"/>
        <item x="111"/>
        <item x="112"/>
        <item x="103"/>
        <item x="114"/>
        <item x="115"/>
        <item x="116"/>
        <item x="117"/>
        <item x="118"/>
        <item x="119"/>
        <item x="120"/>
        <item x="121"/>
        <item x="122"/>
        <item x="113"/>
        <item h="1" x="0"/>
        <item x="51"/>
        <item x="74"/>
        <item x="21"/>
        <item x="22"/>
        <item x="23"/>
        <item x="24"/>
        <item x="25"/>
        <item x="26"/>
        <item x="27"/>
        <item x="28"/>
        <item x="29"/>
        <item x="30"/>
        <item x="85"/>
        <item x="86"/>
        <item x="87"/>
        <item x="88"/>
        <item x="89"/>
        <item x="90"/>
        <item x="91"/>
        <item x="92"/>
        <item x="93"/>
        <item x="94"/>
        <item x="95"/>
        <item x="96"/>
        <item x="97"/>
        <item x="98"/>
        <item x="99"/>
        <item x="100"/>
        <item x="101"/>
        <item x="102"/>
        <item x="68"/>
        <item x="69"/>
        <item x="70"/>
        <item x="71"/>
        <item x="72"/>
        <item x="73"/>
      </items>
    </pivotField>
    <pivotField compact="0" outline="0" showAll="0" defaultSubtotal="0"/>
    <pivotField compact="0" outline="0" showAll="0" defaultSubtotal="0"/>
    <pivotField compact="0" outline="0" showAll="0" defaultSubtotal="0"/>
    <pivotField compact="0" outline="0" showAll="0" defaultSubtotal="0"/>
    <pivotField compact="0" outline="0" subtotalTop="0" showAll="0" defaultSubtotal="0"/>
    <pivotField compact="0" outline="0" showAll="0" defaultSubtotal="0"/>
    <pivotField compact="0" outline="0" subtotalTop="0" showAll="0" defaultSubtotal="0"/>
    <pivotField compact="0" outline="0" subtotalTop="0" showAll="0" defaultSubtotal="0"/>
    <pivotField compact="0" outline="0" subtotalTop="0" showAll="0" defaultSubtotal="0"/>
    <pivotField axis="axisRow" dataField="1" compact="0" outline="0" subtotalTop="0" showAll="0" measureFilter="1" defaultSubtotal="0">
      <items count="13">
        <item x="0"/>
        <item x="1"/>
        <item x="2"/>
        <item m="1" x="5"/>
        <item m="1" x="8"/>
        <item m="1" x="12"/>
        <item m="1" x="4"/>
        <item m="1" x="6"/>
        <item m="1" x="7"/>
        <item m="1" x="9"/>
        <item m="1" x="10"/>
        <item m="1" x="11"/>
        <item m="1" x="3"/>
      </items>
    </pivotField>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dataField="1" compact="0" outline="0" subtotalTop="0" showAll="0" defaultSubtotal="0"/>
  </pivotFields>
  <rowFields count="2">
    <field x="0"/>
    <field x="10"/>
  </rowFields>
  <rowItems count="1">
    <i>
      <x v="29"/>
      <x v="2"/>
    </i>
  </rowItems>
  <colFields count="1">
    <field x="-2"/>
  </colFields>
  <colItems count="2">
    <i>
      <x/>
    </i>
    <i i="1">
      <x v="1"/>
    </i>
  </colItems>
  <dataFields count="2">
    <dataField name="Quantity" fld="10" baseField="10" baseItem="12"/>
    <dataField name="Sum of PEAK" fld="29" baseField="0" baseItem="0"/>
  </dataFields>
  <pivotTableStyleInfo name="PivotStyleLight16" showRowHeaders="1" showColHeaders="1" showRowStripes="0" showColStripes="0" showLastColumn="1"/>
  <filters count="1">
    <filter fld="10" type="valueGreaterThanOrEqual" evalOrder="-1" id="2" iMeasureFld="0">
      <autoFilter ref="A1">
        <filterColumn colId="0">
          <customFilters>
            <customFilter operator="greaterThanOrEqual" val="1"/>
          </customFilters>
        </filterColumn>
      </autoFilter>
    </filter>
  </filters>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ExternalData_2" connectionId="3" xr16:uid="{3DC86FBE-FA1B-4ADE-A927-CE66EE0DF1BC}" autoFormatId="16" applyNumberFormats="0" applyBorderFormats="0" applyFontFormats="0" applyPatternFormats="0" applyAlignmentFormats="0" applyWidthHeightFormats="0">
  <queryTableRefresh nextId="10" unboundColumnsRight="1">
    <queryTableFields count="4">
      <queryTableField id="1" name="SKU#" tableColumnId="1"/>
      <queryTableField id="3" name="Color" tableColumnId="3"/>
      <queryTableField id="2" name="Quantity" tableColumnId="2"/>
      <queryTableField id="7" dataBound="0" tableColumnId="5"/>
    </queryTableFields>
  </queryTableRefresh>
</queryTable>
</file>

<file path=xl/queryTables/queryTable2.xml><?xml version="1.0" encoding="utf-8"?>
<queryTable xmlns="http://schemas.openxmlformats.org/spreadsheetml/2006/main" xmlns:mc="http://schemas.openxmlformats.org/markup-compatibility/2006" xmlns:xr16="http://schemas.microsoft.com/office/spreadsheetml/2017/revision16" mc:Ignorable="xr16" name="ExternalData_1" connectionId="10" xr16:uid="{1D08AB47-3A92-46F1-913D-8A0BD8EF4BB1}" autoFormatId="16" applyNumberFormats="0" applyBorderFormats="0" applyFontFormats="0" applyPatternFormats="0" applyAlignmentFormats="0" applyWidthHeightFormats="0">
  <queryTableRefresh nextId="6">
    <queryTableFields count="5">
      <queryTableField id="1" name="SKU#" tableColumnId="1"/>
      <queryTableField id="2" name="Custom3" tableColumnId="2"/>
      <queryTableField id="3" name="Quantity" tableColumnId="3"/>
      <queryTableField id="4" name="Sum of PEAK" tableColumnId="4"/>
      <queryTableField id="5" name="Color" tableColumnId="5"/>
    </queryTableFields>
  </queryTableRefresh>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_rels/table2.xml.rels><?xml version="1.0" encoding="UTF-8" standalone="yes"?>
<Relationships xmlns="http://schemas.openxmlformats.org/package/2006/relationships"><Relationship Id="rId1" Type="http://schemas.openxmlformats.org/officeDocument/2006/relationships/queryTable" Target="../queryTables/queryTable2.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5959599B-BBCE-4CA8-B5B0-BD73E72F5AE2}" name="Table_Consolidated_Order" displayName="Table_Consolidated_Order" ref="A18:D23" tableType="queryTable" totalsRowShown="0" headerRowDxfId="292">
  <autoFilter ref="A18:D23" xr:uid="{5959599B-BBCE-4CA8-B5B0-BD73E72F5AE2}"/>
  <tableColumns count="4">
    <tableColumn id="1" xr3:uid="{026A5941-96A3-49C6-83EA-B11AF4A042DC}" uniqueName="1" name="SKU#" queryTableFieldId="1"/>
    <tableColumn id="3" xr3:uid="{BACD2A4E-C652-4731-9570-AEE5BAFB6920}" uniqueName="3" name="Color" queryTableFieldId="3"/>
    <tableColumn id="2" xr3:uid="{6C91DDED-5FC8-4B0D-B28C-0D0BEE04F37F}" uniqueName="2" name="Quantity" queryTableFieldId="2"/>
    <tableColumn id="5" xr3:uid="{9C8D1CD3-85C7-4796-9F65-29F01627076B}" uniqueName="5" name="COGS" queryTableFieldId="7" dataDxfId="291">
      <calculatedColumnFormula>(VLOOKUP(Table_Consolidated_Order[[#This Row],[SKU'#]],'Grips Selector'!$B:$AE,30,FALSE))*Table_Consolidated_Order[[#This Row],[Quantity]]</calculatedColumnFormula>
    </tableColumn>
  </tableColumns>
  <tableStyleInfo name="TableStyleMedium7"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2D8D1413-E88A-415C-AEAA-01286C72A9BA}" name="Table15" displayName="Table15" ref="AK1:AO120" totalsRowShown="0" headerRowDxfId="241">
  <autoFilter ref="AK1:AO120" xr:uid="{2D8D1413-E88A-415C-AEAA-01286C72A9BA}"/>
  <tableColumns count="5">
    <tableColumn id="1" xr3:uid="{F188D8E0-4CA5-4AA6-941E-651A54A2F4B6}" name="SKU#" dataDxfId="240">
      <calculatedColumnFormula>IF('Itemized Order'!AK5="","",'Itemized Order'!AK5)</calculatedColumnFormula>
    </tableColumn>
    <tableColumn id="2" xr3:uid="{ABAD6002-6F7B-4561-BD04-F1961A5525CE}" name="Lime" dataDxfId="239">
      <calculatedColumnFormula>IF('Itemized Order'!AL5="","",'Itemized Order'!AL5)</calculatedColumnFormula>
    </tableColumn>
    <tableColumn id="3" xr3:uid="{33F767C7-8F63-491F-9FB6-E17C6ADD736E}" name="Quantity" dataDxfId="238">
      <calculatedColumnFormula>IF('Itemized Order'!AM5="","",'Itemized Order'!AM5)</calculatedColumnFormula>
    </tableColumn>
    <tableColumn id="4" xr3:uid="{CF8273E2-A440-4E15-BAC5-36793DC4472C}" name="COGS " dataDxfId="237">
      <calculatedColumnFormula>IF('Itemized Order'!AN5="","",'Itemized Order'!AN5)</calculatedColumnFormula>
    </tableColumn>
    <tableColumn id="5" xr3:uid="{D88D4A55-2AB3-4BB8-9D70-7DF8BBF222E6}" name="Color" dataDxfId="236">
      <calculatedColumnFormula>IF('Itemized Order'!AO5="","",'Itemized Order'!AO5)</calculatedColumnFormula>
    </tableColumn>
  </tableColumns>
  <tableStyleInfo name="TableStyleMedium2"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F4317DD0-1F6C-4DD8-9EDF-EB745014EF8F}" name="Table17" displayName="Table17" ref="AQ1:AU120" totalsRowShown="0" headerRowDxfId="235">
  <autoFilter ref="AQ1:AU120" xr:uid="{F4317DD0-1F6C-4DD8-9EDF-EB745014EF8F}"/>
  <tableColumns count="5">
    <tableColumn id="1" xr3:uid="{3A995F26-3A3E-412F-8F70-ACAB7D31393F}" name="SKU#" dataDxfId="234">
      <calculatedColumnFormula>IF('Itemized Order'!AQ5="","",'Itemized Order'!AQ5)</calculatedColumnFormula>
    </tableColumn>
    <tableColumn id="2" xr3:uid="{39BBA5D1-F03A-41BD-A704-AE195B6781C0}" name="Green" dataDxfId="233">
      <calculatedColumnFormula>IF('Itemized Order'!AR5="","",'Itemized Order'!AR5)</calculatedColumnFormula>
    </tableColumn>
    <tableColumn id="3" xr3:uid="{2EF78D48-B214-4085-960A-300B8EE8111E}" name="Quantity" dataDxfId="232">
      <calculatedColumnFormula>IF('Itemized Order'!AS5="","",'Itemized Order'!AS5)</calculatedColumnFormula>
    </tableColumn>
    <tableColumn id="4" xr3:uid="{7E23A228-E557-4522-9C5E-53DE2105D22B}" name="COGS " dataDxfId="231">
      <calculatedColumnFormula>IF('Itemized Order'!AT5="","",'Itemized Order'!AT5)</calculatedColumnFormula>
    </tableColumn>
    <tableColumn id="5" xr3:uid="{D5F684C8-93C7-44D9-80BF-7F066CE0D9CE}" name="Color" dataDxfId="230">
      <calculatedColumnFormula>IF('Itemized Order'!AU5="","",'Itemized Order'!AU5)</calculatedColumnFormula>
    </tableColumn>
  </tableColumns>
  <tableStyleInfo name="TableStyleMedium2"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A26779BC-0DFB-45A1-910B-BDAB8CB3D129}" name="Table19" displayName="Table19" ref="AW1:BA120" totalsRowShown="0" headerRowDxfId="229">
  <autoFilter ref="AW1:BA120" xr:uid="{A26779BC-0DFB-45A1-910B-BDAB8CB3D129}"/>
  <tableColumns count="5">
    <tableColumn id="1" xr3:uid="{F0C1B01D-2F4F-4D62-BB6A-FDEAB909A462}" name="SKU#" dataDxfId="228">
      <calculatedColumnFormula>IF('Itemized Order'!AW5="","",'Itemized Order'!AW5)</calculatedColumnFormula>
    </tableColumn>
    <tableColumn id="2" xr3:uid="{02370054-85D9-48CF-8712-0F88B44F9D7E}" name="Blue" dataDxfId="227">
      <calculatedColumnFormula>IF('Itemized Order'!AX5="","",'Itemized Order'!AX5)</calculatedColumnFormula>
    </tableColumn>
    <tableColumn id="3" xr3:uid="{AA1551E4-B75A-40D7-9C59-14E9BCB52349}" name="Quantity" dataDxfId="226">
      <calculatedColumnFormula>IF('Itemized Order'!AY5="","",'Itemized Order'!AY5)</calculatedColumnFormula>
    </tableColumn>
    <tableColumn id="4" xr3:uid="{BB69E651-C154-427A-BB6C-14375793222F}" name="COGS " dataDxfId="225">
      <calculatedColumnFormula>IF('Itemized Order'!AZ5="","",'Itemized Order'!AZ5)</calculatedColumnFormula>
    </tableColumn>
    <tableColumn id="5" xr3:uid="{FB1CFDE1-C5E1-4870-97F0-802D4963349B}" name="Color" dataDxfId="224">
      <calculatedColumnFormula>IF('Itemized Order'!BA5="","",'Itemized Order'!BA5)</calculatedColumnFormula>
    </tableColumn>
  </tableColumns>
  <tableStyleInfo name="TableStyleMedium2"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AEC5DAF9-39CF-44C9-A524-679D6E32CDFC}" name="Table21" displayName="Table21" ref="BC1:BG120" totalsRowShown="0" headerRowDxfId="223">
  <autoFilter ref="BC1:BG120" xr:uid="{AEC5DAF9-39CF-44C9-A524-679D6E32CDFC}"/>
  <tableColumns count="5">
    <tableColumn id="1" xr3:uid="{762E7F5D-39BC-47CF-881E-3A1EBCF8435A}" name="SKU#" dataDxfId="222">
      <calculatedColumnFormula>IF('Itemized Order'!BC5="","",'Itemized Order'!BC5)</calculatedColumnFormula>
    </tableColumn>
    <tableColumn id="2" xr3:uid="{305240D3-31A2-464E-B79A-B007BC42997B}" name="Purple" dataDxfId="221">
      <calculatedColumnFormula>IF('Itemized Order'!BD5="","",'Itemized Order'!BD5)</calculatedColumnFormula>
    </tableColumn>
    <tableColumn id="3" xr3:uid="{77750D1B-B857-4774-8581-404008A793D0}" name="Quantity" dataDxfId="220">
      <calculatedColumnFormula>IF('Itemized Order'!BE5="","",'Itemized Order'!BE5)</calculatedColumnFormula>
    </tableColumn>
    <tableColumn id="4" xr3:uid="{2129E0D8-91A4-41BF-B4DA-6C55237B9115}" name="COGS " dataDxfId="219">
      <calculatedColumnFormula>IF('Itemized Order'!BF5="","",'Itemized Order'!BF5)</calculatedColumnFormula>
    </tableColumn>
    <tableColumn id="5" xr3:uid="{09EF8828-936D-42C8-A565-B083BF671121}" name="Color" dataDxfId="218">
      <calculatedColumnFormula>IF('Itemized Order'!BG5="","",'Itemized Order'!BG5)</calculatedColumnFormula>
    </tableColumn>
  </tableColumns>
  <tableStyleInfo name="TableStyleMedium2"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C49EBA8-211F-4FD2-BE97-88EE46E020A6}" name="Table23" displayName="Table23" ref="BI1:BM120" totalsRowShown="0" headerRowDxfId="217">
  <autoFilter ref="BI1:BM120" xr:uid="{0C49EBA8-211F-4FD2-BE97-88EE46E020A6}"/>
  <tableColumns count="5">
    <tableColumn id="1" xr3:uid="{5685B306-F057-4E4C-AF02-0F98D3515B41}" name="SKU#" dataDxfId="216">
      <calculatedColumnFormula>IF('Itemized Order'!BI5="","",'Itemized Order'!BI5)</calculatedColumnFormula>
    </tableColumn>
    <tableColumn id="2" xr3:uid="{19E372A8-4D46-4E22-9A27-024A42C1E0F3}" name="Black" dataDxfId="215">
      <calculatedColumnFormula>IF('Itemized Order'!BJ5="","",'Itemized Order'!BJ5)</calculatedColumnFormula>
    </tableColumn>
    <tableColumn id="3" xr3:uid="{4E6FCD25-7D75-41FC-AE52-60B48D501788}" name="Quantity" dataDxfId="214">
      <calculatedColumnFormula>IF('Itemized Order'!BK5="","",'Itemized Order'!BK5)</calculatedColumnFormula>
    </tableColumn>
    <tableColumn id="4" xr3:uid="{4B4A7083-9936-405F-994B-DDDAB4CE0501}" name="COGS " dataDxfId="213">
      <calculatedColumnFormula>IF('Itemized Order'!BL5="","",'Itemized Order'!BL5)</calculatedColumnFormula>
    </tableColumn>
    <tableColumn id="5" xr3:uid="{329776AC-8D18-437C-BFEF-5B0E72154F7C}" name="Color" dataDxfId="212">
      <calculatedColumnFormula>IF('Itemized Order'!BM5="","",'Itemized Order'!BM5)</calculatedColumnFormula>
    </tableColumn>
  </tableColumns>
  <tableStyleInfo name="TableStyleMedium2"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F0AAB5B9-0669-4B13-BC40-2178AC846224}" name="Table25" displayName="Table25" ref="BO1:BS120" totalsRowShown="0" headerRowDxfId="211">
  <autoFilter ref="BO1:BS120" xr:uid="{F0AAB5B9-0669-4B13-BC40-2178AC846224}"/>
  <tableColumns count="5">
    <tableColumn id="1" xr3:uid="{84FCC149-4099-44FA-B5FF-F42BBA527666}" name="SKU#" dataDxfId="210">
      <calculatedColumnFormula>IF('Itemized Order'!BO5="","",'Itemized Order'!BO5)</calculatedColumnFormula>
    </tableColumn>
    <tableColumn id="2" xr3:uid="{1A91ECDF-CF7F-4648-9FBB-0B131127FE5A}" name="Custom" dataDxfId="209">
      <calculatedColumnFormula>IF('Itemized Order'!BP5="","",'Itemized Order'!BP5)</calculatedColumnFormula>
    </tableColumn>
    <tableColumn id="3" xr3:uid="{26840EED-0191-443B-A8A3-0948981863E3}" name="Quantity" dataDxfId="208">
      <calculatedColumnFormula>IF('Itemized Order'!BQ5="","",'Itemized Order'!BQ5)</calculatedColumnFormula>
    </tableColumn>
    <tableColumn id="4" xr3:uid="{ED8C1343-7941-4FE2-8764-737468343F0F}" name="COGS " dataDxfId="207">
      <calculatedColumnFormula>IF('Itemized Order'!BR5="","",'Itemized Order'!BR5)</calculatedColumnFormula>
    </tableColumn>
    <tableColumn id="5" xr3:uid="{19DB2A4F-9929-494A-837B-3C23D479ADA9}" name="Color" dataDxfId="206">
      <calculatedColumnFormula>IF('Itemized Order'!BS5="","",'Itemized Order'!BS5)</calculatedColumnFormula>
    </tableColumn>
  </tableColumns>
  <tableStyleInfo name="TableStyleMedium2"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42B022BC-E94D-46D2-A977-ACBD8DF72AF4}" name="Table27" displayName="Table27" ref="BU1:BY120" totalsRowShown="0" headerRowDxfId="205">
  <autoFilter ref="BU1:BY120" xr:uid="{42B022BC-E94D-46D2-A977-ACBD8DF72AF4}"/>
  <tableColumns count="5">
    <tableColumn id="1" xr3:uid="{0C50CBE6-E061-484D-9522-A8F97140E3A1}" name="SKU#" dataDxfId="204">
      <calculatedColumnFormula>IF('Itemized Order'!BU5="","",'Itemized Order'!BU5)</calculatedColumnFormula>
    </tableColumn>
    <tableColumn id="2" xr3:uid="{0991D837-87DE-4CD7-B8C3-668F9329C0A1}" name="Custom2" dataDxfId="203">
      <calculatedColumnFormula>IF('Itemized Order'!BV5="","",'Itemized Order'!BV5)</calculatedColumnFormula>
    </tableColumn>
    <tableColumn id="3" xr3:uid="{E07C906C-7A5B-441E-A6E9-4C20971E0FF2}" name="Quantity" dataDxfId="202">
      <calculatedColumnFormula>IF('Itemized Order'!BW5="","",'Itemized Order'!BW5)</calculatedColumnFormula>
    </tableColumn>
    <tableColumn id="4" xr3:uid="{E92CD910-38E8-47CC-AD5C-3B9248F3C3CF}" name="COGS " dataDxfId="201">
      <calculatedColumnFormula>IF('Itemized Order'!BX5="","",'Itemized Order'!BX5)</calculatedColumnFormula>
    </tableColumn>
    <tableColumn id="5" xr3:uid="{A46320C0-AEE0-4E5F-8104-71C6C7622377}" name="Color" dataDxfId="200">
      <calculatedColumnFormula>IF('Itemized Order'!BY5="","",'Itemized Order'!BY5)</calculatedColumnFormula>
    </tableColumn>
  </tableColumns>
  <tableStyleInfo name="TableStyleMedium2"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9DACAA8D-D584-4A05-85DE-A612A5176AC7}" name="Table29" displayName="Table29" ref="CA1:CE120" totalsRowShown="0" headerRowDxfId="199">
  <autoFilter ref="CA1:CE120" xr:uid="{9DACAA8D-D584-4A05-85DE-A612A5176AC7}"/>
  <tableColumns count="5">
    <tableColumn id="1" xr3:uid="{E791E90E-3EA8-4967-BA47-BB32405225D5}" name="SKU#" dataDxfId="198">
      <calculatedColumnFormula>IF('Itemized Order'!CA5="","",'Itemized Order'!CA5)</calculatedColumnFormula>
    </tableColumn>
    <tableColumn id="2" xr3:uid="{FB73E209-1648-4463-9BE9-DE18E6BD3327}" name="Custom3" dataDxfId="197">
      <calculatedColumnFormula>IF('Itemized Order'!CB5="","",'Itemized Order'!CB5)</calculatedColumnFormula>
    </tableColumn>
    <tableColumn id="3" xr3:uid="{236AF970-6CB6-4995-8A83-F187758FB389}" name="Quantity" dataDxfId="196">
      <calculatedColumnFormula>IF('Itemized Order'!CC5="","",'Itemized Order'!CC5)</calculatedColumnFormula>
    </tableColumn>
    <tableColumn id="4" xr3:uid="{8D341AD6-4263-4995-BF1F-47618CA27749}" name="COGS " dataDxfId="195">
      <calculatedColumnFormula>IF('Itemized Order'!CD5="","",'Itemized Order'!CD5)</calculatedColumnFormula>
    </tableColumn>
    <tableColumn id="5" xr3:uid="{11F9BF95-F825-4C58-BFE5-2BDDC9FBF420}" name="Color" dataDxfId="194">
      <calculatedColumnFormula>IF('Itemized Order'!CE5="","",'Itemized Order'!CE5)</calculatedColumnFormula>
    </tableColumn>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1DBCC138-1357-4305-9873-97CD61D3AB68}" name="Merch" displayName="Merch" ref="A1:E14" tableType="queryTable" totalsRowShown="0">
  <autoFilter ref="A1:E14" xr:uid="{1DBCC138-1357-4305-9873-97CD61D3AB68}"/>
  <tableColumns count="5">
    <tableColumn id="1" xr3:uid="{0F855251-4146-462B-AFC4-EC22686A0694}" uniqueName="1" name="SKU#" queryTableFieldId="1" dataDxfId="290"/>
    <tableColumn id="2" xr3:uid="{83AEB06A-0B59-4984-8548-E81E728F17D7}" uniqueName="2" name="Custom3" queryTableFieldId="2"/>
    <tableColumn id="3" xr3:uid="{0AD2C7BF-F17D-4C66-9CDD-BA306D2849DC}" uniqueName="3" name="Quantity" queryTableFieldId="3"/>
    <tableColumn id="4" xr3:uid="{4AA6FAAA-E866-4923-A827-4171948D7889}" uniqueName="4" name="Sum of PEAK" queryTableFieldId="4"/>
    <tableColumn id="5" xr3:uid="{2928A89F-7169-4D56-ABBC-86573D41180D}" uniqueName="5" name="Color" queryTableFieldId="5" dataDxfId="289"/>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7C9852FC-2B3E-4023-B2D4-702DB3068D0A}" name="Table2" displayName="Table2" ref="CG4:CK17" totalsRowShown="0" headerRowDxfId="288" dataDxfId="286" headerRowBorderDxfId="287">
  <autoFilter ref="CG4:CK17" xr:uid="{7C9852FC-2B3E-4023-B2D4-702DB3068D0A}"/>
  <tableColumns count="5">
    <tableColumn id="1" xr3:uid="{00B932CD-82A0-4AFF-BFD3-41C40D58E812}" name="SKU#" dataDxfId="285"/>
    <tableColumn id="2" xr3:uid="{A6AB5FBB-D4DD-4B0F-AA47-AEFC8032CFD3}" name="Custom3" dataDxfId="284"/>
    <tableColumn id="3" xr3:uid="{702F3204-AAD2-4732-8032-FBA33582390C}" name="Quantity" dataDxfId="283"/>
    <tableColumn id="4" xr3:uid="{BE0F7811-6229-4A07-8098-359C68FA969D}" name="Sum of PEAK" dataDxfId="282"/>
    <tableColumn id="5" xr3:uid="{D109F664-8E2D-49B7-878A-F2242EC85A36}" name="Color" dataDxfId="281"/>
  </tableColumns>
  <tableStyleInfo name="TableStyleLight2" showFirstColumn="0" showLastColumn="0" showRowStripes="0"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4192371-BAE5-4159-90C4-1ED54EE61FA5}" name="Table1" displayName="Table1" ref="A1:E120" totalsRowShown="0" headerRowDxfId="280" dataDxfId="279">
  <autoFilter ref="A1:E120" xr:uid="{B4192371-BAE5-4159-90C4-1ED54EE61FA5}"/>
  <tableColumns count="5">
    <tableColumn id="1" xr3:uid="{F3FDC572-FD6C-4719-A6D7-A8B78E9CBCEA}" name="SKU#" dataDxfId="278">
      <calculatedColumnFormula>IF('Itemized Order'!A5="","",'Itemized Order'!A5)</calculatedColumnFormula>
    </tableColumn>
    <tableColumn id="2" xr3:uid="{F551AF8F-6EA2-47B3-A20B-A5B4D7379E0D}" name="White" dataDxfId="277">
      <calculatedColumnFormula>IF('Itemized Order'!B5="","",'Itemized Order'!B5)</calculatedColumnFormula>
    </tableColumn>
    <tableColumn id="3" xr3:uid="{ACF8220A-7971-4128-BB33-FCA106A395B3}" name="Quantity" dataDxfId="276">
      <calculatedColumnFormula>IF('Itemized Order'!C5="","",'Itemized Order'!C5)</calculatedColumnFormula>
    </tableColumn>
    <tableColumn id="4" xr3:uid="{A3CEA4BB-C408-4C0F-AEA6-17213D6B8A9A}" name="COGS " dataDxfId="275">
      <calculatedColumnFormula>IF('Itemized Order'!D5="","",'Itemized Order'!D5)</calculatedColumnFormula>
    </tableColumn>
    <tableColumn id="5" xr3:uid="{31A74B0D-545D-4F4F-86AA-888C9B3EF585}" name="Color" dataDxfId="274">
      <calculatedColumnFormula>IF('Itemized Order'!E5="","",'Itemized Order'!E5)</calculatedColumnFormula>
    </tableColumn>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F1A769AE-F94C-4F65-97DC-10BF305E1A24}" name="Table3" displayName="Table3" ref="G1:K120" totalsRowShown="0" headerRowDxfId="273" dataDxfId="272">
  <autoFilter ref="G1:K120" xr:uid="{F1A769AE-F94C-4F65-97DC-10BF305E1A24}"/>
  <tableColumns count="5">
    <tableColumn id="1" xr3:uid="{EBDBE23A-FE49-4831-A5CD-A1F67F58940E}" name="SKU#" dataDxfId="271">
      <calculatedColumnFormula>IF('Itemized Order'!G5="","",'Itemized Order'!G5)</calculatedColumnFormula>
    </tableColumn>
    <tableColumn id="2" xr3:uid="{751C8FDB-1525-489F-8BF3-12A4EA405515}" name="Pink" dataDxfId="270">
      <calculatedColumnFormula>IF('Itemized Order'!H5="","",'Itemized Order'!H5)</calculatedColumnFormula>
    </tableColumn>
    <tableColumn id="3" xr3:uid="{5D0157BA-582F-4769-A39B-0141233F726E}" name="Quantity" dataDxfId="269">
      <calculatedColumnFormula>IF('Itemized Order'!I5="","",'Itemized Order'!I5)</calculatedColumnFormula>
    </tableColumn>
    <tableColumn id="4" xr3:uid="{6FEB6B2A-1DA1-452C-BD12-9E95DF8FCD7E}" name="COGS " dataDxfId="268">
      <calculatedColumnFormula>IF('Itemized Order'!J5="","",'Itemized Order'!J5)</calculatedColumnFormula>
    </tableColumn>
    <tableColumn id="5" xr3:uid="{9072FC62-3824-4E5B-B2EF-57136AC3EE61}" name="Color" dataDxfId="267">
      <calculatedColumnFormula>IF('Itemized Order'!K5="","",'Itemized Order'!K5)</calculatedColumnFormula>
    </tableColumn>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EBAC0A19-740B-44C8-BF69-E8CD1A10655E}" name="Table5" displayName="Table5" ref="M1:Q120" totalsRowShown="0" headerRowDxfId="266" dataDxfId="265">
  <autoFilter ref="M1:Q120" xr:uid="{EBAC0A19-740B-44C8-BF69-E8CD1A10655E}"/>
  <tableColumns count="5">
    <tableColumn id="1" xr3:uid="{F7D0A2F7-13CF-40F1-A584-465F06BA8954}" name="SKU#" dataDxfId="264">
      <calculatedColumnFormula>IF('Itemized Order'!M5="","",'Itemized Order'!M5)</calculatedColumnFormula>
    </tableColumn>
    <tableColumn id="2" xr3:uid="{07A4C6DA-F865-4FDB-B152-CEEB8D523D0D}" name="Red" dataDxfId="263">
      <calculatedColumnFormula>IF('Itemized Order'!N5="","",'Itemized Order'!N5)</calculatedColumnFormula>
    </tableColumn>
    <tableColumn id="3" xr3:uid="{D61756FA-6EE1-4776-9937-1D24D8755DD4}" name="Quantity" dataDxfId="262">
      <calculatedColumnFormula>IF('Itemized Order'!O5="","",'Itemized Order'!O5)</calculatedColumnFormula>
    </tableColumn>
    <tableColumn id="4" xr3:uid="{8060AED6-8CF3-443A-8690-F682B8035E5F}" name="COGS " dataDxfId="261">
      <calculatedColumnFormula>IF('Itemized Order'!P5="","",'Itemized Order'!P5)</calculatedColumnFormula>
    </tableColumn>
    <tableColumn id="5" xr3:uid="{D54F4690-DE15-45BE-B470-3DFF5C7955CB}" name="Color" dataDxfId="260">
      <calculatedColumnFormula>IF('Itemized Order'!Q5="","",'Itemized Order'!Q5)</calculatedColumnFormula>
    </tableColumn>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FA05111A-8A16-420D-9857-8258053CDD23}" name="Table7" displayName="Table7" ref="S1:W120" totalsRowShown="0" headerRowDxfId="259">
  <autoFilter ref="S1:W120" xr:uid="{FA05111A-8A16-420D-9857-8258053CDD23}"/>
  <tableColumns count="5">
    <tableColumn id="1" xr3:uid="{B1F426F8-AC98-4BCD-B989-410648CA8D0A}" name="SKU#" dataDxfId="258">
      <calculatedColumnFormula>IF('Itemized Order'!S5="","",'Itemized Order'!S5)</calculatedColumnFormula>
    </tableColumn>
    <tableColumn id="2" xr3:uid="{D4C80293-42C4-4D0B-963E-A850F1E18F3E}" name="Orange" dataDxfId="257">
      <calculatedColumnFormula>IF('Itemized Order'!T5="","",'Itemized Order'!T5)</calculatedColumnFormula>
    </tableColumn>
    <tableColumn id="3" xr3:uid="{F080386F-5576-4E20-BE4B-D8227AA607C8}" name="Quantity" dataDxfId="256">
      <calculatedColumnFormula>IF('Itemized Order'!U5="","",'Itemized Order'!U5)</calculatedColumnFormula>
    </tableColumn>
    <tableColumn id="4" xr3:uid="{6D42A24C-E63E-4CC1-84C2-A5D836A8FC4F}" name="COGS " dataDxfId="255">
      <calculatedColumnFormula>IF('Itemized Order'!V5="","",'Itemized Order'!V5)</calculatedColumnFormula>
    </tableColumn>
    <tableColumn id="5" xr3:uid="{0705EECE-763A-4176-B535-E6BBD13D30FC}" name="Color" dataDxfId="254">
      <calculatedColumnFormula>IF('Itemized Order'!W5="","",'Itemized Order'!W5)</calculatedColumnFormula>
    </tableColumn>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4D4CEBFB-1F17-476D-8B2F-867F690C64FC}" name="Table11" displayName="Table11" ref="Y1:AC120" totalsRowShown="0" headerRowDxfId="253">
  <autoFilter ref="Y1:AC120" xr:uid="{4D4CEBFB-1F17-476D-8B2F-867F690C64FC}"/>
  <tableColumns count="5">
    <tableColumn id="1" xr3:uid="{0B3AF99B-B2A7-4039-8EC7-F8C3382FD87C}" name="SKU#" dataDxfId="252">
      <calculatedColumnFormula>IF('Itemized Order'!Y5="","",'Itemized Order'!Y5)</calculatedColumnFormula>
    </tableColumn>
    <tableColumn id="2" xr3:uid="{AE729955-488B-4038-8AFD-3AC302B97B72}" name="Dune" dataDxfId="251">
      <calculatedColumnFormula>IF('Itemized Order'!Z5="","",'Itemized Order'!Z5)</calculatedColumnFormula>
    </tableColumn>
    <tableColumn id="3" xr3:uid="{BBAF93C0-604A-4F81-B4FE-573473EF4C6A}" name="Quantity" dataDxfId="250">
      <calculatedColumnFormula>IF('Itemized Order'!AA5="","",'Itemized Order'!AA5)</calculatedColumnFormula>
    </tableColumn>
    <tableColumn id="4" xr3:uid="{130A4923-39F9-4611-A21B-94EC2AA3D7F5}" name="COGS " dataDxfId="249">
      <calculatedColumnFormula>IF('Itemized Order'!AB5="","",'Itemized Order'!AB5)</calculatedColumnFormula>
    </tableColumn>
    <tableColumn id="5" xr3:uid="{53821016-F0F9-4145-A74F-6C68067E919E}" name="Color" dataDxfId="248">
      <calculatedColumnFormula>IF('Itemized Order'!AC5="","",'Itemized Order'!AC5)</calculatedColumnFormula>
    </tableColumn>
  </tableColumns>
  <tableStyleInfo name="TableStyleMedium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C5BD83B0-1E98-4EB7-8DAC-F7544C92E49F}" name="Table13" displayName="Table13" ref="AE1:AI120" totalsRowShown="0" headerRowDxfId="247">
  <autoFilter ref="AE1:AI120" xr:uid="{C5BD83B0-1E98-4EB7-8DAC-F7544C92E49F}"/>
  <tableColumns count="5">
    <tableColumn id="1" xr3:uid="{A5172E9E-C032-496E-811A-FCF134827BB4}" name="SKU#" dataDxfId="246">
      <calculatedColumnFormula>IF('Itemized Order'!AE5="","",'Itemized Order'!AE5)</calculatedColumnFormula>
    </tableColumn>
    <tableColumn id="2" xr3:uid="{E55CF345-24AE-400F-B810-084B1E3671FC}" name="Yellow" dataDxfId="245">
      <calculatedColumnFormula>IF('Itemized Order'!AF5="","",'Itemized Order'!AF5)</calculatedColumnFormula>
    </tableColumn>
    <tableColumn id="3" xr3:uid="{E4242655-D972-4C8F-AC5C-CBDC52A9252F}" name="Quantity" dataDxfId="244">
      <calculatedColumnFormula>IF('Itemized Order'!AG5="","",'Itemized Order'!AG5)</calculatedColumnFormula>
    </tableColumn>
    <tableColumn id="4" xr3:uid="{DA198D2C-0427-4DC4-845D-B55DC6A6805C}" name="COGS " dataDxfId="243">
      <calculatedColumnFormula>IF('Itemized Order'!AH5="","",'Itemized Order'!AH5)</calculatedColumnFormula>
    </tableColumn>
    <tableColumn id="5" xr3:uid="{F173845A-1370-4A3A-B61B-B97F4DCCD547}" name="Color" dataDxfId="242">
      <calculatedColumnFormula>IF('Itemized Order'!AI5="","",'Itemized Order'!AI5)</calculatedColumnFormula>
    </tableColumn>
  </tableColumns>
  <tableStyleInfo name="TableStyleMedium2"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table" Target="../tables/table2.xml"/></Relationships>
</file>

<file path=xl/worksheets/_rels/sheet6.xml.rels><?xml version="1.0" encoding="UTF-8" standalone="yes"?>
<Relationships xmlns="http://schemas.openxmlformats.org/package/2006/relationships"><Relationship Id="rId8" Type="http://schemas.openxmlformats.org/officeDocument/2006/relationships/pivotTable" Target="../pivotTables/pivotTable8.xml"/><Relationship Id="rId13" Type="http://schemas.openxmlformats.org/officeDocument/2006/relationships/pivotTable" Target="../pivotTables/pivotTable13.xml"/><Relationship Id="rId3" Type="http://schemas.openxmlformats.org/officeDocument/2006/relationships/pivotTable" Target="../pivotTables/pivotTable3.xml"/><Relationship Id="rId7" Type="http://schemas.openxmlformats.org/officeDocument/2006/relationships/pivotTable" Target="../pivotTables/pivotTable7.xml"/><Relationship Id="rId12" Type="http://schemas.openxmlformats.org/officeDocument/2006/relationships/pivotTable" Target="../pivotTables/pivotTable12.xml"/><Relationship Id="rId2" Type="http://schemas.openxmlformats.org/officeDocument/2006/relationships/pivotTable" Target="../pivotTables/pivotTable2.xml"/><Relationship Id="rId16" Type="http://schemas.openxmlformats.org/officeDocument/2006/relationships/table" Target="../tables/table3.xml"/><Relationship Id="rId1" Type="http://schemas.openxmlformats.org/officeDocument/2006/relationships/pivotTable" Target="../pivotTables/pivotTable1.xml"/><Relationship Id="rId6" Type="http://schemas.openxmlformats.org/officeDocument/2006/relationships/pivotTable" Target="../pivotTables/pivotTable6.xml"/><Relationship Id="rId11" Type="http://schemas.openxmlformats.org/officeDocument/2006/relationships/pivotTable" Target="../pivotTables/pivotTable11.xml"/><Relationship Id="rId5" Type="http://schemas.openxmlformats.org/officeDocument/2006/relationships/pivotTable" Target="../pivotTables/pivotTable5.xml"/><Relationship Id="rId15" Type="http://schemas.openxmlformats.org/officeDocument/2006/relationships/printerSettings" Target="../printerSettings/printerSettings5.bin"/><Relationship Id="rId10" Type="http://schemas.openxmlformats.org/officeDocument/2006/relationships/pivotTable" Target="../pivotTables/pivotTable10.xml"/><Relationship Id="rId4" Type="http://schemas.openxmlformats.org/officeDocument/2006/relationships/pivotTable" Target="../pivotTables/pivotTable4.xml"/><Relationship Id="rId9" Type="http://schemas.openxmlformats.org/officeDocument/2006/relationships/pivotTable" Target="../pivotTables/pivotTable9.xml"/><Relationship Id="rId14" Type="http://schemas.openxmlformats.org/officeDocument/2006/relationships/pivotTable" Target="../pivotTables/pivotTable14.xml"/></Relationships>
</file>

<file path=xl/worksheets/_rels/sheet7.xml.rels><?xml version="1.0" encoding="UTF-8" standalone="yes"?>
<Relationships xmlns="http://schemas.openxmlformats.org/package/2006/relationships"><Relationship Id="rId8" Type="http://schemas.openxmlformats.org/officeDocument/2006/relationships/table" Target="../tables/table10.xml"/><Relationship Id="rId13" Type="http://schemas.openxmlformats.org/officeDocument/2006/relationships/table" Target="../tables/table15.xml"/><Relationship Id="rId3" Type="http://schemas.openxmlformats.org/officeDocument/2006/relationships/table" Target="../tables/table5.xml"/><Relationship Id="rId7" Type="http://schemas.openxmlformats.org/officeDocument/2006/relationships/table" Target="../tables/table9.xml"/><Relationship Id="rId12" Type="http://schemas.openxmlformats.org/officeDocument/2006/relationships/table" Target="../tables/table14.xml"/><Relationship Id="rId2" Type="http://schemas.openxmlformats.org/officeDocument/2006/relationships/table" Target="../tables/table4.xml"/><Relationship Id="rId1" Type="http://schemas.openxmlformats.org/officeDocument/2006/relationships/printerSettings" Target="../printerSettings/printerSettings6.bin"/><Relationship Id="rId6" Type="http://schemas.openxmlformats.org/officeDocument/2006/relationships/table" Target="../tables/table8.xml"/><Relationship Id="rId11" Type="http://schemas.openxmlformats.org/officeDocument/2006/relationships/table" Target="../tables/table13.xml"/><Relationship Id="rId5" Type="http://schemas.openxmlformats.org/officeDocument/2006/relationships/table" Target="../tables/table7.xml"/><Relationship Id="rId15" Type="http://schemas.openxmlformats.org/officeDocument/2006/relationships/table" Target="../tables/table17.xml"/><Relationship Id="rId10" Type="http://schemas.openxmlformats.org/officeDocument/2006/relationships/table" Target="../tables/table12.xml"/><Relationship Id="rId4" Type="http://schemas.openxmlformats.org/officeDocument/2006/relationships/table" Target="../tables/table6.xml"/><Relationship Id="rId9" Type="http://schemas.openxmlformats.org/officeDocument/2006/relationships/table" Target="../tables/table11.xml"/><Relationship Id="rId14" Type="http://schemas.openxmlformats.org/officeDocument/2006/relationships/table" Target="../tables/table1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CC2750-4D3B-9549-96A2-3E86E459F3C0}">
  <sheetPr codeName="Sheet2"/>
  <dimension ref="B2:O23"/>
  <sheetViews>
    <sheetView showGridLines="0" showRowColHeaders="0" zoomScale="70" zoomScaleNormal="70" workbookViewId="0">
      <selection activeCell="C10" sqref="C10"/>
    </sheetView>
  </sheetViews>
  <sheetFormatPr defaultColWidth="10.796875" defaultRowHeight="19.95" customHeight="1" x14ac:dyDescent="0.25"/>
  <cols>
    <col min="1" max="1" width="10.796875" style="1"/>
    <col min="2" max="2" width="22.19921875" style="1" bestFit="1" customWidth="1"/>
    <col min="3" max="3" width="18.5" style="1" customWidth="1"/>
    <col min="4" max="4" width="13.69921875" style="1" customWidth="1"/>
    <col min="5" max="5" width="14" style="1" customWidth="1"/>
    <col min="6" max="6" width="17.296875" style="1" bestFit="1" customWidth="1"/>
    <col min="7" max="7" width="16.796875" style="1" customWidth="1"/>
    <col min="8" max="8" width="6.09765625" style="1" customWidth="1"/>
    <col min="9" max="12" width="10.796875" style="1"/>
    <col min="13" max="13" width="15.5" style="1" customWidth="1"/>
    <col min="14" max="14" width="11.09765625" style="1" customWidth="1"/>
    <col min="15" max="15" width="14.8984375" style="1" customWidth="1"/>
    <col min="16" max="16384" width="10.796875" style="1"/>
  </cols>
  <sheetData>
    <row r="2" spans="2:15" ht="25.05" customHeight="1" x14ac:dyDescent="0.25"/>
    <row r="3" spans="2:15" ht="25.05" customHeight="1" x14ac:dyDescent="0.25"/>
    <row r="4" spans="2:15" ht="25.05" customHeight="1" x14ac:dyDescent="0.25"/>
    <row r="5" spans="2:15" ht="25.05" customHeight="1" x14ac:dyDescent="0.25"/>
    <row r="6" spans="2:15" ht="25.05" customHeight="1" x14ac:dyDescent="0.25"/>
    <row r="9" spans="2:15" ht="25.05" customHeight="1" thickBot="1" x14ac:dyDescent="0.3">
      <c r="B9" s="290" t="s">
        <v>10</v>
      </c>
      <c r="C9" s="291"/>
      <c r="D9" s="291"/>
      <c r="E9" s="291"/>
      <c r="F9" s="291"/>
      <c r="G9" s="291"/>
      <c r="I9" s="288" t="s">
        <v>33</v>
      </c>
      <c r="J9" s="289"/>
      <c r="K9" s="289"/>
      <c r="L9" s="289"/>
      <c r="M9" s="289"/>
      <c r="N9" s="289"/>
      <c r="O9" s="289"/>
    </row>
    <row r="10" spans="2:15" ht="25.05" customHeight="1" thickBot="1" x14ac:dyDescent="0.35">
      <c r="B10" s="182" t="s">
        <v>4</v>
      </c>
      <c r="C10" s="184"/>
      <c r="D10" s="185"/>
      <c r="E10" s="185"/>
      <c r="F10" s="185"/>
      <c r="G10" s="186"/>
      <c r="I10" s="285" t="s">
        <v>340</v>
      </c>
      <c r="J10" s="286"/>
      <c r="K10" s="286"/>
      <c r="L10" s="286"/>
      <c r="M10" s="286"/>
      <c r="N10" s="286"/>
      <c r="O10" s="286"/>
    </row>
    <row r="11" spans="2:15" ht="25.05" customHeight="1" thickBot="1" x14ac:dyDescent="0.35">
      <c r="B11" s="182" t="s">
        <v>3</v>
      </c>
      <c r="C11" s="184"/>
      <c r="D11" s="185"/>
      <c r="E11" s="185"/>
      <c r="F11" s="185"/>
      <c r="G11" s="186"/>
      <c r="I11" s="287"/>
      <c r="J11" s="286"/>
      <c r="K11" s="286"/>
      <c r="L11" s="286"/>
      <c r="M11" s="286"/>
      <c r="N11" s="286"/>
      <c r="O11" s="286"/>
    </row>
    <row r="12" spans="2:15" ht="25.05" customHeight="1" thickBot="1" x14ac:dyDescent="0.35">
      <c r="B12" s="182" t="s">
        <v>2</v>
      </c>
      <c r="C12" s="184"/>
      <c r="D12" s="185"/>
      <c r="E12" s="185"/>
      <c r="F12" s="185"/>
      <c r="G12" s="186"/>
      <c r="I12" s="287"/>
      <c r="J12" s="286"/>
      <c r="K12" s="286"/>
      <c r="L12" s="286"/>
      <c r="M12" s="286"/>
      <c r="N12" s="286"/>
      <c r="O12" s="286"/>
    </row>
    <row r="13" spans="2:15" ht="25.05" customHeight="1" thickBot="1" x14ac:dyDescent="0.35">
      <c r="B13" s="2" t="s">
        <v>5</v>
      </c>
      <c r="C13" s="187"/>
      <c r="D13" s="188" t="s">
        <v>8</v>
      </c>
      <c r="E13" s="187"/>
      <c r="F13" s="188" t="s">
        <v>9</v>
      </c>
      <c r="G13" s="208"/>
      <c r="I13" s="287"/>
      <c r="J13" s="286"/>
      <c r="K13" s="286"/>
      <c r="L13" s="286"/>
      <c r="M13" s="286"/>
      <c r="N13" s="286"/>
      <c r="O13" s="286"/>
    </row>
    <row r="14" spans="2:15" ht="25.05" customHeight="1" thickBot="1" x14ac:dyDescent="0.35">
      <c r="B14" s="182" t="s">
        <v>6</v>
      </c>
      <c r="C14" s="189"/>
      <c r="D14" s="183"/>
      <c r="E14" s="183"/>
      <c r="F14" s="183"/>
      <c r="G14" s="190"/>
      <c r="I14" s="287"/>
      <c r="J14" s="286"/>
      <c r="K14" s="286"/>
      <c r="L14" s="286"/>
      <c r="M14" s="286"/>
      <c r="N14" s="286"/>
      <c r="O14" s="286"/>
    </row>
    <row r="15" spans="2:15" ht="25.05" customHeight="1" thickBot="1" x14ac:dyDescent="0.35">
      <c r="B15" s="182" t="s">
        <v>7</v>
      </c>
      <c r="C15" s="192"/>
      <c r="D15" s="185"/>
      <c r="E15" s="185"/>
      <c r="F15" s="185"/>
      <c r="G15" s="186"/>
      <c r="I15" s="287"/>
      <c r="J15" s="286"/>
      <c r="K15" s="286"/>
      <c r="L15" s="286"/>
      <c r="M15" s="286"/>
      <c r="N15" s="286"/>
      <c r="O15" s="286"/>
    </row>
    <row r="16" spans="2:15" ht="19.95" customHeight="1" x14ac:dyDescent="0.25">
      <c r="I16" s="287"/>
      <c r="J16" s="286"/>
      <c r="K16" s="286"/>
      <c r="L16" s="286"/>
      <c r="M16" s="286"/>
      <c r="N16" s="286"/>
      <c r="O16" s="286"/>
    </row>
    <row r="17" spans="2:15" ht="25.05" customHeight="1" thickBot="1" x14ac:dyDescent="0.3">
      <c r="B17" s="290" t="s">
        <v>11</v>
      </c>
      <c r="C17" s="290"/>
      <c r="D17" s="290"/>
      <c r="E17" s="290"/>
      <c r="F17" s="290"/>
      <c r="G17" s="290"/>
      <c r="I17" s="287"/>
      <c r="J17" s="286"/>
      <c r="K17" s="286"/>
      <c r="L17" s="286"/>
      <c r="M17" s="286"/>
      <c r="N17" s="286"/>
      <c r="O17" s="286"/>
    </row>
    <row r="18" spans="2:15" ht="25.05" customHeight="1" thickBot="1" x14ac:dyDescent="0.35">
      <c r="B18" s="2" t="s">
        <v>4</v>
      </c>
      <c r="C18" s="292"/>
      <c r="D18" s="293"/>
      <c r="E18" s="293"/>
      <c r="F18" s="293"/>
      <c r="G18" s="294"/>
      <c r="I18" s="287"/>
      <c r="J18" s="286"/>
      <c r="K18" s="286"/>
      <c r="L18" s="286"/>
      <c r="M18" s="286"/>
      <c r="N18" s="286"/>
      <c r="O18" s="286"/>
    </row>
    <row r="19" spans="2:15" ht="25.05" customHeight="1" thickBot="1" x14ac:dyDescent="0.35">
      <c r="B19" s="2" t="s">
        <v>3</v>
      </c>
      <c r="C19" s="292"/>
      <c r="D19" s="293"/>
      <c r="E19" s="293"/>
      <c r="F19" s="293"/>
      <c r="G19" s="294"/>
      <c r="I19" s="287"/>
      <c r="J19" s="286"/>
      <c r="K19" s="286"/>
      <c r="L19" s="286"/>
      <c r="M19" s="286"/>
      <c r="N19" s="286"/>
      <c r="O19" s="286"/>
    </row>
    <row r="20" spans="2:15" ht="25.05" customHeight="1" thickBot="1" x14ac:dyDescent="0.35">
      <c r="B20" s="2" t="s">
        <v>2</v>
      </c>
      <c r="C20" s="283"/>
      <c r="D20" s="283"/>
      <c r="E20" s="283"/>
      <c r="F20" s="283"/>
      <c r="G20" s="283"/>
      <c r="I20" s="287"/>
      <c r="J20" s="286"/>
      <c r="K20" s="286"/>
      <c r="L20" s="286"/>
      <c r="M20" s="286"/>
      <c r="N20" s="286"/>
      <c r="O20" s="286"/>
    </row>
    <row r="21" spans="2:15" ht="25.05" customHeight="1" thickBot="1" x14ac:dyDescent="0.35">
      <c r="B21" s="2" t="s">
        <v>5</v>
      </c>
      <c r="C21" s="68"/>
      <c r="D21" s="2" t="s">
        <v>8</v>
      </c>
      <c r="E21" s="68"/>
      <c r="F21" s="2" t="s">
        <v>9</v>
      </c>
      <c r="G21" s="207"/>
      <c r="I21" s="287"/>
      <c r="J21" s="286"/>
      <c r="K21" s="286"/>
      <c r="L21" s="286"/>
      <c r="M21" s="286"/>
      <c r="N21" s="286"/>
      <c r="O21" s="286"/>
    </row>
    <row r="22" spans="2:15" ht="25.05" customHeight="1" thickBot="1" x14ac:dyDescent="0.35">
      <c r="B22" s="2" t="s">
        <v>6</v>
      </c>
      <c r="C22" s="283"/>
      <c r="D22" s="283"/>
      <c r="E22" s="283"/>
      <c r="F22" s="283"/>
      <c r="G22" s="283"/>
      <c r="I22" s="287"/>
      <c r="J22" s="286"/>
      <c r="K22" s="286"/>
      <c r="L22" s="286"/>
      <c r="M22" s="286"/>
      <c r="N22" s="286"/>
      <c r="O22" s="286"/>
    </row>
    <row r="23" spans="2:15" ht="25.05" customHeight="1" thickBot="1" x14ac:dyDescent="0.35">
      <c r="B23" s="2" t="s">
        <v>7</v>
      </c>
      <c r="C23" s="284"/>
      <c r="D23" s="283"/>
      <c r="E23" s="283"/>
      <c r="F23" s="283"/>
      <c r="G23" s="283"/>
      <c r="I23" s="287"/>
      <c r="J23" s="286"/>
      <c r="K23" s="286"/>
      <c r="L23" s="286"/>
      <c r="M23" s="286"/>
      <c r="N23" s="286"/>
      <c r="O23" s="286"/>
    </row>
  </sheetData>
  <sheetProtection algorithmName="SHA-512" hashValue="KTbgMQfdMpE8dEGOxc9PEBgODhvu+jh5agtFxuo+dTxai5mbrNMVqJXj23kVC0ntfxAY58v9TxR1XRK7lPmF8w==" saltValue="mCtf4IEWqEjbc0+CI9Y77Q==" spinCount="100000" sheet="1" selectLockedCells="1"/>
  <mergeCells count="9">
    <mergeCell ref="C22:G22"/>
    <mergeCell ref="C23:G23"/>
    <mergeCell ref="I10:O23"/>
    <mergeCell ref="I9:O9"/>
    <mergeCell ref="C20:G20"/>
    <mergeCell ref="B9:G9"/>
    <mergeCell ref="B17:G17"/>
    <mergeCell ref="C18:G18"/>
    <mergeCell ref="C19:G19"/>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573AE9-69EB-0F4C-9E39-7AB47E897574}">
  <sheetPr codeName="Sheet3"/>
  <dimension ref="B2:AD33"/>
  <sheetViews>
    <sheetView showGridLines="0" showRowColHeaders="0" zoomScale="60" zoomScaleNormal="60" workbookViewId="0">
      <selection activeCell="S35" sqref="S35"/>
    </sheetView>
  </sheetViews>
  <sheetFormatPr defaultColWidth="10.796875" defaultRowHeight="19.95" customHeight="1" x14ac:dyDescent="0.3"/>
  <cols>
    <col min="1" max="1" width="7.69921875" style="24" customWidth="1"/>
    <col min="2" max="2" width="4.5" style="24" customWidth="1"/>
    <col min="3" max="3" width="18.19921875" style="24" customWidth="1"/>
    <col min="4" max="4" width="12.8984375" style="24" customWidth="1"/>
    <col min="5" max="5" width="11.5" style="24" customWidth="1"/>
    <col min="6" max="6" width="10.59765625" style="24" bestFit="1" customWidth="1"/>
    <col min="7" max="7" width="12" style="24" bestFit="1" customWidth="1"/>
    <col min="8" max="8" width="12" style="25" customWidth="1"/>
    <col min="9" max="9" width="12.5" style="24" customWidth="1"/>
    <col min="10" max="10" width="12.296875" style="24" customWidth="1"/>
    <col min="11" max="11" width="12" style="24" customWidth="1"/>
    <col min="12" max="12" width="10.796875" style="24"/>
    <col min="13" max="14" width="12.69921875" style="24" bestFit="1" customWidth="1"/>
    <col min="15" max="15" width="11.5" style="24" bestFit="1" customWidth="1"/>
    <col min="16" max="17" width="10.796875" style="24"/>
    <col min="18" max="18" width="11.3984375" style="24" customWidth="1"/>
    <col min="19" max="19" width="13.19921875" style="24" customWidth="1"/>
    <col min="20" max="25" width="10.796875" style="24"/>
    <col min="26" max="26" width="20.3984375" style="24" bestFit="1" customWidth="1"/>
    <col min="27" max="27" width="22" style="24" bestFit="1" customWidth="1"/>
    <col min="28" max="29" width="10.796875" style="24"/>
    <col min="30" max="30" width="10.796875" style="26"/>
    <col min="31" max="31" width="10.796875" style="24"/>
    <col min="32" max="32" width="11.8984375" style="24" bestFit="1" customWidth="1"/>
    <col min="33" max="16384" width="10.796875" style="24"/>
  </cols>
  <sheetData>
    <row r="2" spans="2:30" ht="19.95" customHeight="1" thickBot="1" x14ac:dyDescent="0.3">
      <c r="H2" s="298" t="s">
        <v>28</v>
      </c>
      <c r="I2" s="298"/>
      <c r="J2" s="298"/>
      <c r="K2" s="298"/>
      <c r="M2" s="295" t="s">
        <v>12</v>
      </c>
      <c r="N2" s="295"/>
      <c r="O2" s="295"/>
      <c r="P2" s="295"/>
      <c r="R2" s="295" t="s">
        <v>169</v>
      </c>
      <c r="S2" s="295"/>
    </row>
    <row r="3" spans="2:30" ht="19.95" customHeight="1" thickBot="1" x14ac:dyDescent="0.35">
      <c r="H3" s="27" t="s">
        <v>30</v>
      </c>
      <c r="I3" s="27"/>
      <c r="J3" s="302">
        <f>'Grips Selector'!C4</f>
        <v>0</v>
      </c>
      <c r="K3" s="303"/>
      <c r="M3" s="299">
        <v>5000</v>
      </c>
      <c r="N3" s="299"/>
      <c r="O3" s="300" t="s">
        <v>153</v>
      </c>
      <c r="P3" s="301"/>
      <c r="R3" s="296">
        <f>'Grips Selector'!Z151</f>
        <v>0</v>
      </c>
      <c r="S3" s="296"/>
    </row>
    <row r="4" spans="2:30" ht="19.95" customHeight="1" thickBot="1" x14ac:dyDescent="0.35">
      <c r="H4" s="27" t="s">
        <v>0</v>
      </c>
      <c r="I4" s="27"/>
      <c r="J4" s="302">
        <f>'Grips Selector'!C5</f>
        <v>0</v>
      </c>
      <c r="K4" s="303"/>
      <c r="M4" s="299">
        <v>10000</v>
      </c>
      <c r="N4" s="299"/>
      <c r="O4" s="300" t="s">
        <v>152</v>
      </c>
      <c r="P4" s="301"/>
      <c r="R4" s="297"/>
      <c r="S4" s="297"/>
    </row>
    <row r="5" spans="2:30" ht="19.95" customHeight="1" thickBot="1" x14ac:dyDescent="0.35">
      <c r="H5" s="27" t="s">
        <v>1</v>
      </c>
      <c r="I5" s="27"/>
      <c r="J5" s="302">
        <f>'Grips Selector'!C6</f>
        <v>0</v>
      </c>
      <c r="K5" s="303"/>
      <c r="M5" s="299">
        <v>15000</v>
      </c>
      <c r="N5" s="299"/>
      <c r="O5" s="300" t="s">
        <v>151</v>
      </c>
      <c r="P5" s="301"/>
      <c r="R5" s="297"/>
      <c r="S5" s="297"/>
    </row>
    <row r="7" spans="2:30" ht="19.95" customHeight="1" x14ac:dyDescent="0.3">
      <c r="C7" s="69"/>
      <c r="D7" s="69"/>
      <c r="E7" s="69"/>
      <c r="F7" s="69"/>
    </row>
    <row r="8" spans="2:30" s="25" customFormat="1" ht="25.05" customHeight="1" x14ac:dyDescent="0.3">
      <c r="D8" s="306" t="s">
        <v>167</v>
      </c>
      <c r="E8" s="308" t="s">
        <v>159</v>
      </c>
      <c r="F8" s="310" t="s">
        <v>160</v>
      </c>
      <c r="G8" s="312" t="s">
        <v>161</v>
      </c>
      <c r="H8" s="314" t="s">
        <v>162</v>
      </c>
      <c r="I8" s="316" t="s">
        <v>163</v>
      </c>
      <c r="J8" s="318" t="s">
        <v>165</v>
      </c>
      <c r="K8" s="320" t="s">
        <v>164</v>
      </c>
      <c r="L8" s="322" t="s">
        <v>166</v>
      </c>
      <c r="M8" s="304" t="s">
        <v>168</v>
      </c>
      <c r="N8" s="325" t="s">
        <v>158</v>
      </c>
      <c r="O8" s="306" t="s">
        <v>32</v>
      </c>
      <c r="P8" s="306" t="s">
        <v>32</v>
      </c>
      <c r="Q8" s="306" t="s">
        <v>32</v>
      </c>
      <c r="R8" s="327" t="s">
        <v>143</v>
      </c>
      <c r="S8" s="324" t="s">
        <v>144</v>
      </c>
      <c r="AD8" s="42"/>
    </row>
    <row r="9" spans="2:30" s="46" customFormat="1" ht="25.05" customHeight="1" x14ac:dyDescent="0.3">
      <c r="B9" s="25"/>
      <c r="C9" s="24"/>
      <c r="D9" s="307"/>
      <c r="E9" s="309"/>
      <c r="F9" s="311"/>
      <c r="G9" s="313"/>
      <c r="H9" s="315"/>
      <c r="I9" s="317"/>
      <c r="J9" s="319"/>
      <c r="K9" s="321"/>
      <c r="L9" s="323"/>
      <c r="M9" s="305"/>
      <c r="N9" s="326"/>
      <c r="O9" s="307"/>
      <c r="P9" s="307"/>
      <c r="Q9" s="307"/>
      <c r="R9" s="327"/>
      <c r="S9" s="324"/>
    </row>
    <row r="10" spans="2:30" ht="22.05" customHeight="1" thickBot="1" x14ac:dyDescent="0.35">
      <c r="B10" s="25" t="s">
        <v>26</v>
      </c>
      <c r="H10" s="24"/>
      <c r="AD10" s="24"/>
    </row>
    <row r="11" spans="2:30" ht="19.95" customHeight="1" thickTop="1" thickBot="1" x14ac:dyDescent="0.35">
      <c r="B11" s="25"/>
      <c r="C11" s="24" t="s">
        <v>138</v>
      </c>
      <c r="D11" s="70">
        <f>(('Grips Selector'!$F$24-20)*'Grips Selector'!I24)+SUMPRODUCT('Grips Selector'!$F$26:$F$33,'Grips Selector'!I26:I33)+(('Grips Selector'!$F$141-20)*'Grips Selector'!I141)+SUMPRODUCT('Grips Selector'!$F$143:$F$150,'Grips Selector'!I143:I150)</f>
        <v>0</v>
      </c>
      <c r="E11" s="30">
        <f>(('Grips Selector'!$F$24-20)*'Grips Selector'!J24)+SUMPRODUCT('Grips Selector'!$F$26:$F$33,'Grips Selector'!J26:J33)+(('Grips Selector'!$F$141-20)*'Grips Selector'!J141)+SUMPRODUCT('Grips Selector'!$F$143:$F$150,'Grips Selector'!J143:J150)</f>
        <v>0</v>
      </c>
      <c r="F11" s="31">
        <f>(('Grips Selector'!$F$24-20)*'Grips Selector'!K24)+SUMPRODUCT('Grips Selector'!$F$26:$F$33,'Grips Selector'!K26:K33)+(('Grips Selector'!$F$141-20)*'Grips Selector'!K141)+SUMPRODUCT('Grips Selector'!$F$143:$F$150,'Grips Selector'!K143:K150)</f>
        <v>0</v>
      </c>
      <c r="G11" s="32">
        <f>(('Grips Selector'!$F$24-20)*'Grips Selector'!L24)+SUMPRODUCT('Grips Selector'!$F$26:$F$33,'Grips Selector'!L26:L33)+(('Grips Selector'!$F$141-20)*'Grips Selector'!L141)+SUMPRODUCT('Grips Selector'!$F$143:$F$150,'Grips Selector'!L143:L150)</f>
        <v>0</v>
      </c>
      <c r="H11" s="33">
        <f>(('Grips Selector'!$F$24-20)*'Grips Selector'!M24)+SUMPRODUCT('Grips Selector'!$F$26:$F$33,'Grips Selector'!M26:M33)+(('Grips Selector'!$F$141-20)*'Grips Selector'!M141)+SUMPRODUCT('Grips Selector'!$F$143:$F$150,'Grips Selector'!M143:M150)</f>
        <v>0</v>
      </c>
      <c r="I11" s="34">
        <f>(('Grips Selector'!$F$24-20)*'Grips Selector'!N24)+SUMPRODUCT('Grips Selector'!$F$26:$F$33,'Grips Selector'!N26:N33)+(('Grips Selector'!$F$141-20)*'Grips Selector'!N141)+SUMPRODUCT('Grips Selector'!$F$143:$F$150,'Grips Selector'!N143:N150)</f>
        <v>0</v>
      </c>
      <c r="J11" s="35">
        <f>(('Grips Selector'!$F$24-20)*'Grips Selector'!O24)+SUMPRODUCT('Grips Selector'!$F$26:$F$33,'Grips Selector'!O26:O33)+(('Grips Selector'!$F$141-20)*'Grips Selector'!O141)+SUMPRODUCT('Grips Selector'!$F$143:$F$150,'Grips Selector'!O143:O150)</f>
        <v>0</v>
      </c>
      <c r="K11" s="36">
        <f>(('Grips Selector'!$F$24-20)*'Grips Selector'!P24)+SUMPRODUCT('Grips Selector'!$F$26:$F$33,'Grips Selector'!P26:P33)+(('Grips Selector'!$F$141-20)*'Grips Selector'!P141)+SUMPRODUCT('Grips Selector'!$F$143:$F$150,'Grips Selector'!P143:P150)</f>
        <v>0</v>
      </c>
      <c r="L11" s="37">
        <f>(('Grips Selector'!$F$24-20)*'Grips Selector'!Q24)+SUMPRODUCT('Grips Selector'!$F$26:$F$33,'Grips Selector'!Q26:Q33)+(('Grips Selector'!$F$141-20)*'Grips Selector'!Q141)+SUMPRODUCT('Grips Selector'!$F$143:$F$150,'Grips Selector'!Q143:Q150)</f>
        <v>0</v>
      </c>
      <c r="M11" s="38">
        <f>(('Grips Selector'!$F$24-20)*'Grips Selector'!R24)+SUMPRODUCT('Grips Selector'!$F$26:$F$33,'Grips Selector'!R26:R33)+(('Grips Selector'!$F$141-20)*'Grips Selector'!R141)+SUMPRODUCT('Grips Selector'!$F$143:$F$150,'Grips Selector'!R143:R150)</f>
        <v>0</v>
      </c>
      <c r="N11" s="39">
        <f>(('Grips Selector'!$F$24-20)*'Grips Selector'!S24)+SUMPRODUCT('Grips Selector'!$F$26:$F$33,'Grips Selector'!S26:S33)+(('Grips Selector'!$F$141-20)*'Grips Selector'!S141)+SUMPRODUCT('Grips Selector'!$F$143:$F$150,'Grips Selector'!S143:S150)</f>
        <v>0</v>
      </c>
      <c r="O11" s="40">
        <f>(('Grips Selector'!$F$24-20)*'Grips Selector'!T24)+SUMPRODUCT('Grips Selector'!$F$26:$F$33,'Grips Selector'!T26:T33)+(('Grips Selector'!$F$141-20)*'Grips Selector'!T141)+SUMPRODUCT('Grips Selector'!$F$143:$F$150,'Grips Selector'!T143:T150)</f>
        <v>0</v>
      </c>
      <c r="P11" s="40">
        <f>(('Grips Selector'!$F$24-20)*'Grips Selector'!U24)+SUMPRODUCT('Grips Selector'!$F$26:$F$33,'Grips Selector'!U26:U33)+(('Grips Selector'!$F$141-20)*'Grips Selector'!U141)+SUMPRODUCT('Grips Selector'!$F$143:$F$150,'Grips Selector'!U143:U150)</f>
        <v>0</v>
      </c>
      <c r="Q11" s="65">
        <f>(('Grips Selector'!$F$24-20)*'Grips Selector'!V24)+SUMPRODUCT('Grips Selector'!$F$26:$F$33,'Grips Selector'!V26:V33)+(('Grips Selector'!$F$141-20)*'Grips Selector'!V141)+SUMPRODUCT('Grips Selector'!$F$143:$F$150,'Grips Selector'!V143:V150)</f>
        <v>0</v>
      </c>
      <c r="R11" s="71">
        <f>SUM(D11:Q11)</f>
        <v>0</v>
      </c>
      <c r="S11" s="72" t="e">
        <f t="shared" ref="S11:S17" si="0">R11/(SUM($R$11:$R$17))</f>
        <v>#DIV/0!</v>
      </c>
      <c r="AD11" s="24"/>
    </row>
    <row r="12" spans="2:30" ht="19.95" customHeight="1" thickTop="1" thickBot="1" x14ac:dyDescent="0.35">
      <c r="B12" s="25"/>
      <c r="C12" s="24" t="s">
        <v>248</v>
      </c>
      <c r="D12" s="70">
        <f>(('Grips Selector'!$F$35-20)*'Grips Selector'!I35)+SUMPRODUCT('Grips Selector'!$F$37:$F$44,'Grips Selector'!I37:I44)</f>
        <v>0</v>
      </c>
      <c r="E12" s="30">
        <f>(('Grips Selector'!$F$35-20)*'Grips Selector'!J35)+SUMPRODUCT('Grips Selector'!$F$37:$F$44,'Grips Selector'!J37:J44)</f>
        <v>0</v>
      </c>
      <c r="F12" s="31">
        <f>(('Grips Selector'!$F$35-20)*'Grips Selector'!K35)+SUMPRODUCT('Grips Selector'!$F$37:$F$44,'Grips Selector'!K37:K44)</f>
        <v>0</v>
      </c>
      <c r="G12" s="32">
        <f>(('Grips Selector'!$F$35-20)*'Grips Selector'!L35)+SUMPRODUCT('Grips Selector'!$F$37:$F$44,'Grips Selector'!L37:L44)</f>
        <v>0</v>
      </c>
      <c r="H12" s="33">
        <f>(('Grips Selector'!$F$35-20)*'Grips Selector'!M35)+SUMPRODUCT('Grips Selector'!$F$37:$F$44,'Grips Selector'!M37:M44)</f>
        <v>0</v>
      </c>
      <c r="I12" s="34">
        <f>(('Grips Selector'!$F$35-20)*'Grips Selector'!N35)+SUMPRODUCT('Grips Selector'!$F$37:$F$44,'Grips Selector'!N37:N44)</f>
        <v>0</v>
      </c>
      <c r="J12" s="35">
        <f>(('Grips Selector'!$F$35-20)*'Grips Selector'!O35)+SUMPRODUCT('Grips Selector'!$F$37:$F$44,'Grips Selector'!O37:O44)</f>
        <v>0</v>
      </c>
      <c r="K12" s="36">
        <f>(('Grips Selector'!$F$35-20)*'Grips Selector'!P35)+SUMPRODUCT('Grips Selector'!$F$37:$F$44,'Grips Selector'!P37:P44)</f>
        <v>0</v>
      </c>
      <c r="L12" s="37">
        <f>(('Grips Selector'!$F$35-20)*'Grips Selector'!Q35)+SUMPRODUCT('Grips Selector'!$F$37:$F$44,'Grips Selector'!Q37:Q44)</f>
        <v>0</v>
      </c>
      <c r="M12" s="38">
        <f>(('Grips Selector'!$F$35-20)*'Grips Selector'!R35)+SUMPRODUCT('Grips Selector'!$F$37:$F$44,'Grips Selector'!R37:R44)</f>
        <v>0</v>
      </c>
      <c r="N12" s="39">
        <f>(('Grips Selector'!$F$35-20)*'Grips Selector'!S35)+SUMPRODUCT('Grips Selector'!$F$37:$F$44,'Grips Selector'!S37:S44)</f>
        <v>0</v>
      </c>
      <c r="O12" s="40">
        <f>(('Grips Selector'!$F$35-20)*'Grips Selector'!T35)+SUMPRODUCT('Grips Selector'!$F$37:$F$44,'Grips Selector'!T37:T44)</f>
        <v>0</v>
      </c>
      <c r="P12" s="40">
        <f>(('Grips Selector'!$F$35-20)*'Grips Selector'!U35)+SUMPRODUCT('Grips Selector'!$F$37:$F$44,'Grips Selector'!U37:U44)</f>
        <v>0</v>
      </c>
      <c r="Q12" s="65">
        <f>(('Grips Selector'!$F$35-20)*'Grips Selector'!V35)+SUMPRODUCT('Grips Selector'!$F$37:$F$44,'Grips Selector'!V37:V44)</f>
        <v>0</v>
      </c>
      <c r="R12" s="71">
        <f>SUM(D12:Q12)</f>
        <v>0</v>
      </c>
      <c r="S12" s="72" t="e">
        <f t="shared" si="0"/>
        <v>#DIV/0!</v>
      </c>
      <c r="AD12" s="24"/>
    </row>
    <row r="13" spans="2:30" ht="19.95" customHeight="1" thickTop="1" thickBot="1" x14ac:dyDescent="0.35">
      <c r="B13" s="25"/>
      <c r="C13" s="24" t="s">
        <v>15</v>
      </c>
      <c r="D13" s="70">
        <f>(('Grips Selector'!$F$13-20)*'Grips Selector'!I13)+SUMPRODUCT('Grips Selector'!$F$15:$F$22,'Grips Selector'!I15:I22)+(('Grips Selector'!$F$108)*'Grips Selector'!I108)+SUMPRODUCT('Grips Selector'!$F$109:$F$111,'Grips Selector'!I109:I111)+(('Grips Selector'!$F$113-20)*'Grips Selector'!I113)+SUMPRODUCT('Grips Selector'!$F$116:$F$126,'Grips Selector'!I116:I126)</f>
        <v>0</v>
      </c>
      <c r="E13" s="30">
        <f>(('Grips Selector'!$F$13-20)*'Grips Selector'!J13)+SUMPRODUCT('Grips Selector'!$F$15:$F$22,'Grips Selector'!J15:J22)+(('Grips Selector'!$F$108)*'Grips Selector'!J108)+SUMPRODUCT('Grips Selector'!$F$109:$F$111,'Grips Selector'!J109:J111)+(('Grips Selector'!$F$113-20)*'Grips Selector'!J113)+SUMPRODUCT('Grips Selector'!$F$116:$F$126,'Grips Selector'!J116:J126)</f>
        <v>0</v>
      </c>
      <c r="F13" s="31">
        <f>(('Grips Selector'!$F$13-20)*'Grips Selector'!K13)+SUMPRODUCT('Grips Selector'!$F$15:$F$22,'Grips Selector'!K15:K22)+(('Grips Selector'!$F$108)*'Grips Selector'!K108)+SUMPRODUCT('Grips Selector'!$F$109:$F$111,'Grips Selector'!K109:K111)+(('Grips Selector'!$F$113-20)*'Grips Selector'!K113)+SUMPRODUCT('Grips Selector'!$F$116:$F$126,'Grips Selector'!K116:K126)</f>
        <v>0</v>
      </c>
      <c r="G13" s="32">
        <f>(('Grips Selector'!$F$13-20)*'Grips Selector'!L13)+SUMPRODUCT('Grips Selector'!$F$15:$F$22,'Grips Selector'!L15:L22)+(('Grips Selector'!$F$108)*'Grips Selector'!L108)+SUMPRODUCT('Grips Selector'!$F$109:$F$111,'Grips Selector'!L109:L111)+(('Grips Selector'!$F$113-20)*'Grips Selector'!L113)+SUMPRODUCT('Grips Selector'!$F$116:$F$126,'Grips Selector'!L116:L126)</f>
        <v>0</v>
      </c>
      <c r="H13" s="33">
        <f>(('Grips Selector'!$F$13-20)*'Grips Selector'!M13)+SUMPRODUCT('Grips Selector'!$F$15:$F$22,'Grips Selector'!M15:M22)+(('Grips Selector'!$F$108)*'Grips Selector'!M108)+SUMPRODUCT('Grips Selector'!$F$109:$F$111,'Grips Selector'!M109:M111)+(('Grips Selector'!$F$113-20)*'Grips Selector'!M113)+SUMPRODUCT('Grips Selector'!$F$116:$F$126,'Grips Selector'!M116:M126)</f>
        <v>0</v>
      </c>
      <c r="I13" s="34">
        <f>(('Grips Selector'!$F$13-20)*'Grips Selector'!N13)+SUMPRODUCT('Grips Selector'!$F$15:$F$22,'Grips Selector'!N15:N22)+(('Grips Selector'!$F$108)*'Grips Selector'!N108)+SUMPRODUCT('Grips Selector'!$F$109:$F$111,'Grips Selector'!N109:N111)+(('Grips Selector'!$F$113-20)*'Grips Selector'!N113)+SUMPRODUCT('Grips Selector'!$F$116:$F$126,'Grips Selector'!N116:N126)</f>
        <v>0</v>
      </c>
      <c r="J13" s="35">
        <f>(('Grips Selector'!$F$13-20)*'Grips Selector'!O13)+SUMPRODUCT('Grips Selector'!$F$15:$F$22,'Grips Selector'!O15:O22)+(('Grips Selector'!$F$108)*'Grips Selector'!O108)+SUMPRODUCT('Grips Selector'!$F$109:$F$111,'Grips Selector'!O109:O111)+(('Grips Selector'!$F$113-20)*'Grips Selector'!O113)+SUMPRODUCT('Grips Selector'!$F$116:$F$126,'Grips Selector'!O116:O126)</f>
        <v>0</v>
      </c>
      <c r="K13" s="36">
        <f>(('Grips Selector'!$F$13-20)*'Grips Selector'!P13)+SUMPRODUCT('Grips Selector'!$F$15:$F$22,'Grips Selector'!P15:P22)+(('Grips Selector'!$F$108)*'Grips Selector'!P108)+SUMPRODUCT('Grips Selector'!$F$109:$F$111,'Grips Selector'!P109:P111)+(('Grips Selector'!$F$113-20)*'Grips Selector'!P113)+SUMPRODUCT('Grips Selector'!$F$116:$F$126,'Grips Selector'!P116:P126)</f>
        <v>0</v>
      </c>
      <c r="L13" s="37">
        <f>(('Grips Selector'!$F$13-20)*'Grips Selector'!Q13)+SUMPRODUCT('Grips Selector'!$F$15:$F$22,'Grips Selector'!Q15:Q22)+(('Grips Selector'!$F$108)*'Grips Selector'!Q108)+SUMPRODUCT('Grips Selector'!$F$109:$F$111,'Grips Selector'!Q109:Q111)+(('Grips Selector'!$F$113-20)*'Grips Selector'!Q113)+SUMPRODUCT('Grips Selector'!$F$116:$F$126,'Grips Selector'!Q116:Q126)</f>
        <v>0</v>
      </c>
      <c r="M13" s="38">
        <f>(('Grips Selector'!$F$13-20)*'Grips Selector'!R13)+SUMPRODUCT('Grips Selector'!$F$15:$F$22,'Grips Selector'!R15:R22)+(('Grips Selector'!$F$108)*'Grips Selector'!R108)+SUMPRODUCT('Grips Selector'!$F$109:$F$111,'Grips Selector'!R109:R111)+(('Grips Selector'!$F$113-20)*'Grips Selector'!R113)+SUMPRODUCT('Grips Selector'!$F$116:$F$126,'Grips Selector'!R116:R126)</f>
        <v>0</v>
      </c>
      <c r="N13" s="39">
        <f>(('Grips Selector'!$F$13-20)*'Grips Selector'!S13)+SUMPRODUCT('Grips Selector'!$F$15:$F$22,'Grips Selector'!S15:S22)+(('Grips Selector'!$F$108)*'Grips Selector'!S108)+SUMPRODUCT('Grips Selector'!$F$109:$F$111,'Grips Selector'!S109:S111)+(('Grips Selector'!$F$113-20)*'Grips Selector'!S113)+SUMPRODUCT('Grips Selector'!$F$116:$F$126,'Grips Selector'!S116:S126)</f>
        <v>0</v>
      </c>
      <c r="O13" s="40">
        <f>(('Grips Selector'!$F$13-20)*'Grips Selector'!T13)+SUMPRODUCT('Grips Selector'!$F$15:$F$22,'Grips Selector'!T15:T22)+(('Grips Selector'!$F$108)*'Grips Selector'!T108)+SUMPRODUCT('Grips Selector'!$F$109:$F$111,'Grips Selector'!T109:T111)+(('Grips Selector'!$F$113-20)*'Grips Selector'!T113)+SUMPRODUCT('Grips Selector'!$F$116:$F$126,'Grips Selector'!T116:T126)</f>
        <v>0</v>
      </c>
      <c r="P13" s="40">
        <f>(('Grips Selector'!$F$13-20)*'Grips Selector'!U13)+SUMPRODUCT('Grips Selector'!$F$15:$F$22,'Grips Selector'!U15:U22)+(('Grips Selector'!$F$108)*'Grips Selector'!U108)+SUMPRODUCT('Grips Selector'!$F$109:$F$111,'Grips Selector'!U109:U111)+(('Grips Selector'!$F$113-20)*'Grips Selector'!U113)+SUMPRODUCT('Grips Selector'!$F$116:$F$126,'Grips Selector'!U116:U126)</f>
        <v>0</v>
      </c>
      <c r="Q13" s="65">
        <f>(('Grips Selector'!$F$13-20)*'Grips Selector'!V13)+SUMPRODUCT('Grips Selector'!$F$15:$F$22,'Grips Selector'!V15:V22)+(('Grips Selector'!$F$108)*'Grips Selector'!V108)+SUMPRODUCT('Grips Selector'!$F$109:$F$111,'Grips Selector'!V109:V111)+(('Grips Selector'!$F$113-20)*'Grips Selector'!V113)+SUMPRODUCT('Grips Selector'!$F$116:$F$126,'Grips Selector'!V116:V126)</f>
        <v>0</v>
      </c>
      <c r="R13" s="71">
        <f t="shared" ref="R13:R17" si="1">SUM(D13:Q13)</f>
        <v>0</v>
      </c>
      <c r="S13" s="72" t="e">
        <f t="shared" si="0"/>
        <v>#DIV/0!</v>
      </c>
      <c r="AD13" s="24"/>
    </row>
    <row r="14" spans="2:30" ht="19.95" customHeight="1" thickTop="1" thickBot="1" x14ac:dyDescent="0.35">
      <c r="B14" s="25"/>
      <c r="C14" s="24" t="s">
        <v>25</v>
      </c>
      <c r="D14" s="70">
        <f>(('Grips Selector'!$F$59-20)*'Grips Selector'!I59)+SUMPRODUCT('Grips Selector'!$F$61:$F$68,'Grips Selector'!I61:I68)</f>
        <v>0</v>
      </c>
      <c r="E14" s="30">
        <f>(('Grips Selector'!$F$59-20)*'Grips Selector'!J59)+SUMPRODUCT('Grips Selector'!$F$61:$F$68,'Grips Selector'!J61:J68)</f>
        <v>0</v>
      </c>
      <c r="F14" s="31">
        <f>(('Grips Selector'!$F$59-20)*'Grips Selector'!K59)+SUMPRODUCT('Grips Selector'!$F$61:$F$68,'Grips Selector'!K61:K68)</f>
        <v>0</v>
      </c>
      <c r="G14" s="32">
        <f>(('Grips Selector'!$F$59-20)*'Grips Selector'!L59)+SUMPRODUCT('Grips Selector'!$F$61:$F$68,'Grips Selector'!L61:L68)</f>
        <v>0</v>
      </c>
      <c r="H14" s="33">
        <f>(('Grips Selector'!$F$59-20)*'Grips Selector'!M59)+SUMPRODUCT('Grips Selector'!$F$61:$F$68,'Grips Selector'!M61:M68)</f>
        <v>0</v>
      </c>
      <c r="I14" s="34">
        <f>(('Grips Selector'!$F$59-20)*'Grips Selector'!N59)+SUMPRODUCT('Grips Selector'!$F$61:$F$68,'Grips Selector'!N61:N68)</f>
        <v>0</v>
      </c>
      <c r="J14" s="35">
        <f>(('Grips Selector'!$F$59-20)*'Grips Selector'!O59)+SUMPRODUCT('Grips Selector'!$F$61:$F$68,'Grips Selector'!O61:O68)</f>
        <v>0</v>
      </c>
      <c r="K14" s="36">
        <f>(('Grips Selector'!$F$59-20)*'Grips Selector'!P59)+SUMPRODUCT('Grips Selector'!$F$61:$F$68,'Grips Selector'!P61:P68)</f>
        <v>0</v>
      </c>
      <c r="L14" s="37">
        <f>(('Grips Selector'!$F$59-20)*'Grips Selector'!Q59)+SUMPRODUCT('Grips Selector'!$F$61:$F$68,'Grips Selector'!Q61:Q68)</f>
        <v>0</v>
      </c>
      <c r="M14" s="38">
        <f>(('Grips Selector'!$F$59-20)*'Grips Selector'!R59)+SUMPRODUCT('Grips Selector'!$F$61:$F$68,'Grips Selector'!R61:R68)</f>
        <v>0</v>
      </c>
      <c r="N14" s="39">
        <f>(('Grips Selector'!$F$59-20)*'Grips Selector'!S59)+SUMPRODUCT('Grips Selector'!$F$61:$F$68,'Grips Selector'!S61:S68)</f>
        <v>0</v>
      </c>
      <c r="O14" s="40">
        <f>(('Grips Selector'!$F$59-20)*'Grips Selector'!T59)+SUMPRODUCT('Grips Selector'!$F$61:$F$68,'Grips Selector'!T61:T68)</f>
        <v>0</v>
      </c>
      <c r="P14" s="40">
        <f>(('Grips Selector'!$F$59-20)*'Grips Selector'!U59)+SUMPRODUCT('Grips Selector'!$F$61:$F$68,'Grips Selector'!U61:U68)</f>
        <v>0</v>
      </c>
      <c r="Q14" s="65">
        <f>(('Grips Selector'!$F$59-20)*'Grips Selector'!V59)+SUMPRODUCT('Grips Selector'!$F$61:$F$68,'Grips Selector'!V61:V68)</f>
        <v>0</v>
      </c>
      <c r="R14" s="71">
        <f t="shared" si="1"/>
        <v>0</v>
      </c>
      <c r="S14" s="72" t="e">
        <f t="shared" si="0"/>
        <v>#DIV/0!</v>
      </c>
      <c r="AD14" s="24"/>
    </row>
    <row r="15" spans="2:30" ht="19.95" customHeight="1" thickTop="1" thickBot="1" x14ac:dyDescent="0.35">
      <c r="B15" s="25"/>
      <c r="C15" s="24" t="s">
        <v>139</v>
      </c>
      <c r="D15" s="70">
        <f>(('Grips Selector'!$F$48-20)*'Grips Selector'!I48)+SUMPRODUCT('Grips Selector'!$F$50:$F$57,'Grips Selector'!I50:I57)+(('Grips Selector'!$F$130-20)*'Grips Selector'!I130)+SUMPRODUCT('Grips Selector'!$F$132:$F$139,'Grips Selector'!I132:I139)</f>
        <v>0</v>
      </c>
      <c r="E15" s="30">
        <f>(('Grips Selector'!$F$48-20)*'Grips Selector'!J48)+SUMPRODUCT('Grips Selector'!$F$50:$F$57,'Grips Selector'!J50:J57)+(('Grips Selector'!$F$130-20)*'Grips Selector'!J130)+SUMPRODUCT('Grips Selector'!$F$132:$F$139,'Grips Selector'!J132:J139)</f>
        <v>0</v>
      </c>
      <c r="F15" s="31">
        <f>(('Grips Selector'!$F$48-20)*'Grips Selector'!K48)+SUMPRODUCT('Grips Selector'!$F$50:$F$57,'Grips Selector'!K50:K57)+(('Grips Selector'!$F$130-20)*'Grips Selector'!K130)+SUMPRODUCT('Grips Selector'!$F$132:$F$139,'Grips Selector'!K132:K139)</f>
        <v>0</v>
      </c>
      <c r="G15" s="32">
        <f>(('Grips Selector'!$F$48-20)*'Grips Selector'!L48)+SUMPRODUCT('Grips Selector'!$F$50:$F$57,'Grips Selector'!L50:L57)+(('Grips Selector'!$F$130-20)*'Grips Selector'!L130)+SUMPRODUCT('Grips Selector'!$F$132:$F$139,'Grips Selector'!L132:L139)</f>
        <v>0</v>
      </c>
      <c r="H15" s="33">
        <f>(('Grips Selector'!$F$48-20)*'Grips Selector'!M48)+SUMPRODUCT('Grips Selector'!$F$50:$F$57,'Grips Selector'!M50:M57)+(('Grips Selector'!$F$130-20)*'Grips Selector'!M130)+SUMPRODUCT('Grips Selector'!$F$132:$F$139,'Grips Selector'!M132:M139)</f>
        <v>0</v>
      </c>
      <c r="I15" s="34">
        <f>(('Grips Selector'!$F$48-20)*'Grips Selector'!N48)+SUMPRODUCT('Grips Selector'!$F$50:$F$57,'Grips Selector'!N50:N57)+(('Grips Selector'!$F$130-20)*'Grips Selector'!N130)+SUMPRODUCT('Grips Selector'!$F$132:$F$139,'Grips Selector'!N132:N139)</f>
        <v>0</v>
      </c>
      <c r="J15" s="35">
        <f>(('Grips Selector'!$F$48-20)*'Grips Selector'!O48)+SUMPRODUCT('Grips Selector'!$F$50:$F$57,'Grips Selector'!O50:O57)+(('Grips Selector'!$F$130-20)*'Grips Selector'!O130)+SUMPRODUCT('Grips Selector'!$F$132:$F$139,'Grips Selector'!O132:O139)</f>
        <v>0</v>
      </c>
      <c r="K15" s="36">
        <f>(('Grips Selector'!$F$48-20)*'Grips Selector'!P48)+SUMPRODUCT('Grips Selector'!$F$50:$F$57,'Grips Selector'!P50:P57)+(('Grips Selector'!$F$130-20)*'Grips Selector'!P130)+SUMPRODUCT('Grips Selector'!$F$132:$F$139,'Grips Selector'!P132:P139)</f>
        <v>0</v>
      </c>
      <c r="L15" s="37">
        <f>(('Grips Selector'!$F$48-20)*'Grips Selector'!Q48)+SUMPRODUCT('Grips Selector'!$F$50:$F$57,'Grips Selector'!Q50:Q57)+(('Grips Selector'!$F$130-20)*'Grips Selector'!Q130)+SUMPRODUCT('Grips Selector'!$F$132:$F$139,'Grips Selector'!Q132:Q139)</f>
        <v>0</v>
      </c>
      <c r="M15" s="38">
        <f>(('Grips Selector'!$F$48-20)*'Grips Selector'!R48)+SUMPRODUCT('Grips Selector'!$F$50:$F$57,'Grips Selector'!R50:R57)+(('Grips Selector'!$F$130-20)*'Grips Selector'!R130)+SUMPRODUCT('Grips Selector'!$F$132:$F$139,'Grips Selector'!R132:R139)</f>
        <v>0</v>
      </c>
      <c r="N15" s="39">
        <f>(('Grips Selector'!$F$48-20)*'Grips Selector'!S48)+SUMPRODUCT('Grips Selector'!$F$50:$F$57,'Grips Selector'!S50:S57)+(('Grips Selector'!$F$130-20)*'Grips Selector'!S130)+SUMPRODUCT('Grips Selector'!$F$132:$F$139,'Grips Selector'!S132:S139)</f>
        <v>0</v>
      </c>
      <c r="O15" s="40">
        <f>(('Grips Selector'!$F$48-20)*'Grips Selector'!T48)+SUMPRODUCT('Grips Selector'!$F$50:$F$57,'Grips Selector'!T50:T57)+(('Grips Selector'!$F$130-20)*'Grips Selector'!T130)+SUMPRODUCT('Grips Selector'!$F$132:$F$139,'Grips Selector'!T132:T139)</f>
        <v>0</v>
      </c>
      <c r="P15" s="40">
        <f>(('Grips Selector'!$F$48-20)*'Grips Selector'!U48)+SUMPRODUCT('Grips Selector'!$F$50:$F$57,'Grips Selector'!U50:U57)+(('Grips Selector'!$F$130-20)*'Grips Selector'!U130)+SUMPRODUCT('Grips Selector'!$F$132:$F$139,'Grips Selector'!U132:U139)</f>
        <v>0</v>
      </c>
      <c r="Q15" s="65">
        <f>(('Grips Selector'!$F$48-20)*'Grips Selector'!V48)+SUMPRODUCT('Grips Selector'!$F$50:$F$57,'Grips Selector'!V50:V57)+(('Grips Selector'!$F$130-20)*'Grips Selector'!V130)+SUMPRODUCT('Grips Selector'!$F$132:$F$139,'Grips Selector'!V132:V139)</f>
        <v>0</v>
      </c>
      <c r="R15" s="71">
        <f t="shared" si="1"/>
        <v>0</v>
      </c>
      <c r="S15" s="72" t="e">
        <f t="shared" si="0"/>
        <v>#DIV/0!</v>
      </c>
      <c r="AD15" s="24"/>
    </row>
    <row r="16" spans="2:30" ht="19.95" customHeight="1" thickTop="1" thickBot="1" x14ac:dyDescent="0.35">
      <c r="B16" s="25"/>
      <c r="C16" s="24" t="s">
        <v>141</v>
      </c>
      <c r="D16" s="70">
        <f>(('Grips Selector'!$F$72-30)*'Grips Selector'!I72)+SUMPRODUCT('Grips Selector'!$F$75:$F$94,'Grips Selector'!I75:I94)+(('Grips Selector'!$F$96-30)*'Grips Selector'!I96)+SUMPRODUCT('Grips Selector'!$F$99:$F$106,'Grips Selector'!I99:I106)</f>
        <v>0</v>
      </c>
      <c r="E16" s="30">
        <f>(('Grips Selector'!$F$72-30)*'Grips Selector'!J72)+SUMPRODUCT('Grips Selector'!$F$75:$F$94,'Grips Selector'!J75:J94)+(('Grips Selector'!$F$96-30)*'Grips Selector'!J96)+SUMPRODUCT('Grips Selector'!$F$99:$F$106,'Grips Selector'!J99:J106)</f>
        <v>0</v>
      </c>
      <c r="F16" s="31">
        <f>(('Grips Selector'!$F$72-30)*'Grips Selector'!K72)+SUMPRODUCT('Grips Selector'!$F$75:$F$94,'Grips Selector'!K75:K94)+(('Grips Selector'!$F$96-30)*'Grips Selector'!K96)+SUMPRODUCT('Grips Selector'!$F$99:$F$106,'Grips Selector'!K99:K106)</f>
        <v>0</v>
      </c>
      <c r="G16" s="32">
        <f>(('Grips Selector'!$F$72-30)*'Grips Selector'!L72)+SUMPRODUCT('Grips Selector'!$F$75:$F$94,'Grips Selector'!L75:L94)+(('Grips Selector'!$F$96-30)*'Grips Selector'!L96)+SUMPRODUCT('Grips Selector'!$F$99:$F$106,'Grips Selector'!L99:L106)</f>
        <v>0</v>
      </c>
      <c r="H16" s="33">
        <f>(('Grips Selector'!$F$72-30)*'Grips Selector'!M72)+SUMPRODUCT('Grips Selector'!$F$75:$F$94,'Grips Selector'!M75:M94)+(('Grips Selector'!$F$96-30)*'Grips Selector'!M96)+SUMPRODUCT('Grips Selector'!$F$99:$F$106,'Grips Selector'!M99:M106)</f>
        <v>0</v>
      </c>
      <c r="I16" s="34">
        <f>(('Grips Selector'!$F$72-30)*'Grips Selector'!N72)+SUMPRODUCT('Grips Selector'!$F$75:$F$94,'Grips Selector'!N75:N94)+(('Grips Selector'!$F$96-30)*'Grips Selector'!N96)+SUMPRODUCT('Grips Selector'!$F$99:$F$106,'Grips Selector'!N99:N106)</f>
        <v>0</v>
      </c>
      <c r="J16" s="35">
        <f>(('Grips Selector'!$F$72-30)*'Grips Selector'!O72)+SUMPRODUCT('Grips Selector'!$F$75:$F$94,'Grips Selector'!O75:O94)+(('Grips Selector'!$F$96-30)*'Grips Selector'!O96)+SUMPRODUCT('Grips Selector'!$F$99:$F$106,'Grips Selector'!O99:O106)</f>
        <v>0</v>
      </c>
      <c r="K16" s="36">
        <f>(('Grips Selector'!$F$72-30)*'Grips Selector'!P72)+SUMPRODUCT('Grips Selector'!$F$75:$F$94,'Grips Selector'!P75:P94)+(('Grips Selector'!$F$96-30)*'Grips Selector'!P96)+SUMPRODUCT('Grips Selector'!$F$99:$F$106,'Grips Selector'!P99:P106)</f>
        <v>0</v>
      </c>
      <c r="L16" s="37">
        <f>(('Grips Selector'!$F$72-30)*'Grips Selector'!Q72)+SUMPRODUCT('Grips Selector'!$F$75:$F$94,'Grips Selector'!Q75:Q94)+(('Grips Selector'!$F$96-30)*'Grips Selector'!Q96)+SUMPRODUCT('Grips Selector'!$F$99:$F$106,'Grips Selector'!Q99:Q106)</f>
        <v>0</v>
      </c>
      <c r="M16" s="38">
        <f>(('Grips Selector'!$F$72-30)*'Grips Selector'!R72)+SUMPRODUCT('Grips Selector'!$F$75:$F$94,'Grips Selector'!R75:R94)+(('Grips Selector'!$F$96-30)*'Grips Selector'!R96)+SUMPRODUCT('Grips Selector'!$F$99:$F$106,'Grips Selector'!R99:R106)</f>
        <v>0</v>
      </c>
      <c r="N16" s="39">
        <f>(('Grips Selector'!$F$72-30)*'Grips Selector'!S72)+SUMPRODUCT('Grips Selector'!$F$75:$F$94,'Grips Selector'!S75:S94)+(('Grips Selector'!$F$96-30)*'Grips Selector'!S96)+SUMPRODUCT('Grips Selector'!$F$99:$F$106,'Grips Selector'!S99:S106)</f>
        <v>0</v>
      </c>
      <c r="O16" s="40">
        <f>(('Grips Selector'!$F$72-30)*'Grips Selector'!T72)+SUMPRODUCT('Grips Selector'!$F$75:$F$94,'Grips Selector'!T75:T94)+(('Grips Selector'!$F$96-30)*'Grips Selector'!T96)+SUMPRODUCT('Grips Selector'!$F$99:$F$106,'Grips Selector'!T99:T106)</f>
        <v>0</v>
      </c>
      <c r="P16" s="40">
        <f>(('Grips Selector'!$F$72-30)*'Grips Selector'!U72)+SUMPRODUCT('Grips Selector'!$F$75:$F$94,'Grips Selector'!U75:U94)+(('Grips Selector'!$F$96-30)*'Grips Selector'!U96)+SUMPRODUCT('Grips Selector'!$F$99:$F$106,'Grips Selector'!U99:U106)</f>
        <v>0</v>
      </c>
      <c r="Q16" s="65">
        <f>(('Grips Selector'!$F$72-30)*'Grips Selector'!V72)+SUMPRODUCT('Grips Selector'!$F$75:$F$94,'Grips Selector'!V75:V94)+(('Grips Selector'!$F$96-30)*'Grips Selector'!V96)+SUMPRODUCT('Grips Selector'!$F$99:$F$106,'Grips Selector'!V99:V106)</f>
        <v>0</v>
      </c>
      <c r="R16" s="71">
        <f t="shared" si="1"/>
        <v>0</v>
      </c>
      <c r="S16" s="72" t="e">
        <f t="shared" si="0"/>
        <v>#DIV/0!</v>
      </c>
      <c r="AD16" s="24"/>
    </row>
    <row r="17" spans="2:30" ht="19.95" customHeight="1" thickTop="1" thickBot="1" x14ac:dyDescent="0.35">
      <c r="B17" s="25"/>
      <c r="C17" s="24" t="s">
        <v>140</v>
      </c>
      <c r="D17" s="73">
        <f>'Grips Selector'!I6</f>
        <v>0</v>
      </c>
      <c r="E17" s="74">
        <f>'Grips Selector'!J6</f>
        <v>0</v>
      </c>
      <c r="F17" s="75">
        <f>'Grips Selector'!K6</f>
        <v>0</v>
      </c>
      <c r="G17" s="76">
        <f>'Grips Selector'!L6</f>
        <v>0</v>
      </c>
      <c r="H17" s="77">
        <f>'Grips Selector'!M6</f>
        <v>0</v>
      </c>
      <c r="I17" s="78">
        <f>'Grips Selector'!N6</f>
        <v>0</v>
      </c>
      <c r="J17" s="79">
        <f>'Grips Selector'!O6</f>
        <v>0</v>
      </c>
      <c r="K17" s="80">
        <f>'Grips Selector'!P6</f>
        <v>0</v>
      </c>
      <c r="L17" s="81">
        <f>'Grips Selector'!Q6</f>
        <v>0</v>
      </c>
      <c r="M17" s="82">
        <f>'Grips Selector'!R6</f>
        <v>0</v>
      </c>
      <c r="N17" s="83">
        <f>'Grips Selector'!S6</f>
        <v>0</v>
      </c>
      <c r="O17" s="84">
        <f>'Grips Selector'!T6</f>
        <v>0</v>
      </c>
      <c r="P17" s="84">
        <f>'Grips Selector'!U6</f>
        <v>0</v>
      </c>
      <c r="Q17" s="85">
        <f>'Grips Selector'!V6</f>
        <v>0</v>
      </c>
      <c r="R17" s="71">
        <f t="shared" si="1"/>
        <v>0</v>
      </c>
      <c r="S17" s="72" t="e">
        <f t="shared" si="0"/>
        <v>#DIV/0!</v>
      </c>
      <c r="AD17" s="24"/>
    </row>
    <row r="18" spans="2:30" ht="19.95" customHeight="1" thickTop="1" thickBot="1" x14ac:dyDescent="0.35">
      <c r="B18" s="25" t="s">
        <v>143</v>
      </c>
      <c r="D18" s="259">
        <f t="shared" ref="D18:Q18" si="2">SUM(D11:D17)</f>
        <v>0</v>
      </c>
      <c r="E18" s="260">
        <f t="shared" si="2"/>
        <v>0</v>
      </c>
      <c r="F18" s="261">
        <f t="shared" si="2"/>
        <v>0</v>
      </c>
      <c r="G18" s="262">
        <f t="shared" si="2"/>
        <v>0</v>
      </c>
      <c r="H18" s="263">
        <f t="shared" si="2"/>
        <v>0</v>
      </c>
      <c r="I18" s="264">
        <f t="shared" si="2"/>
        <v>0</v>
      </c>
      <c r="J18" s="265">
        <f t="shared" si="2"/>
        <v>0</v>
      </c>
      <c r="K18" s="266">
        <f t="shared" si="2"/>
        <v>0</v>
      </c>
      <c r="L18" s="267">
        <f t="shared" si="2"/>
        <v>0</v>
      </c>
      <c r="M18" s="279">
        <f t="shared" si="2"/>
        <v>0</v>
      </c>
      <c r="N18" s="277">
        <f t="shared" si="2"/>
        <v>0</v>
      </c>
      <c r="O18" s="86">
        <f t="shared" si="2"/>
        <v>0</v>
      </c>
      <c r="P18" s="86">
        <f t="shared" si="2"/>
        <v>0</v>
      </c>
      <c r="Q18" s="86">
        <f t="shared" si="2"/>
        <v>0</v>
      </c>
      <c r="AD18" s="24"/>
    </row>
    <row r="19" spans="2:30" ht="19.95" customHeight="1" thickTop="1" thickBot="1" x14ac:dyDescent="0.35">
      <c r="B19" s="25" t="s">
        <v>144</v>
      </c>
      <c r="D19" s="268" t="e">
        <f>D18/(SUM($D$18:$Q$18))</f>
        <v>#DIV/0!</v>
      </c>
      <c r="E19" s="269" t="e">
        <f t="shared" ref="E19:Q19" si="3">E18/(SUM($D$18:$Q$18))</f>
        <v>#DIV/0!</v>
      </c>
      <c r="F19" s="270" t="e">
        <f t="shared" si="3"/>
        <v>#DIV/0!</v>
      </c>
      <c r="G19" s="271" t="e">
        <f t="shared" si="3"/>
        <v>#DIV/0!</v>
      </c>
      <c r="H19" s="272" t="e">
        <f t="shared" si="3"/>
        <v>#DIV/0!</v>
      </c>
      <c r="I19" s="273" t="e">
        <f t="shared" si="3"/>
        <v>#DIV/0!</v>
      </c>
      <c r="J19" s="274" t="e">
        <f t="shared" si="3"/>
        <v>#DIV/0!</v>
      </c>
      <c r="K19" s="275" t="e">
        <f t="shared" si="3"/>
        <v>#DIV/0!</v>
      </c>
      <c r="L19" s="276" t="e">
        <f t="shared" si="3"/>
        <v>#DIV/0!</v>
      </c>
      <c r="M19" s="278" t="e">
        <f t="shared" si="3"/>
        <v>#DIV/0!</v>
      </c>
      <c r="N19" s="107" t="e">
        <f t="shared" si="3"/>
        <v>#DIV/0!</v>
      </c>
      <c r="O19" s="97" t="e">
        <f>O18/(SUM($D$18:$Q$18))</f>
        <v>#DIV/0!</v>
      </c>
      <c r="P19" s="97" t="e">
        <f t="shared" si="3"/>
        <v>#DIV/0!</v>
      </c>
      <c r="Q19" s="97" t="e">
        <f t="shared" si="3"/>
        <v>#DIV/0!</v>
      </c>
      <c r="AD19" s="24"/>
    </row>
    <row r="20" spans="2:30" ht="19.95" customHeight="1" x14ac:dyDescent="0.3">
      <c r="B20" s="25"/>
      <c r="H20" s="24"/>
      <c r="AD20" s="24"/>
    </row>
    <row r="21" spans="2:30" ht="19.95" customHeight="1" thickBot="1" x14ac:dyDescent="0.35">
      <c r="B21" s="25" t="s">
        <v>142</v>
      </c>
      <c r="H21" s="24"/>
      <c r="AD21" s="24"/>
    </row>
    <row r="22" spans="2:30" ht="19.95" customHeight="1" thickTop="1" thickBot="1" x14ac:dyDescent="0.35">
      <c r="B22" s="25"/>
      <c r="C22" s="50" t="s">
        <v>24</v>
      </c>
      <c r="D22" s="40">
        <f>'Grips Selector'!I6</f>
        <v>0</v>
      </c>
      <c r="E22" s="30">
        <f>'Grips Selector'!J6</f>
        <v>0</v>
      </c>
      <c r="F22" s="31">
        <f>'Grips Selector'!K6</f>
        <v>0</v>
      </c>
      <c r="G22" s="32">
        <f>'Grips Selector'!L6</f>
        <v>0</v>
      </c>
      <c r="H22" s="33">
        <f>'Grips Selector'!M6</f>
        <v>0</v>
      </c>
      <c r="I22" s="34">
        <f>'Grips Selector'!N6</f>
        <v>0</v>
      </c>
      <c r="J22" s="35">
        <f>'Grips Selector'!O6</f>
        <v>0</v>
      </c>
      <c r="K22" s="36">
        <f>'Grips Selector'!P6</f>
        <v>0</v>
      </c>
      <c r="L22" s="37">
        <f>'Grips Selector'!Q6</f>
        <v>0</v>
      </c>
      <c r="M22" s="38">
        <f>'Grips Selector'!R6</f>
        <v>0</v>
      </c>
      <c r="N22" s="39">
        <f>'Grips Selector'!S6</f>
        <v>0</v>
      </c>
      <c r="O22" s="40">
        <f>'Grips Selector'!T6</f>
        <v>0</v>
      </c>
      <c r="P22" s="40">
        <f>'Grips Selector'!U6</f>
        <v>0</v>
      </c>
      <c r="Q22" s="65">
        <f>'Grips Selector'!V6</f>
        <v>0</v>
      </c>
      <c r="R22" s="71">
        <f t="shared" ref="R22:R30" si="4">SUM(D22:Q22)</f>
        <v>0</v>
      </c>
      <c r="S22" s="72" t="e">
        <f>R22/(SUM($R$22:$R$30))</f>
        <v>#DIV/0!</v>
      </c>
      <c r="AD22" s="24"/>
    </row>
    <row r="23" spans="2:30" ht="19.95" customHeight="1" thickTop="1" thickBot="1" x14ac:dyDescent="0.35">
      <c r="B23" s="25"/>
      <c r="C23" s="50" t="s">
        <v>23</v>
      </c>
      <c r="D23" s="70">
        <f>('Grips Selector'!I13*'Grips Selector'!$F$15)+('Grips Selector'!I15*'Grips Selector'!$F$15)+('Grips Selector'!I24*'Grips Selector'!$F$26)+('Grips Selector'!$F$26*'Grips Selector'!I26)+('Grips Selector'!I35*'Grips Selector'!$F$37)+('Grips Selector'!$F$37*'Grips Selector'!I37)+('Grips Selector'!I48*'Grips Selector'!$F$50)+('Grips Selector'!$F$50*'Grips Selector'!I50)+('Grips Selector'!I59*'Grips Selector'!$F$61)+('Grips Selector'!$F$61*'Grips Selector'!I61)+('Grips Selector'!I722*'Grips Selector'!$F$75)+('Grips Selector'!$F$75*'Grips Selector'!I75)+('Grips Selector'!I130*'Grips Selector'!$F$132)+('Grips Selector'!$F$132*'Grips Selector'!I132)+('Grips Selector'!I141*'Grips Selector'!$F$143)+('Grips Selector'!$F$143*'Grips Selector'!I143)</f>
        <v>0</v>
      </c>
      <c r="E23" s="30">
        <f>('Grips Selector'!J13*'Grips Selector'!$F$15)+('Grips Selector'!J15*'Grips Selector'!$F$15)+('Grips Selector'!J24*'Grips Selector'!$F$26)+('Grips Selector'!$F$26*'Grips Selector'!J26)+('Grips Selector'!J35*'Grips Selector'!$F$37)+('Grips Selector'!$F$37*'Grips Selector'!J37)+('Grips Selector'!J48*'Grips Selector'!$F$50)+('Grips Selector'!$F$50*'Grips Selector'!J50)+('Grips Selector'!J59*'Grips Selector'!$F$61)+('Grips Selector'!$F$61*'Grips Selector'!J61)+('Grips Selector'!J722*'Grips Selector'!$F$75)+('Grips Selector'!$F$75*'Grips Selector'!J75)+('Grips Selector'!J130*'Grips Selector'!$F$132)+('Grips Selector'!$F$132*'Grips Selector'!J132)+('Grips Selector'!J141*'Grips Selector'!$F$143)+('Grips Selector'!$F$143*'Grips Selector'!J143)</f>
        <v>0</v>
      </c>
      <c r="F23" s="31">
        <f>('Grips Selector'!K13*'Grips Selector'!$F$15)+('Grips Selector'!K15*'Grips Selector'!$F$15)+('Grips Selector'!K24*'Grips Selector'!$F$26)+('Grips Selector'!$F$26*'Grips Selector'!K26)+('Grips Selector'!K35*'Grips Selector'!$F$37)+('Grips Selector'!$F$37*'Grips Selector'!K37)+('Grips Selector'!K48*'Grips Selector'!$F$50)+('Grips Selector'!$F$50*'Grips Selector'!K50)+('Grips Selector'!K59*'Grips Selector'!$F$61)+('Grips Selector'!$F$61*'Grips Selector'!K61)+('Grips Selector'!K722*'Grips Selector'!$F$75)+('Grips Selector'!$F$75*'Grips Selector'!K75)+('Grips Selector'!K130*'Grips Selector'!$F$132)+('Grips Selector'!$F$132*'Grips Selector'!K132)+('Grips Selector'!K141*'Grips Selector'!$F$143)+('Grips Selector'!$F$143*'Grips Selector'!K143)</f>
        <v>0</v>
      </c>
      <c r="G23" s="32">
        <f>('Grips Selector'!L13*'Grips Selector'!$F$15)+('Grips Selector'!L15*'Grips Selector'!$F$15)+('Grips Selector'!L24*'Grips Selector'!$F$26)+('Grips Selector'!$F$26*'Grips Selector'!L26)+('Grips Selector'!L35*'Grips Selector'!$F$37)+('Grips Selector'!$F$37*'Grips Selector'!L37)+('Grips Selector'!L48*'Grips Selector'!$F$50)+('Grips Selector'!$F$50*'Grips Selector'!L50)+('Grips Selector'!L59*'Grips Selector'!$F$61)+('Grips Selector'!$F$61*'Grips Selector'!L61)+('Grips Selector'!L722*'Grips Selector'!$F$75)+('Grips Selector'!$F$75*'Grips Selector'!L75)+('Grips Selector'!L130*'Grips Selector'!$F$132)+('Grips Selector'!$F$132*'Grips Selector'!L132)+('Grips Selector'!L141*'Grips Selector'!$F$143)+('Grips Selector'!$F$143*'Grips Selector'!L143)</f>
        <v>0</v>
      </c>
      <c r="H23" s="33">
        <f>('Grips Selector'!M13*'Grips Selector'!$F$15)+('Grips Selector'!M15*'Grips Selector'!$F$15)+('Grips Selector'!M24*'Grips Selector'!$F$26)+('Grips Selector'!$F$26*'Grips Selector'!M26)+('Grips Selector'!M35*'Grips Selector'!$F$37)+('Grips Selector'!$F$37*'Grips Selector'!M37)+('Grips Selector'!M48*'Grips Selector'!$F$50)+('Grips Selector'!$F$50*'Grips Selector'!M50)+('Grips Selector'!M59*'Grips Selector'!$F$61)+('Grips Selector'!$F$61*'Grips Selector'!M61)+('Grips Selector'!M722*'Grips Selector'!$F$75)+('Grips Selector'!$F$75*'Grips Selector'!M75)+('Grips Selector'!M130*'Grips Selector'!$F$132)+('Grips Selector'!$F$132*'Grips Selector'!M132)+('Grips Selector'!M141*'Grips Selector'!$F$143)+('Grips Selector'!$F$143*'Grips Selector'!M143)</f>
        <v>0</v>
      </c>
      <c r="I23" s="34">
        <f>('Grips Selector'!N13*'Grips Selector'!$F$15)+('Grips Selector'!N15*'Grips Selector'!$F$15)+('Grips Selector'!N24*'Grips Selector'!$F$26)+('Grips Selector'!$F$26*'Grips Selector'!N26)+('Grips Selector'!N35*'Grips Selector'!$F$37)+('Grips Selector'!$F$37*'Grips Selector'!N37)+('Grips Selector'!N48*'Grips Selector'!$F$50)+('Grips Selector'!$F$50*'Grips Selector'!N50)+('Grips Selector'!N59*'Grips Selector'!$F$61)+('Grips Selector'!$F$61*'Grips Selector'!N61)+('Grips Selector'!N722*'Grips Selector'!$F$75)+('Grips Selector'!$F$75*'Grips Selector'!N75)+('Grips Selector'!N130*'Grips Selector'!$F$132)+('Grips Selector'!$F$132*'Grips Selector'!N132)+('Grips Selector'!N141*'Grips Selector'!$F$143)+('Grips Selector'!$F$143*'Grips Selector'!N143)</f>
        <v>0</v>
      </c>
      <c r="J23" s="35">
        <f>('Grips Selector'!O13*'Grips Selector'!$F$15)+('Grips Selector'!O15*'Grips Selector'!$F$15)+('Grips Selector'!O24*'Grips Selector'!$F$26)+('Grips Selector'!$F$26*'Grips Selector'!O26)+('Grips Selector'!O35*'Grips Selector'!$F$37)+('Grips Selector'!$F$37*'Grips Selector'!O37)+('Grips Selector'!O48*'Grips Selector'!$F$50)+('Grips Selector'!$F$50*'Grips Selector'!O50)+('Grips Selector'!O59*'Grips Selector'!$F$61)+('Grips Selector'!$F$61*'Grips Selector'!O61)+('Grips Selector'!O722*'Grips Selector'!$F$75)+('Grips Selector'!$F$75*'Grips Selector'!O75)+('Grips Selector'!O130*'Grips Selector'!$F$132)+('Grips Selector'!$F$132*'Grips Selector'!O132)+('Grips Selector'!O141*'Grips Selector'!$F$143)+('Grips Selector'!$F$143*'Grips Selector'!O143)</f>
        <v>0</v>
      </c>
      <c r="K23" s="36">
        <f>('Grips Selector'!P13*'Grips Selector'!$F$15)+('Grips Selector'!P15*'Grips Selector'!$F$15)+('Grips Selector'!P24*'Grips Selector'!$F$26)+('Grips Selector'!$F$26*'Grips Selector'!P26)+('Grips Selector'!P35*'Grips Selector'!$F$37)+('Grips Selector'!$F$37*'Grips Selector'!P37)+('Grips Selector'!P48*'Grips Selector'!$F$50)+('Grips Selector'!$F$50*'Grips Selector'!P50)+('Grips Selector'!P59*'Grips Selector'!$F$61)+('Grips Selector'!$F$61*'Grips Selector'!P61)+('Grips Selector'!P722*'Grips Selector'!$F$75)+('Grips Selector'!$F$75*'Grips Selector'!P75)+('Grips Selector'!P130*'Grips Selector'!$F$132)+('Grips Selector'!$F$132*'Grips Selector'!P132)+('Grips Selector'!P141*'Grips Selector'!$F$143)+('Grips Selector'!$F$143*'Grips Selector'!P143)</f>
        <v>0</v>
      </c>
      <c r="L23" s="37">
        <f>('Grips Selector'!Q13*'Grips Selector'!$F$15)+('Grips Selector'!Q15*'Grips Selector'!$F$15)+('Grips Selector'!Q24*'Grips Selector'!$F$26)+('Grips Selector'!$F$26*'Grips Selector'!Q26)+('Grips Selector'!Q35*'Grips Selector'!$F$37)+('Grips Selector'!$F$37*'Grips Selector'!Q37)+('Grips Selector'!Q48*'Grips Selector'!$F$50)+('Grips Selector'!$F$50*'Grips Selector'!Q50)+('Grips Selector'!Q59*'Grips Selector'!$F$61)+('Grips Selector'!$F$61*'Grips Selector'!Q61)+('Grips Selector'!Q722*'Grips Selector'!$F$75)+('Grips Selector'!$F$75*'Grips Selector'!Q75)+('Grips Selector'!Q130*'Grips Selector'!$F$132)+('Grips Selector'!$F$132*'Grips Selector'!Q132)+('Grips Selector'!Q141*'Grips Selector'!$F$143)+('Grips Selector'!$F$143*'Grips Selector'!Q143)</f>
        <v>0</v>
      </c>
      <c r="M23" s="38">
        <f>('Grips Selector'!R13*'Grips Selector'!$F$15)+('Grips Selector'!R15*'Grips Selector'!$F$15)+('Grips Selector'!R24*'Grips Selector'!$F$26)+('Grips Selector'!$F$26*'Grips Selector'!R26)+('Grips Selector'!R35*'Grips Selector'!$F$37)+('Grips Selector'!$F$37*'Grips Selector'!R37)+('Grips Selector'!R48*'Grips Selector'!$F$50)+('Grips Selector'!$F$50*'Grips Selector'!R50)+('Grips Selector'!R59*'Grips Selector'!$F$61)+('Grips Selector'!$F$61*'Grips Selector'!R61)+('Grips Selector'!R722*'Grips Selector'!$F$75)+('Grips Selector'!$F$75*'Grips Selector'!R75)+('Grips Selector'!R130*'Grips Selector'!$F$132)+('Grips Selector'!$F$132*'Grips Selector'!R132)+('Grips Selector'!R141*'Grips Selector'!$F$143)+('Grips Selector'!$F$143*'Grips Selector'!R143)</f>
        <v>0</v>
      </c>
      <c r="N23" s="39">
        <f>('Grips Selector'!S13*'Grips Selector'!$F$15)+('Grips Selector'!S15*'Grips Selector'!$F$15)+('Grips Selector'!S24*'Grips Selector'!$F$26)+('Grips Selector'!$F$26*'Grips Selector'!S26)+('Grips Selector'!S35*'Grips Selector'!$F$37)+('Grips Selector'!$F$37*'Grips Selector'!S37)+('Grips Selector'!S48*'Grips Selector'!$F$50)+('Grips Selector'!$F$50*'Grips Selector'!S50)+('Grips Selector'!S59*'Grips Selector'!$F$61)+('Grips Selector'!$F$61*'Grips Selector'!S61)+('Grips Selector'!S722*'Grips Selector'!$F$75)+('Grips Selector'!$F$75*'Grips Selector'!S75)+('Grips Selector'!S130*'Grips Selector'!$F$132)+('Grips Selector'!$F$132*'Grips Selector'!S132)+('Grips Selector'!S141*'Grips Selector'!$F$143)+('Grips Selector'!$F$143*'Grips Selector'!S143)</f>
        <v>0</v>
      </c>
      <c r="O23" s="40">
        <f>('Grips Selector'!T13*'Grips Selector'!$F$15)+('Grips Selector'!T15*'Grips Selector'!$F$15)+('Grips Selector'!T24*'Grips Selector'!$F$26)+('Grips Selector'!$F$26*'Grips Selector'!T26)+('Grips Selector'!T35*'Grips Selector'!$F$37)+('Grips Selector'!$F$37*'Grips Selector'!T37)+('Grips Selector'!T48*'Grips Selector'!$F$50)+('Grips Selector'!$F$50*'Grips Selector'!T50)+('Grips Selector'!T59*'Grips Selector'!$F$61)+('Grips Selector'!$F$61*'Grips Selector'!T61)+('Grips Selector'!T722*'Grips Selector'!$F$75)+('Grips Selector'!$F$75*'Grips Selector'!T75)+('Grips Selector'!T130*'Grips Selector'!$F$132)+('Grips Selector'!$F$132*'Grips Selector'!T132)+('Grips Selector'!T141*'Grips Selector'!$F$143)+('Grips Selector'!$F$143*'Grips Selector'!T143)</f>
        <v>0</v>
      </c>
      <c r="P23" s="40">
        <f>('Grips Selector'!U13*'Grips Selector'!$F$15)+('Grips Selector'!U15*'Grips Selector'!$F$15)+('Grips Selector'!U24*'Grips Selector'!$F$26)+('Grips Selector'!$F$26*'Grips Selector'!U26)+('Grips Selector'!U35*'Grips Selector'!$F$37)+('Grips Selector'!$F$37*'Grips Selector'!U37)+('Grips Selector'!U48*'Grips Selector'!$F$50)+('Grips Selector'!$F$50*'Grips Selector'!U50)+('Grips Selector'!U59*'Grips Selector'!$F$61)+('Grips Selector'!$F$61*'Grips Selector'!U61)+('Grips Selector'!U722*'Grips Selector'!$F$75)+('Grips Selector'!$F$75*'Grips Selector'!U75)+('Grips Selector'!U130*'Grips Selector'!$F$132)+('Grips Selector'!$F$132*'Grips Selector'!U132)+('Grips Selector'!U141*'Grips Selector'!$F$143)+('Grips Selector'!$F$143*'Grips Selector'!U143)</f>
        <v>0</v>
      </c>
      <c r="Q23" s="65">
        <f>('Grips Selector'!V13*'Grips Selector'!$F$15)+('Grips Selector'!V15*'Grips Selector'!$F$15)+('Grips Selector'!V24*'Grips Selector'!$F$26)+('Grips Selector'!$F$26*'Grips Selector'!V26)+('Grips Selector'!V35*'Grips Selector'!$F$37)+('Grips Selector'!$F$37*'Grips Selector'!V37)+('Grips Selector'!V48*'Grips Selector'!$F$50)+('Grips Selector'!$F$50*'Grips Selector'!V50)+('Grips Selector'!V59*'Grips Selector'!$F$61)+('Grips Selector'!$F$61*'Grips Selector'!V61)+('Grips Selector'!V722*'Grips Selector'!$F$75)+('Grips Selector'!$F$75*'Grips Selector'!V75)+('Grips Selector'!V130*'Grips Selector'!$F$132)+('Grips Selector'!$F$132*'Grips Selector'!V132)+('Grips Selector'!V141*'Grips Selector'!$F$143)+('Grips Selector'!$F$143*'Grips Selector'!V143)</f>
        <v>0</v>
      </c>
      <c r="R23" s="71">
        <f t="shared" si="4"/>
        <v>0</v>
      </c>
      <c r="S23" s="72" t="e">
        <f t="shared" ref="S23:S30" si="5">R23/(SUM($R$22:$R$30))</f>
        <v>#DIV/0!</v>
      </c>
      <c r="AD23" s="24"/>
    </row>
    <row r="24" spans="2:30" ht="19.95" customHeight="1" thickTop="1" thickBot="1" x14ac:dyDescent="0.35">
      <c r="B24" s="25"/>
      <c r="C24" s="50" t="s">
        <v>22</v>
      </c>
      <c r="D24" s="70">
        <f>('Grips Selector'!I13*'Grips Selector'!$F$16)+('Grips Selector'!$F$16*'Grips Selector'!I16)+('Grips Selector'!I24*'Grips Selector'!$F$27)+('Grips Selector'!$F$27*'Grips Selector'!I27)+('Grips Selector'!I35*'Grips Selector'!$F$38)+('Grips Selector'!$F$38*'Grips Selector'!I38)+('Grips Selector'!I48*'Grips Selector'!$F$51)+('Grips Selector'!$F$51*'Grips Selector'!I51)+('Grips Selector'!I59*'Grips Selector'!$F$62)+('Grips Selector'!$F$62*'Grips Selector'!I62)+('Grips Selector'!I72*'Grips Selector'!$F$76)+('Grips Selector'!$F$76*'Grips Selector'!I76)+('Grips Selector'!I96*'Grips Selector'!$F$99)+('Grips Selector'!$F$99*'Grips Selector'!I99)+('Grips Selector'!I113*'Grips Selector'!$F$116)+('Grips Selector'!$F$116*'Grips Selector'!I116)+('Grips Selector'!I130*'Grips Selector'!$F$133)+('Grips Selector'!$F$133*'Grips Selector'!I133)+('Grips Selector'!I141*'Grips Selector'!$F$144)+('Grips Selector'!$F$144*'Grips Selector'!I144)</f>
        <v>0</v>
      </c>
      <c r="E24" s="30">
        <f>('Grips Selector'!J13*'Grips Selector'!$F$16)+('Grips Selector'!$F$16*'Grips Selector'!J16)+('Grips Selector'!J24*'Grips Selector'!$F$27)+('Grips Selector'!$F$27*'Grips Selector'!J27)+('Grips Selector'!J35*'Grips Selector'!$F$38)+('Grips Selector'!$F$38*'Grips Selector'!J38)+('Grips Selector'!J48*'Grips Selector'!$F$51)+('Grips Selector'!$F$51*'Grips Selector'!J51)+('Grips Selector'!J59*'Grips Selector'!$F$62)+('Grips Selector'!$F$62*'Grips Selector'!J62)+('Grips Selector'!J72*'Grips Selector'!$F$76)+('Grips Selector'!$F$76*'Grips Selector'!J76)+('Grips Selector'!J96*'Grips Selector'!$F$99)+('Grips Selector'!$F$99*'Grips Selector'!J99)+('Grips Selector'!J113*'Grips Selector'!$F$116)+('Grips Selector'!$F$116*'Grips Selector'!J116)+('Grips Selector'!J130*'Grips Selector'!$F$133)+('Grips Selector'!$F$133*'Grips Selector'!J133)+('Grips Selector'!J141*'Grips Selector'!$F$144)+('Grips Selector'!$F$144*'Grips Selector'!J144)</f>
        <v>0</v>
      </c>
      <c r="F24" s="31">
        <f>('Grips Selector'!K13*'Grips Selector'!$F$16)+('Grips Selector'!$F$16*'Grips Selector'!K16)+('Grips Selector'!K24*'Grips Selector'!$F$27)+('Grips Selector'!$F$27*'Grips Selector'!K27)+('Grips Selector'!K35*'Grips Selector'!$F$38)+('Grips Selector'!$F$38*'Grips Selector'!K38)+('Grips Selector'!K48*'Grips Selector'!$F$51)+('Grips Selector'!$F$51*'Grips Selector'!K51)+('Grips Selector'!K59*'Grips Selector'!$F$62)+('Grips Selector'!$F$62*'Grips Selector'!K62)+('Grips Selector'!K72*'Grips Selector'!$F$76)+('Grips Selector'!$F$76*'Grips Selector'!K76)+('Grips Selector'!K96*'Grips Selector'!$F$99)+('Grips Selector'!$F$99*'Grips Selector'!K99)+('Grips Selector'!K113*'Grips Selector'!$F$116)+('Grips Selector'!$F$116*'Grips Selector'!K116)+('Grips Selector'!K130*'Grips Selector'!$F$133)+('Grips Selector'!$F$133*'Grips Selector'!K133)+('Grips Selector'!K141*'Grips Selector'!$F$144)+('Grips Selector'!$F$144*'Grips Selector'!K144)</f>
        <v>0</v>
      </c>
      <c r="G24" s="32">
        <f>('Grips Selector'!L13*'Grips Selector'!$F$16)+('Grips Selector'!$F$16*'Grips Selector'!L16)+('Grips Selector'!L24*'Grips Selector'!$F$27)+('Grips Selector'!$F$27*'Grips Selector'!L27)+('Grips Selector'!L35*'Grips Selector'!$F$38)+('Grips Selector'!$F$38*'Grips Selector'!L38)+('Grips Selector'!L48*'Grips Selector'!$F$51)+('Grips Selector'!$F$51*'Grips Selector'!L51)+('Grips Selector'!L59*'Grips Selector'!$F$62)+('Grips Selector'!$F$62*'Grips Selector'!L62)+('Grips Selector'!L72*'Grips Selector'!$F$76)+('Grips Selector'!$F$76*'Grips Selector'!L76)+('Grips Selector'!L96*'Grips Selector'!$F$99)+('Grips Selector'!$F$99*'Grips Selector'!L99)+('Grips Selector'!L113*'Grips Selector'!$F$116)+('Grips Selector'!$F$116*'Grips Selector'!L116)+('Grips Selector'!L130*'Grips Selector'!$F$133)+('Grips Selector'!$F$133*'Grips Selector'!L133)+('Grips Selector'!L141*'Grips Selector'!$F$144)+('Grips Selector'!$F$144*'Grips Selector'!L144)</f>
        <v>0</v>
      </c>
      <c r="H24" s="33">
        <f>('Grips Selector'!M13*'Grips Selector'!$F$16)+('Grips Selector'!$F$16*'Grips Selector'!M16)+('Grips Selector'!M24*'Grips Selector'!$F$27)+('Grips Selector'!$F$27*'Grips Selector'!M27)+('Grips Selector'!M35*'Grips Selector'!$F$38)+('Grips Selector'!$F$38*'Grips Selector'!M38)+('Grips Selector'!M48*'Grips Selector'!$F$51)+('Grips Selector'!$F$51*'Grips Selector'!M51)+('Grips Selector'!M59*'Grips Selector'!$F$62)+('Grips Selector'!$F$62*'Grips Selector'!M62)+('Grips Selector'!M72*'Grips Selector'!$F$76)+('Grips Selector'!$F$76*'Grips Selector'!M76)+('Grips Selector'!M96*'Grips Selector'!$F$99)+('Grips Selector'!$F$99*'Grips Selector'!M99)+('Grips Selector'!M113*'Grips Selector'!$F$116)+('Grips Selector'!$F$116*'Grips Selector'!M116)+('Grips Selector'!M130*'Grips Selector'!$F$133)+('Grips Selector'!$F$133*'Grips Selector'!M133)+('Grips Selector'!M141*'Grips Selector'!$F$144)+('Grips Selector'!$F$144*'Grips Selector'!M144)</f>
        <v>0</v>
      </c>
      <c r="I24" s="34">
        <f>('Grips Selector'!N13*'Grips Selector'!$F$16)+('Grips Selector'!$F$16*'Grips Selector'!N16)+('Grips Selector'!N24*'Grips Selector'!$F$27)+('Grips Selector'!$F$27*'Grips Selector'!N27)+('Grips Selector'!N35*'Grips Selector'!$F$38)+('Grips Selector'!$F$38*'Grips Selector'!N38)+('Grips Selector'!N48*'Grips Selector'!$F$51)+('Grips Selector'!$F$51*'Grips Selector'!N51)+('Grips Selector'!N59*'Grips Selector'!$F$62)+('Grips Selector'!$F$62*'Grips Selector'!N62)+('Grips Selector'!N72*'Grips Selector'!$F$76)+('Grips Selector'!$F$76*'Grips Selector'!N76)+('Grips Selector'!N96*'Grips Selector'!$F$99)+('Grips Selector'!$F$99*'Grips Selector'!N99)+('Grips Selector'!N113*'Grips Selector'!$F$116)+('Grips Selector'!$F$116*'Grips Selector'!N116)+('Grips Selector'!N130*'Grips Selector'!$F$133)+('Grips Selector'!$F$133*'Grips Selector'!N133)+('Grips Selector'!N141*'Grips Selector'!$F$144)+('Grips Selector'!$F$144*'Grips Selector'!N144)</f>
        <v>0</v>
      </c>
      <c r="J24" s="35">
        <f>('Grips Selector'!O13*'Grips Selector'!$F$16)+('Grips Selector'!$F$16*'Grips Selector'!O16)+('Grips Selector'!O24*'Grips Selector'!$F$27)+('Grips Selector'!$F$27*'Grips Selector'!O27)+('Grips Selector'!O35*'Grips Selector'!$F$38)+('Grips Selector'!$F$38*'Grips Selector'!O38)+('Grips Selector'!O48*'Grips Selector'!$F$51)+('Grips Selector'!$F$51*'Grips Selector'!O51)+('Grips Selector'!O59*'Grips Selector'!$F$62)+('Grips Selector'!$F$62*'Grips Selector'!O62)+('Grips Selector'!O72*'Grips Selector'!$F$76)+('Grips Selector'!$F$76*'Grips Selector'!O76)+('Grips Selector'!O96*'Grips Selector'!$F$99)+('Grips Selector'!$F$99*'Grips Selector'!O99)+('Grips Selector'!O113*'Grips Selector'!$F$116)+('Grips Selector'!$F$116*'Grips Selector'!O116)+('Grips Selector'!O130*'Grips Selector'!$F$133)+('Grips Selector'!$F$133*'Grips Selector'!O133)+('Grips Selector'!O141*'Grips Selector'!$F$144)+('Grips Selector'!$F$144*'Grips Selector'!O144)</f>
        <v>0</v>
      </c>
      <c r="K24" s="36">
        <f>('Grips Selector'!P13*'Grips Selector'!$F$16)+('Grips Selector'!$F$16*'Grips Selector'!P16)+('Grips Selector'!P24*'Grips Selector'!$F$27)+('Grips Selector'!$F$27*'Grips Selector'!P27)+('Grips Selector'!P35*'Grips Selector'!$F$38)+('Grips Selector'!$F$38*'Grips Selector'!P38)+('Grips Selector'!P48*'Grips Selector'!$F$51)+('Grips Selector'!$F$51*'Grips Selector'!P51)+('Grips Selector'!P59*'Grips Selector'!$F$62)+('Grips Selector'!$F$62*'Grips Selector'!P62)+('Grips Selector'!P72*'Grips Selector'!$F$76)+('Grips Selector'!$F$76*'Grips Selector'!P76)+('Grips Selector'!P96*'Grips Selector'!$F$99)+('Grips Selector'!$F$99*'Grips Selector'!P99)+('Grips Selector'!P113*'Grips Selector'!$F$116)+('Grips Selector'!$F$116*'Grips Selector'!P116)+('Grips Selector'!P130*'Grips Selector'!$F$133)+('Grips Selector'!$F$133*'Grips Selector'!P133)+('Grips Selector'!P141*'Grips Selector'!$F$144)+('Grips Selector'!$F$144*'Grips Selector'!P144)</f>
        <v>0</v>
      </c>
      <c r="L24" s="37">
        <f>('Grips Selector'!Q13*'Grips Selector'!$F$16)+('Grips Selector'!$F$16*'Grips Selector'!Q16)+('Grips Selector'!Q24*'Grips Selector'!$F$27)+('Grips Selector'!$F$27*'Grips Selector'!Q27)+('Grips Selector'!Q35*'Grips Selector'!$F$38)+('Grips Selector'!$F$38*'Grips Selector'!Q38)+('Grips Selector'!Q48*'Grips Selector'!$F$51)+('Grips Selector'!$F$51*'Grips Selector'!Q51)+('Grips Selector'!Q59*'Grips Selector'!$F$62)+('Grips Selector'!$F$62*'Grips Selector'!Q62)+('Grips Selector'!Q72*'Grips Selector'!$F$76)+('Grips Selector'!$F$76*'Grips Selector'!Q76)+('Grips Selector'!Q96*'Grips Selector'!$F$99)+('Grips Selector'!$F$99*'Grips Selector'!Q99)+('Grips Selector'!Q113*'Grips Selector'!$F$116)+('Grips Selector'!$F$116*'Grips Selector'!Q116)+('Grips Selector'!Q130*'Grips Selector'!$F$133)+('Grips Selector'!$F$133*'Grips Selector'!Q133)+('Grips Selector'!Q141*'Grips Selector'!$F$144)+('Grips Selector'!$F$144*'Grips Selector'!Q144)</f>
        <v>0</v>
      </c>
      <c r="M24" s="38">
        <f>('Grips Selector'!R13*'Grips Selector'!$F$16)+('Grips Selector'!$F$16*'Grips Selector'!R16)+('Grips Selector'!R24*'Grips Selector'!$F$27)+('Grips Selector'!$F$27*'Grips Selector'!R27)+('Grips Selector'!R35*'Grips Selector'!$F$38)+('Grips Selector'!$F$38*'Grips Selector'!R38)+('Grips Selector'!R48*'Grips Selector'!$F$51)+('Grips Selector'!$F$51*'Grips Selector'!R51)+('Grips Selector'!R59*'Grips Selector'!$F$62)+('Grips Selector'!$F$62*'Grips Selector'!R62)+('Grips Selector'!R72*'Grips Selector'!$F$76)+('Grips Selector'!$F$76*'Grips Selector'!R76)+('Grips Selector'!R96*'Grips Selector'!$F$99)+('Grips Selector'!$F$99*'Grips Selector'!R99)+('Grips Selector'!R113*'Grips Selector'!$F$116)+('Grips Selector'!$F$116*'Grips Selector'!R116)+('Grips Selector'!R130*'Grips Selector'!$F$133)+('Grips Selector'!$F$133*'Grips Selector'!R133)+('Grips Selector'!R141*'Grips Selector'!$F$144)+('Grips Selector'!$F$144*'Grips Selector'!R144)</f>
        <v>0</v>
      </c>
      <c r="N24" s="39">
        <f>('Grips Selector'!S13*'Grips Selector'!$F$16)+('Grips Selector'!$F$16*'Grips Selector'!S16)+('Grips Selector'!S24*'Grips Selector'!$F$27)+('Grips Selector'!$F$27*'Grips Selector'!S27)+('Grips Selector'!S35*'Grips Selector'!$F$38)+('Grips Selector'!$F$38*'Grips Selector'!S38)+('Grips Selector'!S48*'Grips Selector'!$F$51)+('Grips Selector'!$F$51*'Grips Selector'!S51)+('Grips Selector'!S59*'Grips Selector'!$F$62)+('Grips Selector'!$F$62*'Grips Selector'!S62)+('Grips Selector'!S72*'Grips Selector'!$F$76)+('Grips Selector'!$F$76*'Grips Selector'!S76)+('Grips Selector'!S96*'Grips Selector'!$F$99)+('Grips Selector'!$F$99*'Grips Selector'!S99)+('Grips Selector'!S113*'Grips Selector'!$F$116)+('Grips Selector'!$F$116*'Grips Selector'!S116)+('Grips Selector'!S130*'Grips Selector'!$F$133)+('Grips Selector'!$F$133*'Grips Selector'!S133)+('Grips Selector'!S141*'Grips Selector'!$F$144)+('Grips Selector'!$F$144*'Grips Selector'!S144)</f>
        <v>0</v>
      </c>
      <c r="O24" s="40">
        <f>('Grips Selector'!T13*'Grips Selector'!$F$16)+('Grips Selector'!$F$16*'Grips Selector'!T16)+('Grips Selector'!T24*'Grips Selector'!$F$27)+('Grips Selector'!$F$27*'Grips Selector'!T27)+('Grips Selector'!T35*'Grips Selector'!$F$38)+('Grips Selector'!$F$38*'Grips Selector'!T38)+('Grips Selector'!T48*'Grips Selector'!$F$51)+('Grips Selector'!$F$51*'Grips Selector'!T51)+('Grips Selector'!T59*'Grips Selector'!$F$62)+('Grips Selector'!$F$62*'Grips Selector'!T62)+('Grips Selector'!T72*'Grips Selector'!$F$76)+('Grips Selector'!$F$76*'Grips Selector'!T76)+('Grips Selector'!T96*'Grips Selector'!$F$99)+('Grips Selector'!$F$99*'Grips Selector'!T99)+('Grips Selector'!T113*'Grips Selector'!$F$116)+('Grips Selector'!$F$116*'Grips Selector'!T116)+('Grips Selector'!T130*'Grips Selector'!$F$133)+('Grips Selector'!$F$133*'Grips Selector'!T133)+('Grips Selector'!T141*'Grips Selector'!$F$144)+('Grips Selector'!$F$144*'Grips Selector'!T144)</f>
        <v>0</v>
      </c>
      <c r="P24" s="40">
        <f>('Grips Selector'!U13*'Grips Selector'!$F$16)+('Grips Selector'!$F$16*'Grips Selector'!U16)+('Grips Selector'!U24*'Grips Selector'!$F$27)+('Grips Selector'!$F$27*'Grips Selector'!U27)+('Grips Selector'!U35*'Grips Selector'!$F$38)+('Grips Selector'!$F$38*'Grips Selector'!U38)+('Grips Selector'!U48*'Grips Selector'!$F$51)+('Grips Selector'!$F$51*'Grips Selector'!U51)+('Grips Selector'!U59*'Grips Selector'!$F$62)+('Grips Selector'!$F$62*'Grips Selector'!U62)+('Grips Selector'!U72*'Grips Selector'!$F$76)+('Grips Selector'!$F$76*'Grips Selector'!U76)+('Grips Selector'!U96*'Grips Selector'!$F$99)+('Grips Selector'!$F$99*'Grips Selector'!U99)+('Grips Selector'!U113*'Grips Selector'!$F$116)+('Grips Selector'!$F$116*'Grips Selector'!U116)+('Grips Selector'!U130*'Grips Selector'!$F$133)+('Grips Selector'!$F$133*'Grips Selector'!U133)+('Grips Selector'!U141*'Grips Selector'!$F$144)+('Grips Selector'!$F$144*'Grips Selector'!U144)</f>
        <v>0</v>
      </c>
      <c r="Q24" s="65">
        <f>('Grips Selector'!V13*'Grips Selector'!$F$16)+('Grips Selector'!$F$16*'Grips Selector'!V16)+('Grips Selector'!V24*'Grips Selector'!$F$27)+('Grips Selector'!$F$27*'Grips Selector'!V27)+('Grips Selector'!V35*'Grips Selector'!$F$38)+('Grips Selector'!$F$38*'Grips Selector'!V38)+('Grips Selector'!V48*'Grips Selector'!$F$51)+('Grips Selector'!$F$51*'Grips Selector'!V51)+('Grips Selector'!V59*'Grips Selector'!$F$62)+('Grips Selector'!$F$62*'Grips Selector'!V62)+('Grips Selector'!V72*'Grips Selector'!$F$76)+('Grips Selector'!$F$76*'Grips Selector'!V76)+('Grips Selector'!V96*'Grips Selector'!$F$99)+('Grips Selector'!$F$99*'Grips Selector'!V99)+('Grips Selector'!V113*'Grips Selector'!$F$116)+('Grips Selector'!$F$116*'Grips Selector'!V116)+('Grips Selector'!V130*'Grips Selector'!$F$133)+('Grips Selector'!$F$133*'Grips Selector'!V133)+('Grips Selector'!V141*'Grips Selector'!$F$144)+('Grips Selector'!$F$144*'Grips Selector'!V144)</f>
        <v>0</v>
      </c>
      <c r="R24" s="71">
        <f t="shared" si="4"/>
        <v>0</v>
      </c>
      <c r="S24" s="72" t="e">
        <f t="shared" si="5"/>
        <v>#DIV/0!</v>
      </c>
      <c r="AD24" s="24"/>
    </row>
    <row r="25" spans="2:30" ht="19.95" customHeight="1" thickTop="1" thickBot="1" x14ac:dyDescent="0.35">
      <c r="B25" s="25"/>
      <c r="C25" s="50" t="s">
        <v>21</v>
      </c>
      <c r="D25" s="70">
        <f>('Grips Selector'!I13*'Grips Selector'!$F$17)+('Grips Selector'!$F$17*'Grips Selector'!I17)+('Grips Selector'!I24*'Grips Selector'!$F$28)+('Grips Selector'!$F$28*'Grips Selector'!I28)+('Grips Selector'!I35*'Grips Selector'!$F$39)+('Grips Selector'!$F$39*'Grips Selector'!I39)+('Grips Selector'!I48*'Grips Selector'!$F$52)+('Grips Selector'!$F$52*'Grips Selector'!I52)+('Grips Selector'!I59*'Grips Selector'!$F$63)+('Grips Selector'!$F$63*'Grips Selector'!I63)+('Grips Selector'!I96*'Grips Selector'!$F$100)+('Grips Selector'!$F$100*'Grips Selector'!I100)+('Grips Selector'!I113*'Grips Selector'!$F$117)+('Grips Selector'!$F$117*'Grips Selector'!I117)+('Grips Selector'!I130*'Grips Selector'!$F$134)+('Grips Selector'!$F$134*'Grips Selector'!I134)+('Grips Selector'!I141*'Grips Selector'!$F$145)+('Grips Selector'!$F$145*'Grips Selector'!I145)</f>
        <v>0</v>
      </c>
      <c r="E25" s="30">
        <f>('Grips Selector'!J13*'Grips Selector'!$F$17)+('Grips Selector'!$F$17*'Grips Selector'!J17)+('Grips Selector'!J24*'Grips Selector'!$F$28)+('Grips Selector'!$F$28*'Grips Selector'!J28)+('Grips Selector'!J35*'Grips Selector'!$F$39)+('Grips Selector'!$F$39*'Grips Selector'!J39)+('Grips Selector'!J48*'Grips Selector'!$F$52)+('Grips Selector'!$F$52*'Grips Selector'!J52)+('Grips Selector'!J59*'Grips Selector'!$F$63)+('Grips Selector'!$F$63*'Grips Selector'!J63)+('Grips Selector'!J96*'Grips Selector'!$F$100)+('Grips Selector'!$F$100*'Grips Selector'!J100)+('Grips Selector'!J113*'Grips Selector'!$F$117)+('Grips Selector'!$F$117*'Grips Selector'!J117)+('Grips Selector'!J130*'Grips Selector'!$F$134)+('Grips Selector'!$F$134*'Grips Selector'!J134)+('Grips Selector'!J141*'Grips Selector'!$F$145)+('Grips Selector'!$F$145*'Grips Selector'!J145)</f>
        <v>0</v>
      </c>
      <c r="F25" s="31">
        <f>('Grips Selector'!K13*'Grips Selector'!$F$17)+('Grips Selector'!$F$17*'Grips Selector'!K17)+('Grips Selector'!K24*'Grips Selector'!$F$28)+('Grips Selector'!$F$28*'Grips Selector'!K28)+('Grips Selector'!K35*'Grips Selector'!$F$39)+('Grips Selector'!$F$39*'Grips Selector'!K39)+('Grips Selector'!K48*'Grips Selector'!$F$52)+('Grips Selector'!$F$52*'Grips Selector'!K52)+('Grips Selector'!K59*'Grips Selector'!$F$63)+('Grips Selector'!$F$63*'Grips Selector'!K63)+('Grips Selector'!K96*'Grips Selector'!$F$100)+('Grips Selector'!$F$100*'Grips Selector'!K100)+('Grips Selector'!K113*'Grips Selector'!$F$117)+('Grips Selector'!$F$117*'Grips Selector'!K117)+('Grips Selector'!K130*'Grips Selector'!$F$134)+('Grips Selector'!$F$134*'Grips Selector'!K134)+('Grips Selector'!K141*'Grips Selector'!$F$145)+('Grips Selector'!$F$145*'Grips Selector'!K145)</f>
        <v>0</v>
      </c>
      <c r="G25" s="32">
        <f>('Grips Selector'!L13*'Grips Selector'!$F$17)+('Grips Selector'!$F$17*'Grips Selector'!L17)+('Grips Selector'!L24*'Grips Selector'!$F$28)+('Grips Selector'!$F$28*'Grips Selector'!L28)+('Grips Selector'!L35*'Grips Selector'!$F$39)+('Grips Selector'!$F$39*'Grips Selector'!L39)+('Grips Selector'!L48*'Grips Selector'!$F$52)+('Grips Selector'!$F$52*'Grips Selector'!L52)+('Grips Selector'!L59*'Grips Selector'!$F$63)+('Grips Selector'!$F$63*'Grips Selector'!L63)+('Grips Selector'!L96*'Grips Selector'!$F$100)+('Grips Selector'!$F$100*'Grips Selector'!L100)+('Grips Selector'!L113*'Grips Selector'!$F$117)+('Grips Selector'!$F$117*'Grips Selector'!L117)+('Grips Selector'!L130*'Grips Selector'!$F$134)+('Grips Selector'!$F$134*'Grips Selector'!L134)+('Grips Selector'!L141*'Grips Selector'!$F$145)+('Grips Selector'!$F$145*'Grips Selector'!L145)</f>
        <v>0</v>
      </c>
      <c r="H25" s="33">
        <f>('Grips Selector'!M13*'Grips Selector'!$F$17)+('Grips Selector'!$F$17*'Grips Selector'!M17)+('Grips Selector'!M24*'Grips Selector'!$F$28)+('Grips Selector'!$F$28*'Grips Selector'!M28)+('Grips Selector'!M35*'Grips Selector'!$F$39)+('Grips Selector'!$F$39*'Grips Selector'!M39)+('Grips Selector'!M48*'Grips Selector'!$F$52)+('Grips Selector'!$F$52*'Grips Selector'!M52)+('Grips Selector'!M59*'Grips Selector'!$F$63)+('Grips Selector'!$F$63*'Grips Selector'!M63)+('Grips Selector'!M96*'Grips Selector'!$F$100)+('Grips Selector'!$F$100*'Grips Selector'!M100)+('Grips Selector'!M113*'Grips Selector'!$F$117)+('Grips Selector'!$F$117*'Grips Selector'!M117)+('Grips Selector'!M130*'Grips Selector'!$F$134)+('Grips Selector'!$F$134*'Grips Selector'!M134)+('Grips Selector'!M141*'Grips Selector'!$F$145)+('Grips Selector'!$F$145*'Grips Selector'!M145)</f>
        <v>0</v>
      </c>
      <c r="I25" s="34">
        <f>('Grips Selector'!N13*'Grips Selector'!$F$17)+('Grips Selector'!$F$17*'Grips Selector'!N17)+('Grips Selector'!N24*'Grips Selector'!$F$28)+('Grips Selector'!$F$28*'Grips Selector'!N28)+('Grips Selector'!N35*'Grips Selector'!$F$39)+('Grips Selector'!$F$39*'Grips Selector'!N39)+('Grips Selector'!N48*'Grips Selector'!$F$52)+('Grips Selector'!$F$52*'Grips Selector'!N52)+('Grips Selector'!N59*'Grips Selector'!$F$63)+('Grips Selector'!$F$63*'Grips Selector'!N63)+('Grips Selector'!N96*'Grips Selector'!$F$100)+('Grips Selector'!$F$100*'Grips Selector'!N100)+('Grips Selector'!N113*'Grips Selector'!$F$117)+('Grips Selector'!$F$117*'Grips Selector'!N117)+('Grips Selector'!N130*'Grips Selector'!$F$134)+('Grips Selector'!$F$134*'Grips Selector'!N134)+('Grips Selector'!N141*'Grips Selector'!$F$145)+('Grips Selector'!$F$145*'Grips Selector'!N145)</f>
        <v>0</v>
      </c>
      <c r="J25" s="35">
        <f>('Grips Selector'!O13*'Grips Selector'!$F$17)+('Grips Selector'!$F$17*'Grips Selector'!O17)+('Grips Selector'!O24*'Grips Selector'!$F$28)+('Grips Selector'!$F$28*'Grips Selector'!O28)+('Grips Selector'!O35*'Grips Selector'!$F$39)+('Grips Selector'!$F$39*'Grips Selector'!O39)+('Grips Selector'!O48*'Grips Selector'!$F$52)+('Grips Selector'!$F$52*'Grips Selector'!O52)+('Grips Selector'!O59*'Grips Selector'!$F$63)+('Grips Selector'!$F$63*'Grips Selector'!O63)+('Grips Selector'!O96*'Grips Selector'!$F$100)+('Grips Selector'!$F$100*'Grips Selector'!O100)+('Grips Selector'!O113*'Grips Selector'!$F$117)+('Grips Selector'!$F$117*'Grips Selector'!O117)+('Grips Selector'!O130*'Grips Selector'!$F$134)+('Grips Selector'!$F$134*'Grips Selector'!O134)+('Grips Selector'!O141*'Grips Selector'!$F$145)+('Grips Selector'!$F$145*'Grips Selector'!O145)</f>
        <v>0</v>
      </c>
      <c r="K25" s="36">
        <f>('Grips Selector'!P13*'Grips Selector'!$F$17)+('Grips Selector'!$F$17*'Grips Selector'!P17)+('Grips Selector'!P24*'Grips Selector'!$F$28)+('Grips Selector'!$F$28*'Grips Selector'!P28)+('Grips Selector'!P35*'Grips Selector'!$F$39)+('Grips Selector'!$F$39*'Grips Selector'!P39)+('Grips Selector'!P48*'Grips Selector'!$F$52)+('Grips Selector'!$F$52*'Grips Selector'!P52)+('Grips Selector'!P59*'Grips Selector'!$F$63)+('Grips Selector'!$F$63*'Grips Selector'!P63)+('Grips Selector'!P96*'Grips Selector'!$F$100)+('Grips Selector'!$F$100*'Grips Selector'!P100)+('Grips Selector'!P113*'Grips Selector'!$F$117)+('Grips Selector'!$F$117*'Grips Selector'!P117)+('Grips Selector'!P130*'Grips Selector'!$F$134)+('Grips Selector'!$F$134*'Grips Selector'!P134)+('Grips Selector'!P141*'Grips Selector'!$F$145)+('Grips Selector'!$F$145*'Grips Selector'!P145)</f>
        <v>0</v>
      </c>
      <c r="L25" s="37">
        <f>('Grips Selector'!Q13*'Grips Selector'!$F$17)+('Grips Selector'!$F$17*'Grips Selector'!Q17)+('Grips Selector'!Q24*'Grips Selector'!$F$28)+('Grips Selector'!$F$28*'Grips Selector'!Q28)+('Grips Selector'!Q35*'Grips Selector'!$F$39)+('Grips Selector'!$F$39*'Grips Selector'!Q39)+('Grips Selector'!Q48*'Grips Selector'!$F$52)+('Grips Selector'!$F$52*'Grips Selector'!Q52)+('Grips Selector'!Q59*'Grips Selector'!$F$63)+('Grips Selector'!$F$63*'Grips Selector'!Q63)+('Grips Selector'!Q96*'Grips Selector'!$F$100)+('Grips Selector'!$F$100*'Grips Selector'!Q100)+('Grips Selector'!Q113*'Grips Selector'!$F$117)+('Grips Selector'!$F$117*'Grips Selector'!Q117)+('Grips Selector'!Q130*'Grips Selector'!$F$134)+('Grips Selector'!$F$134*'Grips Selector'!Q134)+('Grips Selector'!Q141*'Grips Selector'!$F$145)+('Grips Selector'!$F$145*'Grips Selector'!Q145)</f>
        <v>0</v>
      </c>
      <c r="M25" s="38">
        <f>('Grips Selector'!R13*'Grips Selector'!$F$17)+('Grips Selector'!$F$17*'Grips Selector'!R17)+('Grips Selector'!R24*'Grips Selector'!$F$28)+('Grips Selector'!$F$28*'Grips Selector'!R28)+('Grips Selector'!R35*'Grips Selector'!$F$39)+('Grips Selector'!$F$39*'Grips Selector'!R39)+('Grips Selector'!R48*'Grips Selector'!$F$52)+('Grips Selector'!$F$52*'Grips Selector'!R52)+('Grips Selector'!R59*'Grips Selector'!$F$63)+('Grips Selector'!$F$63*'Grips Selector'!R63)+('Grips Selector'!R96*'Grips Selector'!$F$100)+('Grips Selector'!$F$100*'Grips Selector'!R100)+('Grips Selector'!R113*'Grips Selector'!$F$117)+('Grips Selector'!$F$117*'Grips Selector'!R117)+('Grips Selector'!R130*'Grips Selector'!$F$134)+('Grips Selector'!$F$134*'Grips Selector'!R134)+('Grips Selector'!R141*'Grips Selector'!$F$145)+('Grips Selector'!$F$145*'Grips Selector'!R145)</f>
        <v>0</v>
      </c>
      <c r="N25" s="39">
        <f>('Grips Selector'!S13*'Grips Selector'!$F$17)+('Grips Selector'!$F$17*'Grips Selector'!S17)+('Grips Selector'!S24*'Grips Selector'!$F$28)+('Grips Selector'!$F$28*'Grips Selector'!S28)+('Grips Selector'!S35*'Grips Selector'!$F$39)+('Grips Selector'!$F$39*'Grips Selector'!S39)+('Grips Selector'!S48*'Grips Selector'!$F$52)+('Grips Selector'!$F$52*'Grips Selector'!S52)+('Grips Selector'!S59*'Grips Selector'!$F$63)+('Grips Selector'!$F$63*'Grips Selector'!S63)+('Grips Selector'!S96*'Grips Selector'!$F$100)+('Grips Selector'!$F$100*'Grips Selector'!S100)+('Grips Selector'!S113*'Grips Selector'!$F$117)+('Grips Selector'!$F$117*'Grips Selector'!S117)+('Grips Selector'!S130*'Grips Selector'!$F$134)+('Grips Selector'!$F$134*'Grips Selector'!S134)+('Grips Selector'!S141*'Grips Selector'!$F$145)+('Grips Selector'!$F$145*'Grips Selector'!S145)</f>
        <v>0</v>
      </c>
      <c r="O25" s="40">
        <f>('Grips Selector'!T13*'Grips Selector'!$F$17)+('Grips Selector'!$F$17*'Grips Selector'!T17)+('Grips Selector'!T24*'Grips Selector'!$F$28)+('Grips Selector'!$F$28*'Grips Selector'!T28)+('Grips Selector'!T35*'Grips Selector'!$F$39)+('Grips Selector'!$F$39*'Grips Selector'!T39)+('Grips Selector'!T48*'Grips Selector'!$F$52)+('Grips Selector'!$F$52*'Grips Selector'!T52)+('Grips Selector'!T59*'Grips Selector'!$F$63)+('Grips Selector'!$F$63*'Grips Selector'!T63)+('Grips Selector'!T96*'Grips Selector'!$F$100)+('Grips Selector'!$F$100*'Grips Selector'!T100)+('Grips Selector'!T113*'Grips Selector'!$F$117)+('Grips Selector'!$F$117*'Grips Selector'!T117)+('Grips Selector'!T130*'Grips Selector'!$F$134)+('Grips Selector'!$F$134*'Grips Selector'!T134)+('Grips Selector'!T141*'Grips Selector'!$F$145)+('Grips Selector'!$F$145*'Grips Selector'!T145)</f>
        <v>0</v>
      </c>
      <c r="P25" s="40">
        <f>('Grips Selector'!U13*'Grips Selector'!$F$17)+('Grips Selector'!$F$17*'Grips Selector'!U17)+('Grips Selector'!U24*'Grips Selector'!$F$28)+('Grips Selector'!$F$28*'Grips Selector'!U28)+('Grips Selector'!U35*'Grips Selector'!$F$39)+('Grips Selector'!$F$39*'Grips Selector'!U39)+('Grips Selector'!U48*'Grips Selector'!$F$52)+('Grips Selector'!$F$52*'Grips Selector'!U52)+('Grips Selector'!U59*'Grips Selector'!$F$63)+('Grips Selector'!$F$63*'Grips Selector'!U63)+('Grips Selector'!U96*'Grips Selector'!$F$100)+('Grips Selector'!$F$100*'Grips Selector'!U100)+('Grips Selector'!U113*'Grips Selector'!$F$117)+('Grips Selector'!$F$117*'Grips Selector'!U117)+('Grips Selector'!U130*'Grips Selector'!$F$134)+('Grips Selector'!$F$134*'Grips Selector'!U134)+('Grips Selector'!U141*'Grips Selector'!$F$145)+('Grips Selector'!$F$145*'Grips Selector'!U145)</f>
        <v>0</v>
      </c>
      <c r="Q25" s="65">
        <f>('Grips Selector'!V13*'Grips Selector'!$F$17)+('Grips Selector'!$F$17*'Grips Selector'!V17)+('Grips Selector'!V24*'Grips Selector'!$F$28)+('Grips Selector'!$F$28*'Grips Selector'!V28)+('Grips Selector'!V35*'Grips Selector'!$F$39)+('Grips Selector'!$F$39*'Grips Selector'!V39)+('Grips Selector'!V48*'Grips Selector'!$F$52)+('Grips Selector'!$F$52*'Grips Selector'!V52)+('Grips Selector'!V59*'Grips Selector'!$F$63)+('Grips Selector'!$F$63*'Grips Selector'!V63)+('Grips Selector'!V96*'Grips Selector'!$F$100)+('Grips Selector'!$F$100*'Grips Selector'!V100)+('Grips Selector'!V113*'Grips Selector'!$F$117)+('Grips Selector'!$F$117*'Grips Selector'!V117)+('Grips Selector'!V130*'Grips Selector'!$F$134)+('Grips Selector'!$F$134*'Grips Selector'!V134)+('Grips Selector'!V141*'Grips Selector'!$F$145)+('Grips Selector'!$F$145*'Grips Selector'!V145)</f>
        <v>0</v>
      </c>
      <c r="R25" s="71">
        <f t="shared" si="4"/>
        <v>0</v>
      </c>
      <c r="S25" s="72" t="e">
        <f t="shared" si="5"/>
        <v>#DIV/0!</v>
      </c>
      <c r="AD25" s="24"/>
    </row>
    <row r="26" spans="2:30" ht="19.95" customHeight="1" thickTop="1" thickBot="1" x14ac:dyDescent="0.35">
      <c r="B26" s="25"/>
      <c r="C26" s="50" t="s">
        <v>20</v>
      </c>
      <c r="D26" s="70">
        <f>('Grips Selector'!I13*'Grips Selector'!$F$18)+('Grips Selector'!$F$18*'Grips Selector'!I18)+('Grips Selector'!I24*'Grips Selector'!$F$29)+('Grips Selector'!$F$29*'Grips Selector'!I29)+('Grips Selector'!I35*'Grips Selector'!$F$40)+('Grips Selector'!$F$40*'Grips Selector'!I40)+('Grips Selector'!I48*'Grips Selector'!$F$53)+('Grips Selector'!$F$53*'Grips Selector'!I53)+('Grips Selector'!I59*'Grips Selector'!$F$64)+('Grips Selector'!$F$64*'Grips Selector'!I64)+('Grips Selector'!I72*'Grips Selector'!$F$77)+('Grips Selector'!$F$77*'Grips Selector'!I77)+('Grips Selector'!I130*'Grips Selector'!$F$135)+('Grips Selector'!$F$135*'Grips Selector'!I135)+('Grips Selector'!I141*'Grips Selector'!$F$146)+('Grips Selector'!$F$146*'Grips Selector'!I146)</f>
        <v>0</v>
      </c>
      <c r="E26" s="30">
        <f>('Grips Selector'!J13*'Grips Selector'!$F$18)+('Grips Selector'!$F$18*'Grips Selector'!J18)+('Grips Selector'!J24*'Grips Selector'!$F$29)+('Grips Selector'!$F$29*'Grips Selector'!J29)+('Grips Selector'!J35*'Grips Selector'!$F$40)+('Grips Selector'!$F$40*'Grips Selector'!J40)+('Grips Selector'!J48*'Grips Selector'!$F$53)+('Grips Selector'!$F$53*'Grips Selector'!J53)+('Grips Selector'!J59*'Grips Selector'!$F$64)+('Grips Selector'!$F$64*'Grips Selector'!J64)+('Grips Selector'!J72*'Grips Selector'!$F$77)+('Grips Selector'!$F$77*'Grips Selector'!J77)+('Grips Selector'!J130*'Grips Selector'!$F$135)+('Grips Selector'!$F$135*'Grips Selector'!J135)+('Grips Selector'!J141*'Grips Selector'!$F$146)+('Grips Selector'!$F$146*'Grips Selector'!J146)</f>
        <v>0</v>
      </c>
      <c r="F26" s="31">
        <f>('Grips Selector'!K13*'Grips Selector'!$F$18)+('Grips Selector'!$F$18*'Grips Selector'!K18)+('Grips Selector'!K24*'Grips Selector'!$F$29)+('Grips Selector'!$F$29*'Grips Selector'!K29)+('Grips Selector'!K35*'Grips Selector'!$F$40)+('Grips Selector'!$F$40*'Grips Selector'!K40)+('Grips Selector'!K48*'Grips Selector'!$F$53)+('Grips Selector'!$F$53*'Grips Selector'!K53)+('Grips Selector'!K59*'Grips Selector'!$F$64)+('Grips Selector'!$F$64*'Grips Selector'!K64)+('Grips Selector'!K72*'Grips Selector'!$F$77)+('Grips Selector'!$F$77*'Grips Selector'!K77)+('Grips Selector'!K130*'Grips Selector'!$F$135)+('Grips Selector'!$F$135*'Grips Selector'!K135)+('Grips Selector'!K141*'Grips Selector'!$F$146)+('Grips Selector'!$F$146*'Grips Selector'!K146)</f>
        <v>0</v>
      </c>
      <c r="G26" s="32">
        <f>('Grips Selector'!L13*'Grips Selector'!$F$18)+('Grips Selector'!$F$18*'Grips Selector'!L18)+('Grips Selector'!L24*'Grips Selector'!$F$29)+('Grips Selector'!$F$29*'Grips Selector'!L29)+('Grips Selector'!L35*'Grips Selector'!$F$40)+('Grips Selector'!$F$40*'Grips Selector'!L40)+('Grips Selector'!L48*'Grips Selector'!$F$53)+('Grips Selector'!$F$53*'Grips Selector'!L53)+('Grips Selector'!L59*'Grips Selector'!$F$64)+('Grips Selector'!$F$64*'Grips Selector'!L64)+('Grips Selector'!L72*'Grips Selector'!$F$77)+('Grips Selector'!$F$77*'Grips Selector'!L77)+('Grips Selector'!L130*'Grips Selector'!$F$135)+('Grips Selector'!$F$135*'Grips Selector'!L135)+('Grips Selector'!L141*'Grips Selector'!$F$146)+('Grips Selector'!$F$146*'Grips Selector'!L146)</f>
        <v>0</v>
      </c>
      <c r="H26" s="33">
        <f>('Grips Selector'!M13*'Grips Selector'!$F$18)+('Grips Selector'!$F$18*'Grips Selector'!M18)+('Grips Selector'!M24*'Grips Selector'!$F$29)+('Grips Selector'!$F$29*'Grips Selector'!M29)+('Grips Selector'!M35*'Grips Selector'!$F$40)+('Grips Selector'!$F$40*'Grips Selector'!M40)+('Grips Selector'!M48*'Grips Selector'!$F$53)+('Grips Selector'!$F$53*'Grips Selector'!M53)+('Grips Selector'!M59*'Grips Selector'!$F$64)+('Grips Selector'!$F$64*'Grips Selector'!M64)+('Grips Selector'!M72*'Grips Selector'!$F$77)+('Grips Selector'!$F$77*'Grips Selector'!M77)+('Grips Selector'!M130*'Grips Selector'!$F$135)+('Grips Selector'!$F$135*'Grips Selector'!M135)+('Grips Selector'!M141*'Grips Selector'!$F$146)+('Grips Selector'!$F$146*'Grips Selector'!M146)</f>
        <v>0</v>
      </c>
      <c r="I26" s="34">
        <f>('Grips Selector'!N13*'Grips Selector'!$F$18)+('Grips Selector'!$F$18*'Grips Selector'!N18)+('Grips Selector'!N24*'Grips Selector'!$F$29)+('Grips Selector'!$F$29*'Grips Selector'!N29)+('Grips Selector'!N35*'Grips Selector'!$F$40)+('Grips Selector'!$F$40*'Grips Selector'!N40)+('Grips Selector'!N48*'Grips Selector'!$F$53)+('Grips Selector'!$F$53*'Grips Selector'!N53)+('Grips Selector'!N59*'Grips Selector'!$F$64)+('Grips Selector'!$F$64*'Grips Selector'!N64)+('Grips Selector'!N72*'Grips Selector'!$F$77)+('Grips Selector'!$F$77*'Grips Selector'!N77)+('Grips Selector'!N130*'Grips Selector'!$F$135)+('Grips Selector'!$F$135*'Grips Selector'!N135)+('Grips Selector'!N141*'Grips Selector'!$F$146)+('Grips Selector'!$F$146*'Grips Selector'!N146)</f>
        <v>0</v>
      </c>
      <c r="J26" s="35">
        <f>('Grips Selector'!O13*'Grips Selector'!$F$18)+('Grips Selector'!$F$18*'Grips Selector'!O18)+('Grips Selector'!O24*'Grips Selector'!$F$29)+('Grips Selector'!$F$29*'Grips Selector'!O29)+('Grips Selector'!O35*'Grips Selector'!$F$40)+('Grips Selector'!$F$40*'Grips Selector'!O40)+('Grips Selector'!O48*'Grips Selector'!$F$53)+('Grips Selector'!$F$53*'Grips Selector'!O53)+('Grips Selector'!O59*'Grips Selector'!$F$64)+('Grips Selector'!$F$64*'Grips Selector'!O64)+('Grips Selector'!O72*'Grips Selector'!$F$77)+('Grips Selector'!$F$77*'Grips Selector'!O77)+('Grips Selector'!O130*'Grips Selector'!$F$135)+('Grips Selector'!$F$135*'Grips Selector'!O135)+('Grips Selector'!O141*'Grips Selector'!$F$146)+('Grips Selector'!$F$146*'Grips Selector'!O146)</f>
        <v>0</v>
      </c>
      <c r="K26" s="36">
        <f>('Grips Selector'!P13*'Grips Selector'!$F$18)+('Grips Selector'!$F$18*'Grips Selector'!P18)+('Grips Selector'!P24*'Grips Selector'!$F$29)+('Grips Selector'!$F$29*'Grips Selector'!P29)+('Grips Selector'!P35*'Grips Selector'!$F$40)+('Grips Selector'!$F$40*'Grips Selector'!P40)+('Grips Selector'!P48*'Grips Selector'!$F$53)+('Grips Selector'!$F$53*'Grips Selector'!P53)+('Grips Selector'!P59*'Grips Selector'!$F$64)+('Grips Selector'!$F$64*'Grips Selector'!P64)+('Grips Selector'!P72*'Grips Selector'!$F$77)+('Grips Selector'!$F$77*'Grips Selector'!P77)+('Grips Selector'!P130*'Grips Selector'!$F$135)+('Grips Selector'!$F$135*'Grips Selector'!P135)+('Grips Selector'!P141*'Grips Selector'!$F$146)+('Grips Selector'!$F$146*'Grips Selector'!P146)</f>
        <v>0</v>
      </c>
      <c r="L26" s="37">
        <f>('Grips Selector'!Q13*'Grips Selector'!$F$18)+('Grips Selector'!$F$18*'Grips Selector'!Q18)+('Grips Selector'!Q24*'Grips Selector'!$F$29)+('Grips Selector'!$F$29*'Grips Selector'!Q29)+('Grips Selector'!Q35*'Grips Selector'!$F$40)+('Grips Selector'!$F$40*'Grips Selector'!Q40)+('Grips Selector'!Q48*'Grips Selector'!$F$53)+('Grips Selector'!$F$53*'Grips Selector'!Q53)+('Grips Selector'!Q59*'Grips Selector'!$F$64)+('Grips Selector'!$F$64*'Grips Selector'!Q64)+('Grips Selector'!Q72*'Grips Selector'!$F$77)+('Grips Selector'!$F$77*'Grips Selector'!Q77)+('Grips Selector'!Q130*'Grips Selector'!$F$135)+('Grips Selector'!$F$135*'Grips Selector'!Q135)+('Grips Selector'!Q141*'Grips Selector'!$F$146)+('Grips Selector'!$F$146*'Grips Selector'!Q146)</f>
        <v>0</v>
      </c>
      <c r="M26" s="38">
        <f>('Grips Selector'!R13*'Grips Selector'!$F$18)+('Grips Selector'!$F$18*'Grips Selector'!R18)+('Grips Selector'!R24*'Grips Selector'!$F$29)+('Grips Selector'!$F$29*'Grips Selector'!R29)+('Grips Selector'!R35*'Grips Selector'!$F$40)+('Grips Selector'!$F$40*'Grips Selector'!R40)+('Grips Selector'!R48*'Grips Selector'!$F$53)+('Grips Selector'!$F$53*'Grips Selector'!R53)+('Grips Selector'!R59*'Grips Selector'!$F$64)+('Grips Selector'!$F$64*'Grips Selector'!R64)+('Grips Selector'!R72*'Grips Selector'!$F$77)+('Grips Selector'!$F$77*'Grips Selector'!R77)+('Grips Selector'!R130*'Grips Selector'!$F$135)+('Grips Selector'!$F$135*'Grips Selector'!R135)+('Grips Selector'!R141*'Grips Selector'!$F$146)+('Grips Selector'!$F$146*'Grips Selector'!R146)</f>
        <v>0</v>
      </c>
      <c r="N26" s="39">
        <f>('Grips Selector'!S13*'Grips Selector'!$F$18)+('Grips Selector'!$F$18*'Grips Selector'!S18)+('Grips Selector'!S24*'Grips Selector'!$F$29)+('Grips Selector'!$F$29*'Grips Selector'!S29)+('Grips Selector'!S35*'Grips Selector'!$F$40)+('Grips Selector'!$F$40*'Grips Selector'!S40)+('Grips Selector'!S48*'Grips Selector'!$F$53)+('Grips Selector'!$F$53*'Grips Selector'!S53)+('Grips Selector'!S59*'Grips Selector'!$F$64)+('Grips Selector'!$F$64*'Grips Selector'!S64)+('Grips Selector'!S72*'Grips Selector'!$F$77)+('Grips Selector'!$F$77*'Grips Selector'!S77)+('Grips Selector'!S130*'Grips Selector'!$F$135)+('Grips Selector'!$F$135*'Grips Selector'!S135)+('Grips Selector'!S141*'Grips Selector'!$F$146)+('Grips Selector'!$F$146*'Grips Selector'!S146)</f>
        <v>0</v>
      </c>
      <c r="O26" s="40">
        <f>('Grips Selector'!T13*'Grips Selector'!$F$18)+('Grips Selector'!$F$18*'Grips Selector'!T18)+('Grips Selector'!T24*'Grips Selector'!$F$29)+('Grips Selector'!$F$29*'Grips Selector'!T29)+('Grips Selector'!T35*'Grips Selector'!$F$40)+('Grips Selector'!$F$40*'Grips Selector'!T40)+('Grips Selector'!T48*'Grips Selector'!$F$53)+('Grips Selector'!$F$53*'Grips Selector'!T53)+('Grips Selector'!T59*'Grips Selector'!$F$64)+('Grips Selector'!$F$64*'Grips Selector'!T64)+('Grips Selector'!T72*'Grips Selector'!$F$77)+('Grips Selector'!$F$77*'Grips Selector'!T77)+('Grips Selector'!T130*'Grips Selector'!$F$135)+('Grips Selector'!$F$135*'Grips Selector'!T135)+('Grips Selector'!T141*'Grips Selector'!$F$146)+('Grips Selector'!$F$146*'Grips Selector'!T146)</f>
        <v>0</v>
      </c>
      <c r="P26" s="40">
        <f>('Grips Selector'!U13*'Grips Selector'!$F$18)+('Grips Selector'!$F$18*'Grips Selector'!U18)+('Grips Selector'!U24*'Grips Selector'!$F$29)+('Grips Selector'!$F$29*'Grips Selector'!U29)+('Grips Selector'!U35*'Grips Selector'!$F$40)+('Grips Selector'!$F$40*'Grips Selector'!U40)+('Grips Selector'!U48*'Grips Selector'!$F$53)+('Grips Selector'!$F$53*'Grips Selector'!U53)+('Grips Selector'!U59*'Grips Selector'!$F$64)+('Grips Selector'!$F$64*'Grips Selector'!U64)+('Grips Selector'!U72*'Grips Selector'!$F$77)+('Grips Selector'!$F$77*'Grips Selector'!U77)+('Grips Selector'!U130*'Grips Selector'!$F$135)+('Grips Selector'!$F$135*'Grips Selector'!U135)+('Grips Selector'!U141*'Grips Selector'!$F$146)+('Grips Selector'!$F$146*'Grips Selector'!U146)</f>
        <v>0</v>
      </c>
      <c r="Q26" s="65">
        <f>('Grips Selector'!V13*'Grips Selector'!$F$18)+('Grips Selector'!$F$18*'Grips Selector'!V18)+('Grips Selector'!V24*'Grips Selector'!$F$29)+('Grips Selector'!$F$29*'Grips Selector'!V29)+('Grips Selector'!V35*'Grips Selector'!$F$40)+('Grips Selector'!$F$40*'Grips Selector'!V40)+('Grips Selector'!V48*'Grips Selector'!$F$53)+('Grips Selector'!$F$53*'Grips Selector'!V53)+('Grips Selector'!V59*'Grips Selector'!$F$64)+('Grips Selector'!$F$64*'Grips Selector'!V64)+('Grips Selector'!V72*'Grips Selector'!$F$77)+('Grips Selector'!$F$77*'Grips Selector'!V77)+('Grips Selector'!V130*'Grips Selector'!$F$135)+('Grips Selector'!$F$135*'Grips Selector'!V135)+('Grips Selector'!V141*'Grips Selector'!$F$146)+('Grips Selector'!$F$146*'Grips Selector'!V146)</f>
        <v>0</v>
      </c>
      <c r="R26" s="71">
        <f t="shared" si="4"/>
        <v>0</v>
      </c>
      <c r="S26" s="72" t="e">
        <f t="shared" si="5"/>
        <v>#DIV/0!</v>
      </c>
      <c r="AD26" s="24"/>
    </row>
    <row r="27" spans="2:30" ht="19.95" customHeight="1" thickTop="1" thickBot="1" x14ac:dyDescent="0.35">
      <c r="B27" s="25"/>
      <c r="C27" s="50" t="s">
        <v>19</v>
      </c>
      <c r="D27" s="70">
        <f>('Grips Selector'!I13*'Grips Selector'!$F$19)+('Grips Selector'!$F$19*'Grips Selector'!I19)+('Grips Selector'!I24*'Grips Selector'!$F$30)+('Grips Selector'!$F$30*'Grips Selector'!I30)+('Grips Selector'!I35*'Grips Selector'!$F$41)+('Grips Selector'!$F$41*'Grips Selector'!I41)+('Grips Selector'!I48*'Grips Selector'!$F$54)+('Grips Selector'!$F$54*'Grips Selector'!I54)+('Grips Selector'!I59*'Grips Selector'!$F$65)+('Grips Selector'!$F$65*'Grips Selector'!I65)+('Grips Selector'!I96*'Grips Selector'!$F$101)+('Grips Selector'!$F$101*'Grips Selector'!I101)+('Grips Selector'!I108*'Grips Selector'!$F$109)+('Grips Selector'!$F$109*'Grips Selector'!I109)+('Grips Selector'!I113*'Grips Selector'!$F$118)+('Grips Selector'!$F$118*'Grips Selector'!I118)+('Grips Selector'!I130*'Grips Selector'!$F$136)+('Grips Selector'!$F$136*'Grips Selector'!I136)+('Grips Selector'!I141*'Grips Selector'!$F$147)+('Grips Selector'!$F$147*'Grips Selector'!I147)</f>
        <v>0</v>
      </c>
      <c r="E27" s="30">
        <f>('Grips Selector'!J13*'Grips Selector'!$F$19)+('Grips Selector'!$F$19*'Grips Selector'!J19)+('Grips Selector'!J24*'Grips Selector'!$F$30)+('Grips Selector'!$F$30*'Grips Selector'!J30)+('Grips Selector'!J35*'Grips Selector'!$F$41)+('Grips Selector'!$F$41*'Grips Selector'!J41)+('Grips Selector'!J48*'Grips Selector'!$F$54)+('Grips Selector'!$F$54*'Grips Selector'!J54)+('Grips Selector'!J59*'Grips Selector'!$F$65)+('Grips Selector'!$F$65*'Grips Selector'!J65)+('Grips Selector'!J96*'Grips Selector'!$F$101)+('Grips Selector'!$F$101*'Grips Selector'!J101)+('Grips Selector'!J108*'Grips Selector'!$F$109)+('Grips Selector'!$F$109*'Grips Selector'!J109)+('Grips Selector'!J113*'Grips Selector'!$F$118)+('Grips Selector'!$F$118*'Grips Selector'!J118)+('Grips Selector'!J130*'Grips Selector'!$F$136)+('Grips Selector'!$F$136*'Grips Selector'!J136)+('Grips Selector'!J141*'Grips Selector'!$F$147)+('Grips Selector'!$F$147*'Grips Selector'!J147)</f>
        <v>0</v>
      </c>
      <c r="F27" s="31">
        <f>('Grips Selector'!K13*'Grips Selector'!$F$19)+('Grips Selector'!$F$19*'Grips Selector'!K19)+('Grips Selector'!K24*'Grips Selector'!$F$30)+('Grips Selector'!$F$30*'Grips Selector'!K30)+('Grips Selector'!K35*'Grips Selector'!$F$41)+('Grips Selector'!$F$41*'Grips Selector'!K41)+('Grips Selector'!K48*'Grips Selector'!$F$54)+('Grips Selector'!$F$54*'Grips Selector'!K54)+('Grips Selector'!K59*'Grips Selector'!$F$65)+('Grips Selector'!$F$65*'Grips Selector'!K65)+('Grips Selector'!K96*'Grips Selector'!$F$101)+('Grips Selector'!$F$101*'Grips Selector'!K101)+('Grips Selector'!K108*'Grips Selector'!$F$109)+('Grips Selector'!$F$109*'Grips Selector'!K109)+('Grips Selector'!K113*'Grips Selector'!$F$118)+('Grips Selector'!$F$118*'Grips Selector'!K118)+('Grips Selector'!K130*'Grips Selector'!$F$136)+('Grips Selector'!$F$136*'Grips Selector'!K136)+('Grips Selector'!K141*'Grips Selector'!$F$147)+('Grips Selector'!$F$147*'Grips Selector'!K147)</f>
        <v>0</v>
      </c>
      <c r="G27" s="32">
        <f>('Grips Selector'!L13*'Grips Selector'!$F$19)+('Grips Selector'!$F$19*'Grips Selector'!L19)+('Grips Selector'!L24*'Grips Selector'!$F$30)+('Grips Selector'!$F$30*'Grips Selector'!L30)+('Grips Selector'!L35*'Grips Selector'!$F$41)+('Grips Selector'!$F$41*'Grips Selector'!L41)+('Grips Selector'!L48*'Grips Selector'!$F$54)+('Grips Selector'!$F$54*'Grips Selector'!L54)+('Grips Selector'!L59*'Grips Selector'!$F$65)+('Grips Selector'!$F$65*'Grips Selector'!L65)+('Grips Selector'!L96*'Grips Selector'!$F$101)+('Grips Selector'!$F$101*'Grips Selector'!L101)+('Grips Selector'!L108*'Grips Selector'!$F$109)+('Grips Selector'!$F$109*'Grips Selector'!L109)+('Grips Selector'!L113*'Grips Selector'!$F$118)+('Grips Selector'!$F$118*'Grips Selector'!L118)+('Grips Selector'!L130*'Grips Selector'!$F$136)+('Grips Selector'!$F$136*'Grips Selector'!L136)+('Grips Selector'!L141*'Grips Selector'!$F$147)+('Grips Selector'!$F$147*'Grips Selector'!L147)</f>
        <v>0</v>
      </c>
      <c r="H27" s="33">
        <f>('Grips Selector'!M13*'Grips Selector'!$F$19)+('Grips Selector'!$F$19*'Grips Selector'!M19)+('Grips Selector'!M24*'Grips Selector'!$F$30)+('Grips Selector'!$F$30*'Grips Selector'!M30)+('Grips Selector'!M35*'Grips Selector'!$F$41)+('Grips Selector'!$F$41*'Grips Selector'!M41)+('Grips Selector'!M48*'Grips Selector'!$F$54)+('Grips Selector'!$F$54*'Grips Selector'!M54)+('Grips Selector'!M59*'Grips Selector'!$F$65)+('Grips Selector'!$F$65*'Grips Selector'!M65)+('Grips Selector'!M96*'Grips Selector'!$F$101)+('Grips Selector'!$F$101*'Grips Selector'!M101)+('Grips Selector'!M108*'Grips Selector'!$F$109)+('Grips Selector'!$F$109*'Grips Selector'!M109)+('Grips Selector'!M113*'Grips Selector'!$F$118)+('Grips Selector'!$F$118*'Grips Selector'!M118)+('Grips Selector'!M130*'Grips Selector'!$F$136)+('Grips Selector'!$F$136*'Grips Selector'!M136)+('Grips Selector'!M141*'Grips Selector'!$F$147)+('Grips Selector'!$F$147*'Grips Selector'!M147)</f>
        <v>0</v>
      </c>
      <c r="I27" s="34">
        <f>('Grips Selector'!N13*'Grips Selector'!$F$19)+('Grips Selector'!$F$19*'Grips Selector'!N19)+('Grips Selector'!N24*'Grips Selector'!$F$30)+('Grips Selector'!$F$30*'Grips Selector'!N30)+('Grips Selector'!N35*'Grips Selector'!$F$41)+('Grips Selector'!$F$41*'Grips Selector'!N41)+('Grips Selector'!N48*'Grips Selector'!$F$54)+('Grips Selector'!$F$54*'Grips Selector'!N54)+('Grips Selector'!N59*'Grips Selector'!$F$65)+('Grips Selector'!$F$65*'Grips Selector'!N65)+('Grips Selector'!N96*'Grips Selector'!$F$101)+('Grips Selector'!$F$101*'Grips Selector'!N101)+('Grips Selector'!N108*'Grips Selector'!$F$109)+('Grips Selector'!$F$109*'Grips Selector'!N109)+('Grips Selector'!N113*'Grips Selector'!$F$118)+('Grips Selector'!$F$118*'Grips Selector'!N118)+('Grips Selector'!N130*'Grips Selector'!$F$136)+('Grips Selector'!$F$136*'Grips Selector'!N136)+('Grips Selector'!N141*'Grips Selector'!$F$147)+('Grips Selector'!$F$147*'Grips Selector'!N147)</f>
        <v>0</v>
      </c>
      <c r="J27" s="35">
        <f>('Grips Selector'!O13*'Grips Selector'!$F$19)+('Grips Selector'!$F$19*'Grips Selector'!O19)+('Grips Selector'!O24*'Grips Selector'!$F$30)+('Grips Selector'!$F$30*'Grips Selector'!O30)+('Grips Selector'!O35*'Grips Selector'!$F$41)+('Grips Selector'!$F$41*'Grips Selector'!O41)+('Grips Selector'!O48*'Grips Selector'!$F$54)+('Grips Selector'!$F$54*'Grips Selector'!O54)+('Grips Selector'!O59*'Grips Selector'!$F$65)+('Grips Selector'!$F$65*'Grips Selector'!O65)+('Grips Selector'!O96*'Grips Selector'!$F$101)+('Grips Selector'!$F$101*'Grips Selector'!O101)+('Grips Selector'!O108*'Grips Selector'!$F$109)+('Grips Selector'!$F$109*'Grips Selector'!O109)+('Grips Selector'!O113*'Grips Selector'!$F$118)+('Grips Selector'!$F$118*'Grips Selector'!O118)+('Grips Selector'!O130*'Grips Selector'!$F$136)+('Grips Selector'!$F$136*'Grips Selector'!O136)+('Grips Selector'!O141*'Grips Selector'!$F$147)+('Grips Selector'!$F$147*'Grips Selector'!O147)</f>
        <v>0</v>
      </c>
      <c r="K27" s="36">
        <f>('Grips Selector'!P13*'Grips Selector'!$F$19)+('Grips Selector'!$F$19*'Grips Selector'!P19)+('Grips Selector'!P24*'Grips Selector'!$F$30)+('Grips Selector'!$F$30*'Grips Selector'!P30)+('Grips Selector'!P35*'Grips Selector'!$F$41)+('Grips Selector'!$F$41*'Grips Selector'!P41)+('Grips Selector'!P48*'Grips Selector'!$F$54)+('Grips Selector'!$F$54*'Grips Selector'!P54)+('Grips Selector'!P59*'Grips Selector'!$F$65)+('Grips Selector'!$F$65*'Grips Selector'!P65)+('Grips Selector'!P96*'Grips Selector'!$F$101)+('Grips Selector'!$F$101*'Grips Selector'!P101)+('Grips Selector'!P108*'Grips Selector'!$F$109)+('Grips Selector'!$F$109*'Grips Selector'!P109)+('Grips Selector'!P113*'Grips Selector'!$F$118)+('Grips Selector'!$F$118*'Grips Selector'!P118)+('Grips Selector'!P130*'Grips Selector'!$F$136)+('Grips Selector'!$F$136*'Grips Selector'!P136)+('Grips Selector'!P141*'Grips Selector'!$F$147)+('Grips Selector'!$F$147*'Grips Selector'!P147)</f>
        <v>0</v>
      </c>
      <c r="L27" s="37">
        <f>('Grips Selector'!Q13*'Grips Selector'!$F$19)+('Grips Selector'!$F$19*'Grips Selector'!Q19)+('Grips Selector'!Q24*'Grips Selector'!$F$30)+('Grips Selector'!$F$30*'Grips Selector'!Q30)+('Grips Selector'!Q35*'Grips Selector'!$F$41)+('Grips Selector'!$F$41*'Grips Selector'!Q41)+('Grips Selector'!Q48*'Grips Selector'!$F$54)+('Grips Selector'!$F$54*'Grips Selector'!Q54)+('Grips Selector'!Q59*'Grips Selector'!$F$65)+('Grips Selector'!$F$65*'Grips Selector'!Q65)+('Grips Selector'!Q96*'Grips Selector'!$F$101)+('Grips Selector'!$F$101*'Grips Selector'!Q101)+('Grips Selector'!Q108*'Grips Selector'!$F$109)+('Grips Selector'!$F$109*'Grips Selector'!Q109)+('Grips Selector'!Q113*'Grips Selector'!$F$118)+('Grips Selector'!$F$118*'Grips Selector'!Q118)+('Grips Selector'!Q130*'Grips Selector'!$F$136)+('Grips Selector'!$F$136*'Grips Selector'!Q136)+('Grips Selector'!Q141*'Grips Selector'!$F$147)+('Grips Selector'!$F$147*'Grips Selector'!Q147)</f>
        <v>0</v>
      </c>
      <c r="M27" s="38">
        <f>('Grips Selector'!R13*'Grips Selector'!$F$19)+('Grips Selector'!$F$19*'Grips Selector'!R19)+('Grips Selector'!R24*'Grips Selector'!$F$30)+('Grips Selector'!$F$30*'Grips Selector'!R30)+('Grips Selector'!R35*'Grips Selector'!$F$41)+('Grips Selector'!$F$41*'Grips Selector'!R41)+('Grips Selector'!R48*'Grips Selector'!$F$54)+('Grips Selector'!$F$54*'Grips Selector'!R54)+('Grips Selector'!R59*'Grips Selector'!$F$65)+('Grips Selector'!$F$65*'Grips Selector'!R65)+('Grips Selector'!R96*'Grips Selector'!$F$101)+('Grips Selector'!$F$101*'Grips Selector'!R101)+('Grips Selector'!R108*'Grips Selector'!$F$109)+('Grips Selector'!$F$109*'Grips Selector'!R109)+('Grips Selector'!R113*'Grips Selector'!$F$118)+('Grips Selector'!$F$118*'Grips Selector'!R118)+('Grips Selector'!R130*'Grips Selector'!$F$136)+('Grips Selector'!$F$136*'Grips Selector'!R136)+('Grips Selector'!R141*'Grips Selector'!$F$147)+('Grips Selector'!$F$147*'Grips Selector'!R147)</f>
        <v>0</v>
      </c>
      <c r="N27" s="39">
        <f>('Grips Selector'!S13*'Grips Selector'!$F$19)+('Grips Selector'!$F$19*'Grips Selector'!S19)+('Grips Selector'!S24*'Grips Selector'!$F$30)+('Grips Selector'!$F$30*'Grips Selector'!S30)+('Grips Selector'!S35*'Grips Selector'!$F$41)+('Grips Selector'!$F$41*'Grips Selector'!S41)+('Grips Selector'!S48*'Grips Selector'!$F$54)+('Grips Selector'!$F$54*'Grips Selector'!S54)+('Grips Selector'!S59*'Grips Selector'!$F$65)+('Grips Selector'!$F$65*'Grips Selector'!S65)+('Grips Selector'!S96*'Grips Selector'!$F$101)+('Grips Selector'!$F$101*'Grips Selector'!S101)+('Grips Selector'!S108*'Grips Selector'!$F$109)+('Grips Selector'!$F$109*'Grips Selector'!S109)+('Grips Selector'!S113*'Grips Selector'!$F$118)+('Grips Selector'!$F$118*'Grips Selector'!S118)+('Grips Selector'!S130*'Grips Selector'!$F$136)+('Grips Selector'!$F$136*'Grips Selector'!S136)+('Grips Selector'!S141*'Grips Selector'!$F$147)+('Grips Selector'!$F$147*'Grips Selector'!S147)</f>
        <v>0</v>
      </c>
      <c r="O27" s="40">
        <f>('Grips Selector'!T13*'Grips Selector'!$F$19)+('Grips Selector'!$F$19*'Grips Selector'!T19)+('Grips Selector'!T24*'Grips Selector'!$F$30)+('Grips Selector'!$F$30*'Grips Selector'!T30)+('Grips Selector'!T35*'Grips Selector'!$F$41)+('Grips Selector'!$F$41*'Grips Selector'!T41)+('Grips Selector'!T48*'Grips Selector'!$F$54)+('Grips Selector'!$F$54*'Grips Selector'!T54)+('Grips Selector'!T59*'Grips Selector'!$F$65)+('Grips Selector'!$F$65*'Grips Selector'!T65)+('Grips Selector'!T96*'Grips Selector'!$F$101)+('Grips Selector'!$F$101*'Grips Selector'!T101)+('Grips Selector'!T108*'Grips Selector'!$F$109)+('Grips Selector'!$F$109*'Grips Selector'!T109)+('Grips Selector'!T113*'Grips Selector'!$F$118)+('Grips Selector'!$F$118*'Grips Selector'!T118)+('Grips Selector'!T130*'Grips Selector'!$F$136)+('Grips Selector'!$F$136*'Grips Selector'!T136)+('Grips Selector'!T141*'Grips Selector'!$F$147)+('Grips Selector'!$F$147*'Grips Selector'!T147)</f>
        <v>0</v>
      </c>
      <c r="P27" s="40">
        <f>('Grips Selector'!U13*'Grips Selector'!$F$19)+('Grips Selector'!$F$19*'Grips Selector'!U19)+('Grips Selector'!U24*'Grips Selector'!$F$30)+('Grips Selector'!$F$30*'Grips Selector'!U30)+('Grips Selector'!U35*'Grips Selector'!$F$41)+('Grips Selector'!$F$41*'Grips Selector'!U41)+('Grips Selector'!U48*'Grips Selector'!$F$54)+('Grips Selector'!$F$54*'Grips Selector'!U54)+('Grips Selector'!U59*'Grips Selector'!$F$65)+('Grips Selector'!$F$65*'Grips Selector'!U65)+('Grips Selector'!U96*'Grips Selector'!$F$101)+('Grips Selector'!$F$101*'Grips Selector'!U101)+('Grips Selector'!U108*'Grips Selector'!$F$109)+('Grips Selector'!$F$109*'Grips Selector'!U109)+('Grips Selector'!U113*'Grips Selector'!$F$118)+('Grips Selector'!$F$118*'Grips Selector'!U118)+('Grips Selector'!U130*'Grips Selector'!$F$136)+('Grips Selector'!$F$136*'Grips Selector'!U136)+('Grips Selector'!U141*'Grips Selector'!$F$147)+('Grips Selector'!$F$147*'Grips Selector'!U147)</f>
        <v>0</v>
      </c>
      <c r="Q27" s="65">
        <f>('Grips Selector'!V13*'Grips Selector'!$F$19)+('Grips Selector'!$F$19*'Grips Selector'!V19)+('Grips Selector'!V24*'Grips Selector'!$F$30)+('Grips Selector'!$F$30*'Grips Selector'!V30)+('Grips Selector'!V35*'Grips Selector'!$F$41)+('Grips Selector'!$F$41*'Grips Selector'!V41)+('Grips Selector'!V48*'Grips Selector'!$F$54)+('Grips Selector'!$F$54*'Grips Selector'!V54)+('Grips Selector'!V59*'Grips Selector'!$F$65)+('Grips Selector'!$F$65*'Grips Selector'!V65)+('Grips Selector'!V96*'Grips Selector'!$F$101)+('Grips Selector'!$F$101*'Grips Selector'!V101)+('Grips Selector'!V108*'Grips Selector'!$F$109)+('Grips Selector'!$F$109*'Grips Selector'!V109)+('Grips Selector'!V113*'Grips Selector'!$F$118)+('Grips Selector'!$F$118*'Grips Selector'!V118)+('Grips Selector'!V130*'Grips Selector'!$F$136)+('Grips Selector'!$F$136*'Grips Selector'!V136)+('Grips Selector'!V141*'Grips Selector'!$F$147)+('Grips Selector'!$F$147*'Grips Selector'!V147)</f>
        <v>0</v>
      </c>
      <c r="R27" s="71">
        <f t="shared" si="4"/>
        <v>0</v>
      </c>
      <c r="S27" s="72" t="e">
        <f t="shared" si="5"/>
        <v>#DIV/0!</v>
      </c>
      <c r="AD27" s="24"/>
    </row>
    <row r="28" spans="2:30" ht="19.95" customHeight="1" thickTop="1" thickBot="1" x14ac:dyDescent="0.35">
      <c r="B28" s="25"/>
      <c r="C28" s="50" t="s">
        <v>18</v>
      </c>
      <c r="D28" s="70">
        <f>('Grips Selector'!I13*'Grips Selector'!$F$20)+('Grips Selector'!$F$20*'Grips Selector'!I20)+('Grips Selector'!I24*'Grips Selector'!$F$31)+('Grips Selector'!$F$31*'Grips Selector'!I31)+('Grips Selector'!I35*'Grips Selector'!$F$42)+('Grips Selector'!$F$42*'Grips Selector'!I42)+('Grips Selector'!I48*'Grips Selector'!$F$55)+('Grips Selector'!I55*'Grips Selector'!$F$55)+('Grips Selector'!I59*'Grips Selector'!$F$66)+('Grips Selector'!$F$66*'Grips Selector'!I66)+('Grips Selector'!I72*'Grips Selector'!$F$78)+SUMPRODUCT('Grips Selector'!$F$78:$F$88,'Grips Selector'!I78:I88)+('Grips Selector'!I130*'Grips Selector'!$F$137)+('Grips Selector'!$F$137*'Grips Selector'!I137)+('Grips Selector'!I141*'Grips Selector'!$F$148)+('Grips Selector'!$F$148*'Grips Selector'!I148)</f>
        <v>0</v>
      </c>
      <c r="E28" s="30">
        <f>('Grips Selector'!J13*'Grips Selector'!$F$20)+('Grips Selector'!$F$20*'Grips Selector'!J20)+('Grips Selector'!J24*'Grips Selector'!$F$31)+('Grips Selector'!$F$31*'Grips Selector'!J31)+('Grips Selector'!J35*'Grips Selector'!$F$42)+('Grips Selector'!$F$42*'Grips Selector'!J42)+('Grips Selector'!J48*'Grips Selector'!$F$55)+('Grips Selector'!J55*'Grips Selector'!$F$55)+('Grips Selector'!J59*'Grips Selector'!$F$66)+('Grips Selector'!$F$66*'Grips Selector'!J66)+('Grips Selector'!J72*'Grips Selector'!$F$78)+SUMPRODUCT('Grips Selector'!$F$78:$F$88,'Grips Selector'!J78:J88)+('Grips Selector'!J130*'Grips Selector'!$F$137)+('Grips Selector'!$F$137*'Grips Selector'!J137)+('Grips Selector'!J141*'Grips Selector'!$F$148)+('Grips Selector'!$F$148*'Grips Selector'!J148)</f>
        <v>0</v>
      </c>
      <c r="F28" s="31">
        <f>('Grips Selector'!K13*'Grips Selector'!$F$20)+('Grips Selector'!$F$20*'Grips Selector'!K20)+('Grips Selector'!K24*'Grips Selector'!$F$31)+('Grips Selector'!$F$31*'Grips Selector'!K31)+('Grips Selector'!K35*'Grips Selector'!$F$42)+('Grips Selector'!$F$42*'Grips Selector'!K42)+('Grips Selector'!K48*'Grips Selector'!$F$55)+('Grips Selector'!K55*'Grips Selector'!$F$55)+('Grips Selector'!K59*'Grips Selector'!$F$66)+('Grips Selector'!$F$66*'Grips Selector'!K66)+('Grips Selector'!K72*'Grips Selector'!$F$78)+SUMPRODUCT('Grips Selector'!$F$78:$F$88,'Grips Selector'!K78:K88)+('Grips Selector'!K130*'Grips Selector'!$F$137)+('Grips Selector'!$F$137*'Grips Selector'!K137)+('Grips Selector'!K141*'Grips Selector'!$F$148)+('Grips Selector'!$F$148*'Grips Selector'!K148)</f>
        <v>0</v>
      </c>
      <c r="G28" s="32">
        <f>('Grips Selector'!L13*'Grips Selector'!$F$20)+('Grips Selector'!$F$20*'Grips Selector'!L20)+('Grips Selector'!L24*'Grips Selector'!$F$31)+('Grips Selector'!$F$31*'Grips Selector'!L31)+('Grips Selector'!L35*'Grips Selector'!$F$42)+('Grips Selector'!$F$42*'Grips Selector'!L42)+('Grips Selector'!L48*'Grips Selector'!$F$55)+('Grips Selector'!L55*'Grips Selector'!$F$55)+('Grips Selector'!L59*'Grips Selector'!$F$66)+('Grips Selector'!$F$66*'Grips Selector'!L66)+('Grips Selector'!L72*'Grips Selector'!$F$78)+SUMPRODUCT('Grips Selector'!$F$78:$F$88,'Grips Selector'!L78:L88)+('Grips Selector'!L130*'Grips Selector'!$F$137)+('Grips Selector'!$F$137*'Grips Selector'!L137)+('Grips Selector'!L141*'Grips Selector'!$F$148)+('Grips Selector'!$F$148*'Grips Selector'!L148)</f>
        <v>0</v>
      </c>
      <c r="H28" s="33">
        <f>('Grips Selector'!M13*'Grips Selector'!$F$20)+('Grips Selector'!$F$20*'Grips Selector'!M20)+('Grips Selector'!M24*'Grips Selector'!$F$31)+('Grips Selector'!$F$31*'Grips Selector'!M31)+('Grips Selector'!M35*'Grips Selector'!$F$42)+('Grips Selector'!$F$42*'Grips Selector'!M42)+('Grips Selector'!M48*'Grips Selector'!$F$55)+('Grips Selector'!M55*'Grips Selector'!$F$55)+('Grips Selector'!M59*'Grips Selector'!$F$66)+('Grips Selector'!$F$66*'Grips Selector'!M66)+('Grips Selector'!M72*'Grips Selector'!$F$78)+SUMPRODUCT('Grips Selector'!$F$78:$F$88,'Grips Selector'!M78:M88)+('Grips Selector'!M130*'Grips Selector'!$F$137)+('Grips Selector'!$F$137*'Grips Selector'!M137)+('Grips Selector'!M141*'Grips Selector'!$F$148)+('Grips Selector'!$F$148*'Grips Selector'!M148)</f>
        <v>0</v>
      </c>
      <c r="I28" s="34">
        <f>('Grips Selector'!N13*'Grips Selector'!$F$20)+('Grips Selector'!$F$20*'Grips Selector'!N20)+('Grips Selector'!N24*'Grips Selector'!$F$31)+('Grips Selector'!$F$31*'Grips Selector'!N31)+('Grips Selector'!N35*'Grips Selector'!$F$42)+('Grips Selector'!$F$42*'Grips Selector'!N42)+('Grips Selector'!N48*'Grips Selector'!$F$55)+('Grips Selector'!N55*'Grips Selector'!$F$55)+('Grips Selector'!N59*'Grips Selector'!$F$66)+('Grips Selector'!$F$66*'Grips Selector'!N66)+('Grips Selector'!N72*'Grips Selector'!$F$78)+SUMPRODUCT('Grips Selector'!$F$78:$F$88,'Grips Selector'!N78:N88)+('Grips Selector'!N130*'Grips Selector'!$F$137)+('Grips Selector'!$F$137*'Grips Selector'!N137)+('Grips Selector'!N141*'Grips Selector'!$F$148)+('Grips Selector'!$F$148*'Grips Selector'!N148)</f>
        <v>0</v>
      </c>
      <c r="J28" s="35">
        <f>('Grips Selector'!O13*'Grips Selector'!$F$20)+('Grips Selector'!$F$20*'Grips Selector'!O20)+('Grips Selector'!O24*'Grips Selector'!$F$31)+('Grips Selector'!$F$31*'Grips Selector'!O31)+('Grips Selector'!O35*'Grips Selector'!$F$42)+('Grips Selector'!$F$42*'Grips Selector'!O42)+('Grips Selector'!O48*'Grips Selector'!$F$55)+('Grips Selector'!O55*'Grips Selector'!$F$55)+('Grips Selector'!O59*'Grips Selector'!$F$66)+('Grips Selector'!$F$66*'Grips Selector'!O66)+('Grips Selector'!O72*'Grips Selector'!$F$78)+SUMPRODUCT('Grips Selector'!$F$78:$F$88,'Grips Selector'!O78:O88)+('Grips Selector'!O130*'Grips Selector'!$F$137)+('Grips Selector'!$F$137*'Grips Selector'!O137)+('Grips Selector'!O141*'Grips Selector'!$F$148)+('Grips Selector'!$F$148*'Grips Selector'!O148)</f>
        <v>0</v>
      </c>
      <c r="K28" s="36">
        <f>('Grips Selector'!P13*'Grips Selector'!$F$20)+('Grips Selector'!$F$20*'Grips Selector'!P20)+('Grips Selector'!P24*'Grips Selector'!$F$31)+('Grips Selector'!$F$31*'Grips Selector'!P31)+('Grips Selector'!P35*'Grips Selector'!$F$42)+('Grips Selector'!$F$42*'Grips Selector'!P42)+('Grips Selector'!P48*'Grips Selector'!$F$55)+('Grips Selector'!P55*'Grips Selector'!$F$55)+('Grips Selector'!P59*'Grips Selector'!$F$66)+('Grips Selector'!$F$66*'Grips Selector'!P66)+('Grips Selector'!P72*'Grips Selector'!$F$78)+SUMPRODUCT('Grips Selector'!$F$78:$F$88,'Grips Selector'!P78:P88)+('Grips Selector'!P130*'Grips Selector'!$F$137)+('Grips Selector'!$F$137*'Grips Selector'!P137)+('Grips Selector'!P141*'Grips Selector'!$F$148)+('Grips Selector'!$F$148*'Grips Selector'!P148)</f>
        <v>0</v>
      </c>
      <c r="L28" s="37">
        <f>('Grips Selector'!Q13*'Grips Selector'!$F$20)+('Grips Selector'!$F$20*'Grips Selector'!Q20)+('Grips Selector'!Q24*'Grips Selector'!$F$31)+('Grips Selector'!$F$31*'Grips Selector'!Q31)+('Grips Selector'!Q35*'Grips Selector'!$F$42)+('Grips Selector'!$F$42*'Grips Selector'!Q42)+('Grips Selector'!Q48*'Grips Selector'!$F$55)+('Grips Selector'!Q55*'Grips Selector'!$F$55)+('Grips Selector'!Q59*'Grips Selector'!$F$66)+('Grips Selector'!$F$66*'Grips Selector'!Q66)+('Grips Selector'!Q72*'Grips Selector'!$F$78)+SUMPRODUCT('Grips Selector'!$F$78:$F$88,'Grips Selector'!Q78:Q88)+('Grips Selector'!Q130*'Grips Selector'!$F$137)+('Grips Selector'!$F$137*'Grips Selector'!Q137)+('Grips Selector'!Q141*'Grips Selector'!$F$148)+('Grips Selector'!$F$148*'Grips Selector'!Q148)</f>
        <v>0</v>
      </c>
      <c r="M28" s="38">
        <f>('Grips Selector'!R13*'Grips Selector'!$F$20)+('Grips Selector'!$F$20*'Grips Selector'!R20)+('Grips Selector'!R24*'Grips Selector'!$F$31)+('Grips Selector'!$F$31*'Grips Selector'!R31)+('Grips Selector'!R35*'Grips Selector'!$F$42)+('Grips Selector'!$F$42*'Grips Selector'!R42)+('Grips Selector'!R48*'Grips Selector'!$F$55)+('Grips Selector'!R55*'Grips Selector'!$F$55)+('Grips Selector'!R59*'Grips Selector'!$F$66)+('Grips Selector'!$F$66*'Grips Selector'!R66)+('Grips Selector'!R72*'Grips Selector'!$F$78)+SUMPRODUCT('Grips Selector'!$F$78:$F$88,'Grips Selector'!R78:R88)+('Grips Selector'!R130*'Grips Selector'!$F$137)+('Grips Selector'!$F$137*'Grips Selector'!R137)+('Grips Selector'!R141*'Grips Selector'!$F$148)+('Grips Selector'!$F$148*'Grips Selector'!R148)</f>
        <v>0</v>
      </c>
      <c r="N28" s="39">
        <f>('Grips Selector'!S13*'Grips Selector'!$F$20)+('Grips Selector'!$F$20*'Grips Selector'!S20)+('Grips Selector'!S24*'Grips Selector'!$F$31)+('Grips Selector'!$F$31*'Grips Selector'!S31)+('Grips Selector'!S35*'Grips Selector'!$F$42)+('Grips Selector'!$F$42*'Grips Selector'!S42)+('Grips Selector'!S48*'Grips Selector'!$F$55)+('Grips Selector'!S55*'Grips Selector'!$F$55)+('Grips Selector'!S59*'Grips Selector'!$F$66)+('Grips Selector'!$F$66*'Grips Selector'!S66)+('Grips Selector'!S72*'Grips Selector'!$F$78)+SUMPRODUCT('Grips Selector'!$F$78:$F$88,'Grips Selector'!S78:S88)+('Grips Selector'!S130*'Grips Selector'!$F$137)+('Grips Selector'!$F$137*'Grips Selector'!S137)+('Grips Selector'!S141*'Grips Selector'!$F$148)+('Grips Selector'!$F$148*'Grips Selector'!S148)</f>
        <v>0</v>
      </c>
      <c r="O28" s="40">
        <f>('Grips Selector'!T13*'Grips Selector'!$F$20)+('Grips Selector'!$F$20*'Grips Selector'!T20)+('Grips Selector'!T24*'Grips Selector'!$F$31)+('Grips Selector'!$F$31*'Grips Selector'!T31)+('Grips Selector'!T35*'Grips Selector'!$F$42)+('Grips Selector'!$F$42*'Grips Selector'!T42)+('Grips Selector'!T48*'Grips Selector'!$F$55)+('Grips Selector'!T55*'Grips Selector'!$F$55)+('Grips Selector'!T59*'Grips Selector'!$F$66)+('Grips Selector'!$F$66*'Grips Selector'!T66)+('Grips Selector'!T72*'Grips Selector'!$F$78)+SUMPRODUCT('Grips Selector'!$F$78:$F$88,'Grips Selector'!T78:T88)+('Grips Selector'!T130*'Grips Selector'!$F$137)+('Grips Selector'!$F$137*'Grips Selector'!T137)+('Grips Selector'!T141*'Grips Selector'!$F$148)+('Grips Selector'!$F$148*'Grips Selector'!T148)</f>
        <v>0</v>
      </c>
      <c r="P28" s="40">
        <f>('Grips Selector'!U13*'Grips Selector'!$F$20)+('Grips Selector'!$F$20*'Grips Selector'!U20)+('Grips Selector'!U24*'Grips Selector'!$F$31)+('Grips Selector'!$F$31*'Grips Selector'!U31)+('Grips Selector'!U35*'Grips Selector'!$F$42)+('Grips Selector'!$F$42*'Grips Selector'!U42)+('Grips Selector'!U48*'Grips Selector'!$F$55)+('Grips Selector'!U55*'Grips Selector'!$F$55)+('Grips Selector'!U59*'Grips Selector'!$F$66)+('Grips Selector'!$F$66*'Grips Selector'!U66)+('Grips Selector'!U72*'Grips Selector'!$F$78)+SUMPRODUCT('Grips Selector'!$F$78:$F$88,'Grips Selector'!U78:U88)+('Grips Selector'!U130*'Grips Selector'!$F$137)+('Grips Selector'!$F$137*'Grips Selector'!U137)+('Grips Selector'!U141*'Grips Selector'!$F$148)+('Grips Selector'!$F$148*'Grips Selector'!U148)</f>
        <v>0</v>
      </c>
      <c r="Q28" s="65">
        <f>('Grips Selector'!V13*'Grips Selector'!$F$20)+('Grips Selector'!$F$20*'Grips Selector'!V20)+('Grips Selector'!V24*'Grips Selector'!$F$31)+('Grips Selector'!$F$31*'Grips Selector'!V31)+('Grips Selector'!V35*'Grips Selector'!$F$42)+('Grips Selector'!$F$42*'Grips Selector'!V42)+('Grips Selector'!V48*'Grips Selector'!$F$55)+('Grips Selector'!V55*'Grips Selector'!$F$55)+('Grips Selector'!V59*'Grips Selector'!$F$66)+('Grips Selector'!$F$66*'Grips Selector'!V66)+('Grips Selector'!V72*'Grips Selector'!$F$78)+SUMPRODUCT('Grips Selector'!$F$78:$F$88,'Grips Selector'!V78:V88)+('Grips Selector'!V130*'Grips Selector'!$F$137)+('Grips Selector'!$F$137*'Grips Selector'!V137)+('Grips Selector'!V141*'Grips Selector'!$F$148)+('Grips Selector'!$F$148*'Grips Selector'!V148)</f>
        <v>0</v>
      </c>
      <c r="R28" s="71">
        <f t="shared" si="4"/>
        <v>0</v>
      </c>
      <c r="S28" s="72" t="e">
        <f t="shared" si="5"/>
        <v>#DIV/0!</v>
      </c>
      <c r="AD28" s="24"/>
    </row>
    <row r="29" spans="2:30" ht="19.95" customHeight="1" thickTop="1" thickBot="1" x14ac:dyDescent="0.35">
      <c r="B29" s="25"/>
      <c r="C29" s="50" t="s">
        <v>17</v>
      </c>
      <c r="D29" s="70">
        <f>('Grips Selector'!I13*'Grips Selector'!$F$21)+('Grips Selector'!$F$21*'Grips Selector'!I21)+('Grips Selector'!I24*'Grips Selector'!$F$32)+('Grips Selector'!$F$32*'Grips Selector'!I32)+('Grips Selector'!I35*'Grips Selector'!$F$43)+('Grips Selector'!$F$43*'Grips Selector'!I43)+('Grips Selector'!I48*'Grips Selector'!$F$56)+('Grips Selector'!$F$56*'Grips Selector'!I56)+('Grips Selector'!I59*'Grips Selector'!$F$67)+('Grips Selector'!$F$67*'Grips Selector'!I67)+('Grips Selector'!I96*'Grips Selector'!$F$102)+SUMPRODUCT('Grips Selector'!$F$102:$F$105,'Grips Selector'!I102:I105)+('Grips Selector'!I108*'Grips Selector'!$F$110)+('Grips Selector'!$F$110*'Grips Selector'!I110)+('Grips Selector'!I113*'Grips Selector'!$F$119)+SUMPRODUCT('Grips Selector'!$F$119:$F$121,'Grips Selector'!I119:I121)+('Grips Selector'!I130*'Grips Selector'!$F$138)+('Grips Selector'!$F$138*'Grips Selector'!I138)+('Grips Selector'!I141*'Grips Selector'!$F$149)+('Grips Selector'!$F$149*'Grips Selector'!I149)</f>
        <v>0</v>
      </c>
      <c r="E29" s="30">
        <f>('Grips Selector'!J13*'Grips Selector'!$F$21)+('Grips Selector'!$F$21*'Grips Selector'!J21)+('Grips Selector'!J24*'Grips Selector'!$F$32)+('Grips Selector'!$F$32*'Grips Selector'!J32)+('Grips Selector'!J35*'Grips Selector'!$F$43)+('Grips Selector'!$F$43*'Grips Selector'!J43)+('Grips Selector'!J48*'Grips Selector'!$F$56)+('Grips Selector'!$F$56*'Grips Selector'!J56)+('Grips Selector'!J59*'Grips Selector'!$F$67)+('Grips Selector'!$F$67*'Grips Selector'!J67)+('Grips Selector'!J96*'Grips Selector'!$F$102)+SUMPRODUCT('Grips Selector'!$F$102:$F$105,'Grips Selector'!J102:J105)+('Grips Selector'!J108*'Grips Selector'!$F$110)+('Grips Selector'!$F$110*'Grips Selector'!J110)+('Grips Selector'!J113*'Grips Selector'!$F$119)+SUMPRODUCT('Grips Selector'!$F$119:$F$121,'Grips Selector'!J119:J121)+('Grips Selector'!J130*'Grips Selector'!$F$138)+('Grips Selector'!$F$138*'Grips Selector'!J138)+('Grips Selector'!J141*'Grips Selector'!$F$149)+('Grips Selector'!$F$149*'Grips Selector'!J149)</f>
        <v>0</v>
      </c>
      <c r="F29" s="31">
        <f>('Grips Selector'!K13*'Grips Selector'!$F$21)+('Grips Selector'!$F$21*'Grips Selector'!K21)+('Grips Selector'!K24*'Grips Selector'!$F$32)+('Grips Selector'!$F$32*'Grips Selector'!K32)+('Grips Selector'!K35*'Grips Selector'!$F$43)+('Grips Selector'!$F$43*'Grips Selector'!K43)+('Grips Selector'!K48*'Grips Selector'!$F$56)+('Grips Selector'!$F$56*'Grips Selector'!K56)+('Grips Selector'!K59*'Grips Selector'!$F$67)+('Grips Selector'!$F$67*'Grips Selector'!K67)+('Grips Selector'!K96*'Grips Selector'!$F$102)+SUMPRODUCT('Grips Selector'!$F$102:$F$105,'Grips Selector'!K102:K105)+('Grips Selector'!K108*'Grips Selector'!$F$110)+('Grips Selector'!$F$110*'Grips Selector'!K110)+('Grips Selector'!K113*'Grips Selector'!$F$119)+SUMPRODUCT('Grips Selector'!$F$119:$F$121,'Grips Selector'!K119:K121)+('Grips Selector'!K130*'Grips Selector'!$F$138)+('Grips Selector'!$F$138*'Grips Selector'!K138)+('Grips Selector'!K141*'Grips Selector'!$F$149)+('Grips Selector'!$F$149*'Grips Selector'!K149)</f>
        <v>0</v>
      </c>
      <c r="G29" s="32">
        <f>('Grips Selector'!L13*'Grips Selector'!$F$21)+('Grips Selector'!$F$21*'Grips Selector'!L21)+('Grips Selector'!L24*'Grips Selector'!$F$32)+('Grips Selector'!$F$32*'Grips Selector'!L32)+('Grips Selector'!L35*'Grips Selector'!$F$43)+('Grips Selector'!$F$43*'Grips Selector'!L43)+('Grips Selector'!L48*'Grips Selector'!$F$56)+('Grips Selector'!$F$56*'Grips Selector'!L56)+('Grips Selector'!L59*'Grips Selector'!$F$67)+('Grips Selector'!$F$67*'Grips Selector'!L67)+('Grips Selector'!L96*'Grips Selector'!$F$102)+SUMPRODUCT('Grips Selector'!$F$102:$F$105,'Grips Selector'!L102:L105)+('Grips Selector'!L108*'Grips Selector'!$F$110)+('Grips Selector'!$F$110*'Grips Selector'!L110)+('Grips Selector'!L113*'Grips Selector'!$F$119)+SUMPRODUCT('Grips Selector'!$F$119:$F$121,'Grips Selector'!L119:L121)+('Grips Selector'!L130*'Grips Selector'!$F$138)+('Grips Selector'!$F$138*'Grips Selector'!L138)+('Grips Selector'!L141*'Grips Selector'!$F$149)+('Grips Selector'!$F$149*'Grips Selector'!L149)</f>
        <v>0</v>
      </c>
      <c r="H29" s="33">
        <f>('Grips Selector'!M13*'Grips Selector'!$F$21)+('Grips Selector'!$F$21*'Grips Selector'!M21)+('Grips Selector'!M24*'Grips Selector'!$F$32)+('Grips Selector'!$F$32*'Grips Selector'!M32)+('Grips Selector'!M35*'Grips Selector'!$F$43)+('Grips Selector'!$F$43*'Grips Selector'!M43)+('Grips Selector'!M48*'Grips Selector'!$F$56)+('Grips Selector'!$F$56*'Grips Selector'!M56)+('Grips Selector'!M59*'Grips Selector'!$F$67)+('Grips Selector'!$F$67*'Grips Selector'!M67)+('Grips Selector'!M96*'Grips Selector'!$F$102)+SUMPRODUCT('Grips Selector'!$F$102:$F$105,'Grips Selector'!M102:M105)+('Grips Selector'!M108*'Grips Selector'!$F$110)+('Grips Selector'!$F$110*'Grips Selector'!M110)+('Grips Selector'!M113*'Grips Selector'!$F$119)+SUMPRODUCT('Grips Selector'!$F$119:$F$121,'Grips Selector'!M119:M121)+('Grips Selector'!M130*'Grips Selector'!$F$138)+('Grips Selector'!$F$138*'Grips Selector'!M138)+('Grips Selector'!M141*'Grips Selector'!$F$149)+('Grips Selector'!$F$149*'Grips Selector'!M149)</f>
        <v>0</v>
      </c>
      <c r="I29" s="34">
        <f>('Grips Selector'!N13*'Grips Selector'!$F$21)+('Grips Selector'!$F$21*'Grips Selector'!N21)+('Grips Selector'!N24*'Grips Selector'!$F$32)+('Grips Selector'!$F$32*'Grips Selector'!N32)+('Grips Selector'!N35*'Grips Selector'!$F$43)+('Grips Selector'!$F$43*'Grips Selector'!N43)+('Grips Selector'!N48*'Grips Selector'!$F$56)+('Grips Selector'!$F$56*'Grips Selector'!N56)+('Grips Selector'!N59*'Grips Selector'!$F$67)+('Grips Selector'!$F$67*'Grips Selector'!N67)+('Grips Selector'!N96*'Grips Selector'!$F$102)+SUMPRODUCT('Grips Selector'!$F$102:$F$105,'Grips Selector'!N102:N105)+('Grips Selector'!N108*'Grips Selector'!$F$110)+('Grips Selector'!$F$110*'Grips Selector'!N110)+('Grips Selector'!N113*'Grips Selector'!$F$119)+SUMPRODUCT('Grips Selector'!$F$119:$F$121,'Grips Selector'!N119:N121)+('Grips Selector'!N130*'Grips Selector'!$F$138)+('Grips Selector'!$F$138*'Grips Selector'!N138)+('Grips Selector'!N141*'Grips Selector'!$F$149)+('Grips Selector'!$F$149*'Grips Selector'!N149)</f>
        <v>0</v>
      </c>
      <c r="J29" s="35">
        <f>('Grips Selector'!O13*'Grips Selector'!$F$21)+('Grips Selector'!$F$21*'Grips Selector'!O21)+('Grips Selector'!O24*'Grips Selector'!$F$32)+('Grips Selector'!$F$32*'Grips Selector'!O32)+('Grips Selector'!O35*'Grips Selector'!$F$43)+('Grips Selector'!$F$43*'Grips Selector'!O43)+('Grips Selector'!O48*'Grips Selector'!$F$56)+('Grips Selector'!$F$56*'Grips Selector'!O56)+('Grips Selector'!O59*'Grips Selector'!$F$67)+('Grips Selector'!$F$67*'Grips Selector'!O67)+('Grips Selector'!O96*'Grips Selector'!$F$102)+SUMPRODUCT('Grips Selector'!$F$102:$F$105,'Grips Selector'!O102:O105)+('Grips Selector'!O108*'Grips Selector'!$F$110)+('Grips Selector'!$F$110*'Grips Selector'!O110)+('Grips Selector'!O113*'Grips Selector'!$F$119)+SUMPRODUCT('Grips Selector'!$F$119:$F$121,'Grips Selector'!O119:O121)+('Grips Selector'!O130*'Grips Selector'!$F$138)+('Grips Selector'!$F$138*'Grips Selector'!O138)+('Grips Selector'!O141*'Grips Selector'!$F$149)+('Grips Selector'!$F$149*'Grips Selector'!O149)</f>
        <v>0</v>
      </c>
      <c r="K29" s="36">
        <f>('Grips Selector'!P13*'Grips Selector'!$F$21)+('Grips Selector'!$F$21*'Grips Selector'!P21)+('Grips Selector'!P24*'Grips Selector'!$F$32)+('Grips Selector'!$F$32*'Grips Selector'!P32)+('Grips Selector'!P35*'Grips Selector'!$F$43)+('Grips Selector'!$F$43*'Grips Selector'!P43)+('Grips Selector'!P48*'Grips Selector'!$F$56)+('Grips Selector'!$F$56*'Grips Selector'!P56)+('Grips Selector'!P59*'Grips Selector'!$F$67)+('Grips Selector'!$F$67*'Grips Selector'!P67)+('Grips Selector'!P96*'Grips Selector'!$F$102)+SUMPRODUCT('Grips Selector'!$F$102:$F$105,'Grips Selector'!P102:P105)+('Grips Selector'!P108*'Grips Selector'!$F$110)+('Grips Selector'!$F$110*'Grips Selector'!P110)+('Grips Selector'!P113*'Grips Selector'!$F$119)+SUMPRODUCT('Grips Selector'!$F$119:$F$121,'Grips Selector'!P119:P121)+('Grips Selector'!P130*'Grips Selector'!$F$138)+('Grips Selector'!$F$138*'Grips Selector'!P138)+('Grips Selector'!P141*'Grips Selector'!$F$149)+('Grips Selector'!$F$149*'Grips Selector'!P149)</f>
        <v>0</v>
      </c>
      <c r="L29" s="37">
        <f>('Grips Selector'!Q13*'Grips Selector'!$F$21)+('Grips Selector'!$F$21*'Grips Selector'!Q21)+('Grips Selector'!Q24*'Grips Selector'!$F$32)+('Grips Selector'!$F$32*'Grips Selector'!Q32)+('Grips Selector'!Q35*'Grips Selector'!$F$43)+('Grips Selector'!$F$43*'Grips Selector'!Q43)+('Grips Selector'!Q48*'Grips Selector'!$F$56)+('Grips Selector'!$F$56*'Grips Selector'!Q56)+('Grips Selector'!Q59*'Grips Selector'!$F$67)+('Grips Selector'!$F$67*'Grips Selector'!Q67)+('Grips Selector'!Q96*'Grips Selector'!$F$102)+SUMPRODUCT('Grips Selector'!$F$102:$F$105,'Grips Selector'!Q102:Q105)+('Grips Selector'!Q108*'Grips Selector'!$F$110)+('Grips Selector'!$F$110*'Grips Selector'!Q110)+('Grips Selector'!Q113*'Grips Selector'!$F$119)+SUMPRODUCT('Grips Selector'!$F$119:$F$121,'Grips Selector'!Q119:Q121)+('Grips Selector'!Q130*'Grips Selector'!$F$138)+('Grips Selector'!$F$138*'Grips Selector'!Q138)+('Grips Selector'!Q141*'Grips Selector'!$F$149)+('Grips Selector'!$F$149*'Grips Selector'!Q149)</f>
        <v>0</v>
      </c>
      <c r="M29" s="38">
        <f>('Grips Selector'!R13*'Grips Selector'!$F$21)+('Grips Selector'!$F$21*'Grips Selector'!R21)+('Grips Selector'!R24*'Grips Selector'!$F$32)+('Grips Selector'!$F$32*'Grips Selector'!R32)+('Grips Selector'!R35*'Grips Selector'!$F$43)+('Grips Selector'!$F$43*'Grips Selector'!R43)+('Grips Selector'!R48*'Grips Selector'!$F$56)+('Grips Selector'!$F$56*'Grips Selector'!R56)+('Grips Selector'!R59*'Grips Selector'!$F$67)+('Grips Selector'!$F$67*'Grips Selector'!R67)+('Grips Selector'!R96*'Grips Selector'!$F$102)+SUMPRODUCT('Grips Selector'!$F$102:$F$105,'Grips Selector'!R102:R105)+('Grips Selector'!R108*'Grips Selector'!$F$110)+('Grips Selector'!$F$110*'Grips Selector'!R110)+('Grips Selector'!R113*'Grips Selector'!$F$119)+SUMPRODUCT('Grips Selector'!$F$119:$F$121,'Grips Selector'!R119:R121)+('Grips Selector'!R130*'Grips Selector'!$F$138)+('Grips Selector'!$F$138*'Grips Selector'!R138)+('Grips Selector'!R141*'Grips Selector'!$F$149)+('Grips Selector'!$F$149*'Grips Selector'!R149)</f>
        <v>0</v>
      </c>
      <c r="N29" s="39">
        <f>('Grips Selector'!S13*'Grips Selector'!$F$21)+('Grips Selector'!$F$21*'Grips Selector'!S21)+('Grips Selector'!S24*'Grips Selector'!$F$32)+('Grips Selector'!$F$32*'Grips Selector'!S32)+('Grips Selector'!S35*'Grips Selector'!$F$43)+('Grips Selector'!$F$43*'Grips Selector'!S43)+('Grips Selector'!S48*'Grips Selector'!$F$56)+('Grips Selector'!$F$56*'Grips Selector'!S56)+('Grips Selector'!S59*'Grips Selector'!$F$67)+('Grips Selector'!$F$67*'Grips Selector'!S67)+('Grips Selector'!S96*'Grips Selector'!$F$102)+SUMPRODUCT('Grips Selector'!$F$102:$F$105,'Grips Selector'!S102:S105)+('Grips Selector'!S108*'Grips Selector'!$F$110)+('Grips Selector'!$F$110*'Grips Selector'!S110)+('Grips Selector'!S113*'Grips Selector'!$F$119)+SUMPRODUCT('Grips Selector'!$F$119:$F$121,'Grips Selector'!S119:S121)+('Grips Selector'!S130*'Grips Selector'!$F$138)+('Grips Selector'!$F$138*'Grips Selector'!S138)+('Grips Selector'!S141*'Grips Selector'!$F$149)+('Grips Selector'!$F$149*'Grips Selector'!S149)</f>
        <v>0</v>
      </c>
      <c r="O29" s="40">
        <f>('Grips Selector'!T13*'Grips Selector'!$F$21)+('Grips Selector'!$F$21*'Grips Selector'!T21)+('Grips Selector'!T24*'Grips Selector'!$F$32)+('Grips Selector'!$F$32*'Grips Selector'!T32)+('Grips Selector'!T35*'Grips Selector'!$F$43)+('Grips Selector'!$F$43*'Grips Selector'!T43)+('Grips Selector'!T48*'Grips Selector'!$F$56)+('Grips Selector'!$F$56*'Grips Selector'!T56)+('Grips Selector'!T59*'Grips Selector'!$F$67)+('Grips Selector'!$F$67*'Grips Selector'!T67)+('Grips Selector'!T96*'Grips Selector'!$F$102)+SUMPRODUCT('Grips Selector'!$F$102:$F$105,'Grips Selector'!T102:T105)+('Grips Selector'!T108*'Grips Selector'!$F$110)+('Grips Selector'!$F$110*'Grips Selector'!T110)+('Grips Selector'!T113*'Grips Selector'!$F$119)+SUMPRODUCT('Grips Selector'!$F$119:$F$121,'Grips Selector'!T119:T121)+('Grips Selector'!T130*'Grips Selector'!$F$138)+('Grips Selector'!$F$138*'Grips Selector'!T138)+('Grips Selector'!T141*'Grips Selector'!$F$149)+('Grips Selector'!$F$149*'Grips Selector'!T149)</f>
        <v>0</v>
      </c>
      <c r="P29" s="40">
        <f>('Grips Selector'!U13*'Grips Selector'!$F$21)+('Grips Selector'!$F$21*'Grips Selector'!U21)+('Grips Selector'!U24*'Grips Selector'!$F$32)+('Grips Selector'!$F$32*'Grips Selector'!U32)+('Grips Selector'!U35*'Grips Selector'!$F$43)+('Grips Selector'!$F$43*'Grips Selector'!U43)+('Grips Selector'!U48*'Grips Selector'!$F$56)+('Grips Selector'!$F$56*'Grips Selector'!U56)+('Grips Selector'!U59*'Grips Selector'!$F$67)+('Grips Selector'!$F$67*'Grips Selector'!U67)+('Grips Selector'!U96*'Grips Selector'!$F$102)+SUMPRODUCT('Grips Selector'!$F$102:$F$105,'Grips Selector'!U102:U105)+('Grips Selector'!U108*'Grips Selector'!$F$110)+('Grips Selector'!$F$110*'Grips Selector'!U110)+('Grips Selector'!U113*'Grips Selector'!$F$119)+SUMPRODUCT('Grips Selector'!$F$119:$F$121,'Grips Selector'!U119:U121)+('Grips Selector'!U130*'Grips Selector'!$F$138)+('Grips Selector'!$F$138*'Grips Selector'!U138)+('Grips Selector'!U141*'Grips Selector'!$F$149)+('Grips Selector'!$F$149*'Grips Selector'!U149)</f>
        <v>0</v>
      </c>
      <c r="Q29" s="65">
        <f>('Grips Selector'!V13*'Grips Selector'!$F$21)+('Grips Selector'!$F$21*'Grips Selector'!V21)+('Grips Selector'!V24*'Grips Selector'!$F$32)+('Grips Selector'!$F$32*'Grips Selector'!V32)+('Grips Selector'!V35*'Grips Selector'!$F$43)+('Grips Selector'!$F$43*'Grips Selector'!V43)+('Grips Selector'!V48*'Grips Selector'!$F$56)+('Grips Selector'!$F$56*'Grips Selector'!V56)+('Grips Selector'!V59*'Grips Selector'!$F$67)+('Grips Selector'!$F$67*'Grips Selector'!V67)+('Grips Selector'!V96*'Grips Selector'!$F$102)+SUMPRODUCT('Grips Selector'!$F$102:$F$105,'Grips Selector'!V102:V105)+('Grips Selector'!V108*'Grips Selector'!$F$110)+('Grips Selector'!$F$110*'Grips Selector'!V110)+('Grips Selector'!V113*'Grips Selector'!$F$119)+SUMPRODUCT('Grips Selector'!$F$119:$F$121,'Grips Selector'!V119:V121)+('Grips Selector'!V130*'Grips Selector'!$F$138)+('Grips Selector'!$F$138*'Grips Selector'!V138)+('Grips Selector'!V141*'Grips Selector'!$F$149)+('Grips Selector'!$F$149*'Grips Selector'!V149)</f>
        <v>0</v>
      </c>
      <c r="R29" s="71">
        <f t="shared" si="4"/>
        <v>0</v>
      </c>
      <c r="S29" s="72" t="e">
        <f t="shared" si="5"/>
        <v>#DIV/0!</v>
      </c>
      <c r="AD29" s="24"/>
    </row>
    <row r="30" spans="2:30" ht="19.95" customHeight="1" thickTop="1" thickBot="1" x14ac:dyDescent="0.35">
      <c r="B30" s="25"/>
      <c r="C30" s="50" t="s">
        <v>16</v>
      </c>
      <c r="D30" s="70">
        <f>('Grips Selector'!I13*('Grips Selector'!$F$13-69))+('Grips Selector'!$F$22*'Grips Selector'!I22)+('Grips Selector'!I24*('Grips Selector'!$F$24-69))+('Grips Selector'!$F$33*'Grips Selector'!I33)+(('Grips Selector'!$F$35-69)*'Grips Selector'!I35)+('Grips Selector'!$F$44*'Grips Selector'!I44)+(('Grips Selector'!$F$48-69)*'Grips Selector'!I48)+('Grips Selector'!$F$57*'Grips Selector'!I57)+(('Grips Selector'!$F$59-69)*'Grips Selector'!I59)+('Grips Selector'!$F$68*'Grips Selector'!I68)+(('Grips Selector'!$F$72-85)*'Grips Selector'!I72)+SUMPRODUCT('Grips Selector'!$F$89:$F$94,'Grips Selector'!I89:I94)+(('Grips Selector'!$F$96-63)*'Grips Selector'!I96)+('Grips Selector'!$F$106*'Grips Selector'!I106)+('Grips Selector'!$F$111*'Grips Selector'!I111)+(('Grips Selector'!$F$113-60)*'Grips Selector'!I113)+SUMPRODUCT('Grips Selector'!$F$122:$F$126,'Grips Selector'!I122:I126)+(('Grips Selector'!$F$130-69)*'Grips Selector'!I130)+('Grips Selector'!$F$139*'Grips Selector'!I139)+(('Grips Selector'!$F$141-69)*'Grips Selector'!I141)+('Grips Selector'!$F$150*'Grips Selector'!I150)</f>
        <v>0</v>
      </c>
      <c r="E30" s="74">
        <f>('Grips Selector'!J13*('Grips Selector'!$F$13-69))+('Grips Selector'!$F$22*'Grips Selector'!J22)+('Grips Selector'!J24*('Grips Selector'!$F$24-69))+('Grips Selector'!$F$33*'Grips Selector'!J33)+(('Grips Selector'!$F$35-69)*'Grips Selector'!J35)+('Grips Selector'!$F$44*'Grips Selector'!J44)+(('Grips Selector'!$F$48-69)*'Grips Selector'!J48)+('Grips Selector'!$F$57*'Grips Selector'!J57)+(('Grips Selector'!$F$59-69)*'Grips Selector'!J59)+('Grips Selector'!$F$68*'Grips Selector'!J68)+(('Grips Selector'!$F$72-85)*'Grips Selector'!J72)+SUMPRODUCT('Grips Selector'!$F$89:$F$94,'Grips Selector'!J89:J94)+(('Grips Selector'!$F$96-63)*'Grips Selector'!J96)+('Grips Selector'!$F$106*'Grips Selector'!J106)+('Grips Selector'!$F$111*'Grips Selector'!J111)+(('Grips Selector'!$F$113-60)*'Grips Selector'!J113)+SUMPRODUCT('Grips Selector'!$F$122:$F$126,'Grips Selector'!J122:J126)+(('Grips Selector'!$F$130-69)*'Grips Selector'!J130)+('Grips Selector'!$F$139*'Grips Selector'!J139)+(('Grips Selector'!$F$141-69)*'Grips Selector'!J141)+('Grips Selector'!$F$150*'Grips Selector'!J150)</f>
        <v>0</v>
      </c>
      <c r="F30" s="75">
        <f>('Grips Selector'!K13*('Grips Selector'!$F$13-69))+('Grips Selector'!$F$22*'Grips Selector'!K22)+('Grips Selector'!K24*('Grips Selector'!$F$24-69))+('Grips Selector'!$F$33*'Grips Selector'!K33)+(('Grips Selector'!$F$35-69)*'Grips Selector'!K35)+('Grips Selector'!$F$44*'Grips Selector'!K44)+(('Grips Selector'!$F$48-69)*'Grips Selector'!K48)+('Grips Selector'!$F$57*'Grips Selector'!K57)+(('Grips Selector'!$F$59-69)*'Grips Selector'!K59)+('Grips Selector'!$F$68*'Grips Selector'!K68)+(('Grips Selector'!$F$72-85)*'Grips Selector'!K72)+SUMPRODUCT('Grips Selector'!$F$89:$F$94,'Grips Selector'!K89:K94)+(('Grips Selector'!$F$96-63)*'Grips Selector'!K96)+('Grips Selector'!$F$106*'Grips Selector'!K106)+('Grips Selector'!$F$111*'Grips Selector'!K111)+(('Grips Selector'!$F$113-60)*'Grips Selector'!K113)+SUMPRODUCT('Grips Selector'!$F$122:$F$126,'Grips Selector'!K122:K126)+(('Grips Selector'!$F$130-69)*'Grips Selector'!K130)+('Grips Selector'!$F$139*'Grips Selector'!K139)+(('Grips Selector'!$F$141-69)*'Grips Selector'!K141)+('Grips Selector'!$F$150*'Grips Selector'!K150)</f>
        <v>0</v>
      </c>
      <c r="G30" s="76">
        <f>('Grips Selector'!L13*('Grips Selector'!$F$13-69))+('Grips Selector'!$F$22*'Grips Selector'!L22)+('Grips Selector'!L24*('Grips Selector'!$F$24-69))+('Grips Selector'!$F$33*'Grips Selector'!L33)+(('Grips Selector'!$F$35-69)*'Grips Selector'!L35)+('Grips Selector'!$F$44*'Grips Selector'!L44)+(('Grips Selector'!$F$48-69)*'Grips Selector'!L48)+('Grips Selector'!$F$57*'Grips Selector'!L57)+(('Grips Selector'!$F$59-69)*'Grips Selector'!L59)+('Grips Selector'!$F$68*'Grips Selector'!L68)+(('Grips Selector'!$F$72-85)*'Grips Selector'!L72)+SUMPRODUCT('Grips Selector'!$F$89:$F$94,'Grips Selector'!L89:L94)+(('Grips Selector'!$F$96-63)*'Grips Selector'!L96)+('Grips Selector'!$F$106*'Grips Selector'!L106)+('Grips Selector'!$F$111*'Grips Selector'!L111)+(('Grips Selector'!$F$113-60)*'Grips Selector'!L113)+SUMPRODUCT('Grips Selector'!$F$122:$F$126,'Grips Selector'!L122:L126)+(('Grips Selector'!$F$130-69)*'Grips Selector'!L130)+('Grips Selector'!$F$139*'Grips Selector'!L139)+(('Grips Selector'!$F$141-69)*'Grips Selector'!L141)+('Grips Selector'!$F$150*'Grips Selector'!L150)</f>
        <v>0</v>
      </c>
      <c r="H30" s="77">
        <f>('Grips Selector'!M13*('Grips Selector'!$F$13-69))+('Grips Selector'!$F$22*'Grips Selector'!M22)+('Grips Selector'!M24*('Grips Selector'!$F$24-69))+('Grips Selector'!$F$33*'Grips Selector'!M33)+(('Grips Selector'!$F$35-69)*'Grips Selector'!M35)+('Grips Selector'!$F$44*'Grips Selector'!M44)+(('Grips Selector'!$F$48-69)*'Grips Selector'!M48)+('Grips Selector'!$F$57*'Grips Selector'!M57)+(('Grips Selector'!$F$59-69)*'Grips Selector'!M59)+('Grips Selector'!$F$68*'Grips Selector'!M68)+(('Grips Selector'!$F$72-85)*'Grips Selector'!M72)+SUMPRODUCT('Grips Selector'!$F$89:$F$94,'Grips Selector'!M89:M94)+(('Grips Selector'!$F$96-63)*'Grips Selector'!M96)+('Grips Selector'!$F$106*'Grips Selector'!M106)+('Grips Selector'!$F$111*'Grips Selector'!M111)+(('Grips Selector'!$F$113-60)*'Grips Selector'!M113)+SUMPRODUCT('Grips Selector'!$F$122:$F$126,'Grips Selector'!M122:M126)+(('Grips Selector'!$F$130-69)*'Grips Selector'!M130)+('Grips Selector'!$F$139*'Grips Selector'!M139)+(('Grips Selector'!$F$141-69)*'Grips Selector'!M141)+('Grips Selector'!$F$150*'Grips Selector'!M150)</f>
        <v>0</v>
      </c>
      <c r="I30" s="78">
        <f>('Grips Selector'!N13*('Grips Selector'!$F$13-69))+('Grips Selector'!$F$22*'Grips Selector'!N22)+('Grips Selector'!N24*('Grips Selector'!$F$24-69))+('Grips Selector'!$F$33*'Grips Selector'!N33)+(('Grips Selector'!$F$35-69)*'Grips Selector'!N35)+('Grips Selector'!$F$44*'Grips Selector'!N44)+(('Grips Selector'!$F$48-69)*'Grips Selector'!N48)+('Grips Selector'!$F$57*'Grips Selector'!N57)+(('Grips Selector'!$F$59-69)*'Grips Selector'!N59)+('Grips Selector'!$F$68*'Grips Selector'!N68)+(('Grips Selector'!$F$72-85)*'Grips Selector'!N72)+SUMPRODUCT('Grips Selector'!$F$89:$F$94,'Grips Selector'!N89:N94)+(('Grips Selector'!$F$96-63)*'Grips Selector'!N96)+('Grips Selector'!$F$106*'Grips Selector'!N106)+('Grips Selector'!$F$111*'Grips Selector'!N111)+(('Grips Selector'!$F$113-60)*'Grips Selector'!N113)+SUMPRODUCT('Grips Selector'!$F$122:$F$126,'Grips Selector'!N122:N126)+(('Grips Selector'!$F$130-69)*'Grips Selector'!N130)+('Grips Selector'!$F$139*'Grips Selector'!N139)+(('Grips Selector'!$F$141-69)*'Grips Selector'!N141)+('Grips Selector'!$F$150*'Grips Selector'!N150)</f>
        <v>0</v>
      </c>
      <c r="J30" s="79">
        <f>('Grips Selector'!O13*('Grips Selector'!$F$13-69))+('Grips Selector'!$F$22*'Grips Selector'!O22)+('Grips Selector'!O24*('Grips Selector'!$F$24-69))+('Grips Selector'!$F$33*'Grips Selector'!O33)+(('Grips Selector'!$F$35-69)*'Grips Selector'!O35)+('Grips Selector'!$F$44*'Grips Selector'!O44)+(('Grips Selector'!$F$48-69)*'Grips Selector'!O48)+('Grips Selector'!$F$57*'Grips Selector'!O57)+(('Grips Selector'!$F$59-69)*'Grips Selector'!O59)+('Grips Selector'!$F$68*'Grips Selector'!O68)+(('Grips Selector'!$F$72-85)*'Grips Selector'!O72)+SUMPRODUCT('Grips Selector'!$F$89:$F$94,'Grips Selector'!O89:O94)+(('Grips Selector'!$F$96-63)*'Grips Selector'!O96)+('Grips Selector'!$F$106*'Grips Selector'!O106)+('Grips Selector'!$F$111*'Grips Selector'!O111)+(('Grips Selector'!$F$113-60)*'Grips Selector'!O113)+SUMPRODUCT('Grips Selector'!$F$122:$F$126,'Grips Selector'!O122:O126)+(('Grips Selector'!$F$130-69)*'Grips Selector'!O130)+('Grips Selector'!$F$139*'Grips Selector'!O139)+(('Grips Selector'!$F$141-69)*'Grips Selector'!O141)+('Grips Selector'!$F$150*'Grips Selector'!O150)</f>
        <v>0</v>
      </c>
      <c r="K30" s="80">
        <f>('Grips Selector'!P13*('Grips Selector'!$F$13-69))+('Grips Selector'!$F$22*'Grips Selector'!P22)+('Grips Selector'!P24*('Grips Selector'!$F$24-69))+('Grips Selector'!$F$33*'Grips Selector'!P33)+(('Grips Selector'!$F$35-69)*'Grips Selector'!P35)+('Grips Selector'!$F$44*'Grips Selector'!P44)+(('Grips Selector'!$F$48-69)*'Grips Selector'!P48)+('Grips Selector'!$F$57*'Grips Selector'!P57)+(('Grips Selector'!$F$59-69)*'Grips Selector'!P59)+('Grips Selector'!$F$68*'Grips Selector'!P68)+(('Grips Selector'!$F$72-85)*'Grips Selector'!P72)+SUMPRODUCT('Grips Selector'!$F$89:$F$94,'Grips Selector'!P89:P94)+(('Grips Selector'!$F$96-63)*'Grips Selector'!P96)+('Grips Selector'!$F$106*'Grips Selector'!P106)+('Grips Selector'!$F$111*'Grips Selector'!P111)+(('Grips Selector'!$F$113-60)*'Grips Selector'!P113)+SUMPRODUCT('Grips Selector'!$F$122:$F$126,'Grips Selector'!P122:P126)+(('Grips Selector'!$F$130-69)*'Grips Selector'!P130)+('Grips Selector'!$F$139*'Grips Selector'!P139)+(('Grips Selector'!$F$141-69)*'Grips Selector'!P141)+('Grips Selector'!$F$150*'Grips Selector'!P150)</f>
        <v>0</v>
      </c>
      <c r="L30" s="81">
        <f>('Grips Selector'!Q13*('Grips Selector'!$F$13-69))+('Grips Selector'!$F$22*'Grips Selector'!Q22)+('Grips Selector'!Q24*('Grips Selector'!$F$24-69))+('Grips Selector'!$F$33*'Grips Selector'!Q33)+(('Grips Selector'!$F$35-69)*'Grips Selector'!Q35)+('Grips Selector'!$F$44*'Grips Selector'!Q44)+(('Grips Selector'!$F$48-69)*'Grips Selector'!Q48)+('Grips Selector'!$F$57*'Grips Selector'!Q57)+(('Grips Selector'!$F$59-69)*'Grips Selector'!Q59)+('Grips Selector'!$F$68*'Grips Selector'!Q68)+(('Grips Selector'!$F$72-85)*'Grips Selector'!Q72)+SUMPRODUCT('Grips Selector'!$F$89:$F$94,'Grips Selector'!Q89:Q94)+(('Grips Selector'!$F$96-63)*'Grips Selector'!Q96)+('Grips Selector'!$F$106*'Grips Selector'!Q106)+('Grips Selector'!$F$111*'Grips Selector'!Q111)+(('Grips Selector'!$F$113-60)*'Grips Selector'!Q113)+SUMPRODUCT('Grips Selector'!$F$122:$F$126,'Grips Selector'!Q122:Q126)+(('Grips Selector'!$F$130-69)*'Grips Selector'!Q130)+('Grips Selector'!$F$139*'Grips Selector'!Q139)+(('Grips Selector'!$F$141-69)*'Grips Selector'!Q141)+('Grips Selector'!$F$150*'Grips Selector'!Q150)</f>
        <v>0</v>
      </c>
      <c r="M30" s="82">
        <f>('Grips Selector'!R13*('Grips Selector'!$F$13-69))+('Grips Selector'!$F$22*'Grips Selector'!R22)+('Grips Selector'!R24*('Grips Selector'!$F$24-69))+('Grips Selector'!$F$33*'Grips Selector'!R33)+(('Grips Selector'!$F$35-69)*'Grips Selector'!R35)+('Grips Selector'!$F$44*'Grips Selector'!R44)+(('Grips Selector'!$F$48-69)*'Grips Selector'!R48)+('Grips Selector'!$F$57*'Grips Selector'!R57)+(('Grips Selector'!$F$59-69)*'Grips Selector'!R59)+('Grips Selector'!$F$68*'Grips Selector'!R68)+(('Grips Selector'!$F$72-85)*'Grips Selector'!R72)+SUMPRODUCT('Grips Selector'!$F$89:$F$94,'Grips Selector'!R89:R94)+(('Grips Selector'!$F$96-63)*'Grips Selector'!R96)+('Grips Selector'!$F$106*'Grips Selector'!R106)+('Grips Selector'!$F$111*'Grips Selector'!R111)+(('Grips Selector'!$F$113-60)*'Grips Selector'!R113)+SUMPRODUCT('Grips Selector'!$F$122:$F$126,'Grips Selector'!R122:R126)+(('Grips Selector'!$F$130-69)*'Grips Selector'!R130)+('Grips Selector'!$F$139*'Grips Selector'!R139)+(('Grips Selector'!$F$141-69)*'Grips Selector'!R141)+('Grips Selector'!$F$150*'Grips Selector'!R150)</f>
        <v>0</v>
      </c>
      <c r="N30" s="83">
        <f>('Grips Selector'!S13*('Grips Selector'!$F$13-69))+('Grips Selector'!$F$22*'Grips Selector'!S22)+('Grips Selector'!S24*('Grips Selector'!$F$24-69))+('Grips Selector'!$F$33*'Grips Selector'!S33)+(('Grips Selector'!$F$35-69)*'Grips Selector'!S35)+('Grips Selector'!$F$44*'Grips Selector'!S44)+(('Grips Selector'!$F$48-69)*'Grips Selector'!S48)+('Grips Selector'!$F$57*'Grips Selector'!S57)+(('Grips Selector'!$F$59-69)*'Grips Selector'!S59)+('Grips Selector'!$F$68*'Grips Selector'!S68)+(('Grips Selector'!$F$72-85)*'Grips Selector'!S72)+SUMPRODUCT('Grips Selector'!$F$89:$F$94,'Grips Selector'!S89:S94)+(('Grips Selector'!$F$96-63)*'Grips Selector'!S96)+('Grips Selector'!$F$106*'Grips Selector'!S106)+('Grips Selector'!$F$111*'Grips Selector'!S111)+(('Grips Selector'!$F$113-60)*'Grips Selector'!S113)+SUMPRODUCT('Grips Selector'!$F$122:$F$126,'Grips Selector'!S122:S126)+(('Grips Selector'!$F$130-69)*'Grips Selector'!S130)+('Grips Selector'!$F$139*'Grips Selector'!S139)+(('Grips Selector'!$F$141-69)*'Grips Selector'!S141)+('Grips Selector'!$F$150*'Grips Selector'!S150)</f>
        <v>0</v>
      </c>
      <c r="O30" s="84">
        <f>('Grips Selector'!T13*('Grips Selector'!$F$13-69))+('Grips Selector'!$F$22*'Grips Selector'!T22)+('Grips Selector'!T24*('Grips Selector'!$F$24-69))+('Grips Selector'!$F$33*'Grips Selector'!T33)+(('Grips Selector'!$F$35-69)*'Grips Selector'!T35)+('Grips Selector'!$F$44*'Grips Selector'!T44)+(('Grips Selector'!$F$48-69)*'Grips Selector'!T48)+('Grips Selector'!$F$57*'Grips Selector'!T57)+(('Grips Selector'!$F$59-69)*'Grips Selector'!T59)+('Grips Selector'!$F$68*'Grips Selector'!T68)+(('Grips Selector'!$F$72-85)*'Grips Selector'!T72)+SUMPRODUCT('Grips Selector'!$F$89:$F$94,'Grips Selector'!T89:T94)+(('Grips Selector'!$F$96-63)*'Grips Selector'!T96)+('Grips Selector'!$F$106*'Grips Selector'!T106)+('Grips Selector'!$F$111*'Grips Selector'!T111)+(('Grips Selector'!$F$113-60)*'Grips Selector'!T113)+SUMPRODUCT('Grips Selector'!$F$122:$F$126,'Grips Selector'!T122:T126)+(('Grips Selector'!$F$130-69)*'Grips Selector'!T130)+('Grips Selector'!$F$139*'Grips Selector'!T139)+(('Grips Selector'!$F$141-69)*'Grips Selector'!T141)+('Grips Selector'!$F$150*'Grips Selector'!T150)</f>
        <v>0</v>
      </c>
      <c r="P30" s="84">
        <f>('Grips Selector'!U13*('Grips Selector'!$F$13-69))+('Grips Selector'!$F$22*'Grips Selector'!U22)+('Grips Selector'!U24*('Grips Selector'!$F$24-69))+('Grips Selector'!$F$33*'Grips Selector'!U33)+(('Grips Selector'!$F$35-69)*'Grips Selector'!U35)+('Grips Selector'!$F$44*'Grips Selector'!U44)+(('Grips Selector'!$F$48-69)*'Grips Selector'!U48)+('Grips Selector'!$F$57*'Grips Selector'!U57)+(('Grips Selector'!$F$59-69)*'Grips Selector'!U59)+('Grips Selector'!$F$68*'Grips Selector'!U68)+(('Grips Selector'!$F$72-85)*'Grips Selector'!U72)+SUMPRODUCT('Grips Selector'!$F$89:$F$94,'Grips Selector'!U89:U94)+(('Grips Selector'!$F$96-63)*'Grips Selector'!U96)+('Grips Selector'!$F$106*'Grips Selector'!U106)+('Grips Selector'!$F$111*'Grips Selector'!U111)+(('Grips Selector'!$F$113-60)*'Grips Selector'!U113)+SUMPRODUCT('Grips Selector'!$F$122:$F$126,'Grips Selector'!U122:U126)+(('Grips Selector'!$F$130-69)*'Grips Selector'!U130)+('Grips Selector'!$F$139*'Grips Selector'!U139)+(('Grips Selector'!$F$141-69)*'Grips Selector'!U141)+('Grips Selector'!$F$150*'Grips Selector'!U150)</f>
        <v>0</v>
      </c>
      <c r="Q30" s="85">
        <f>('Grips Selector'!V13*('Grips Selector'!$F$13-69))+('Grips Selector'!$F$22*'Grips Selector'!V22)+('Grips Selector'!V24*('Grips Selector'!$F$24-69))+('Grips Selector'!$F$33*'Grips Selector'!V33)+(('Grips Selector'!$F$35-69)*'Grips Selector'!V35)+('Grips Selector'!$F$44*'Grips Selector'!V44)+(('Grips Selector'!$F$48-69)*'Grips Selector'!V48)+('Grips Selector'!$F$57*'Grips Selector'!V57)+(('Grips Selector'!$F$59-69)*'Grips Selector'!V59)+('Grips Selector'!$F$68*'Grips Selector'!V68)+(('Grips Selector'!$F$72-85)*'Grips Selector'!V72)+SUMPRODUCT('Grips Selector'!$F$89:$F$94,'Grips Selector'!V89:V94)+(('Grips Selector'!$F$96-63)*'Grips Selector'!V96)+('Grips Selector'!$F$106*'Grips Selector'!V106)+('Grips Selector'!$F$111*'Grips Selector'!V111)+(('Grips Selector'!$F$113-60)*'Grips Selector'!V113)+SUMPRODUCT('Grips Selector'!$F$122:$F$126,'Grips Selector'!V122:V126)+(('Grips Selector'!$F$130-69)*'Grips Selector'!V130)+('Grips Selector'!$F$139*'Grips Selector'!V139)+(('Grips Selector'!$F$141-69)*'Grips Selector'!V141)+('Grips Selector'!$F$150*'Grips Selector'!V150)</f>
        <v>0</v>
      </c>
      <c r="R30" s="71">
        <f t="shared" si="4"/>
        <v>0</v>
      </c>
      <c r="S30" s="72" t="e">
        <f t="shared" si="5"/>
        <v>#DIV/0!</v>
      </c>
      <c r="AD30" s="24"/>
    </row>
    <row r="31" spans="2:30" ht="19.95" customHeight="1" thickTop="1" thickBot="1" x14ac:dyDescent="0.35">
      <c r="B31" s="25" t="s">
        <v>143</v>
      </c>
      <c r="D31" s="86">
        <f>SUM(D21:D30)</f>
        <v>0</v>
      </c>
      <c r="E31" s="87">
        <f t="shared" ref="E31:Q31" si="6">SUM(E21:E30)</f>
        <v>0</v>
      </c>
      <c r="F31" s="88">
        <f t="shared" si="6"/>
        <v>0</v>
      </c>
      <c r="G31" s="89">
        <f t="shared" si="6"/>
        <v>0</v>
      </c>
      <c r="H31" s="90">
        <f t="shared" si="6"/>
        <v>0</v>
      </c>
      <c r="I31" s="91">
        <f t="shared" si="6"/>
        <v>0</v>
      </c>
      <c r="J31" s="92">
        <f t="shared" si="6"/>
        <v>0</v>
      </c>
      <c r="K31" s="93">
        <f t="shared" si="6"/>
        <v>0</v>
      </c>
      <c r="L31" s="94">
        <f t="shared" si="6"/>
        <v>0</v>
      </c>
      <c r="M31" s="95">
        <f t="shared" si="6"/>
        <v>0</v>
      </c>
      <c r="N31" s="96">
        <f t="shared" si="6"/>
        <v>0</v>
      </c>
      <c r="O31" s="86">
        <f t="shared" si="6"/>
        <v>0</v>
      </c>
      <c r="P31" s="86">
        <f t="shared" si="6"/>
        <v>0</v>
      </c>
      <c r="Q31" s="86">
        <f t="shared" si="6"/>
        <v>0</v>
      </c>
      <c r="AD31" s="24"/>
    </row>
    <row r="32" spans="2:30" ht="19.95" customHeight="1" thickTop="1" thickBot="1" x14ac:dyDescent="0.35">
      <c r="B32" s="25" t="s">
        <v>144</v>
      </c>
      <c r="D32" s="97" t="e">
        <f>D31/(SUM($D$31:$Q$31))</f>
        <v>#DIV/0!</v>
      </c>
      <c r="E32" s="98" t="e">
        <f t="shared" ref="E32:Q32" si="7">E31/(SUM($D$31:$Q$31))</f>
        <v>#DIV/0!</v>
      </c>
      <c r="F32" s="99" t="e">
        <f t="shared" si="7"/>
        <v>#DIV/0!</v>
      </c>
      <c r="G32" s="100" t="e">
        <f t="shared" si="7"/>
        <v>#DIV/0!</v>
      </c>
      <c r="H32" s="101" t="e">
        <f t="shared" si="7"/>
        <v>#DIV/0!</v>
      </c>
      <c r="I32" s="102" t="e">
        <f t="shared" si="7"/>
        <v>#DIV/0!</v>
      </c>
      <c r="J32" s="103" t="e">
        <f t="shared" si="7"/>
        <v>#DIV/0!</v>
      </c>
      <c r="K32" s="104" t="e">
        <f t="shared" si="7"/>
        <v>#DIV/0!</v>
      </c>
      <c r="L32" s="105" t="e">
        <f t="shared" si="7"/>
        <v>#DIV/0!</v>
      </c>
      <c r="M32" s="106" t="e">
        <f t="shared" si="7"/>
        <v>#DIV/0!</v>
      </c>
      <c r="N32" s="107" t="e">
        <f t="shared" si="7"/>
        <v>#DIV/0!</v>
      </c>
      <c r="O32" s="97" t="e">
        <f t="shared" si="7"/>
        <v>#DIV/0!</v>
      </c>
      <c r="P32" s="97" t="e">
        <f t="shared" si="7"/>
        <v>#DIV/0!</v>
      </c>
      <c r="Q32" s="97" t="e">
        <f t="shared" si="7"/>
        <v>#DIV/0!</v>
      </c>
      <c r="AD32" s="24"/>
    </row>
    <row r="33" spans="20:30" ht="19.95" customHeight="1" thickTop="1" x14ac:dyDescent="0.3">
      <c r="T33" s="26"/>
      <c r="AD33" s="24"/>
    </row>
  </sheetData>
  <sheetProtection algorithmName="SHA-512" hashValue="CQsnV83rItdHWwp7cSIF4NCBcdV93D2QAax1wYVo5QiyAW7R2VQ4QoUAO428yDUEUze2XUQ47YB4257pnXt2LA==" saltValue="qBIgG+cpHZwIwAyHO9RzFw==" spinCount="100000" sheet="1" selectLockedCells="1" selectUnlockedCells="1"/>
  <protectedRanges>
    <protectedRange algorithmName="SHA-512" hashValue="CUmyFFl3UChOt+3k9nJcVAty32XidUzqEyxin7drMnIoyBys5z4vmGAVn3UsnZaoAg7PhsY8q1SjLZBsBeFz6g==" saltValue="lycnk7ILeOVVdM5D1u/GhQ==" spinCount="100000" sqref="D22" name="Header"/>
    <protectedRange algorithmName="SHA-512" hashValue="CUmyFFl3UChOt+3k9nJcVAty32XidUzqEyxin7drMnIoyBys5z4vmGAVn3UsnZaoAg7PhsY8q1SjLZBsBeFz6g==" saltValue="lycnk7ILeOVVdM5D1u/GhQ==" spinCount="100000" sqref="D8:Q9" name="Header_2"/>
    <protectedRange algorithmName="SHA-512" hashValue="CUmyFFl3UChOt+3k9nJcVAty32XidUzqEyxin7drMnIoyBys5z4vmGAVn3UsnZaoAg7PhsY8q1SjLZBsBeFz6g==" saltValue="lycnk7ILeOVVdM5D1u/GhQ==" spinCount="100000" sqref="M3:N5" name="Header_1"/>
    <protectedRange algorithmName="SHA-512" hashValue="CUmyFFl3UChOt+3k9nJcVAty32XidUzqEyxin7drMnIoyBys5z4vmGAVn3UsnZaoAg7PhsY8q1SjLZBsBeFz6g==" saltValue="lycnk7ILeOVVdM5D1u/GhQ==" spinCount="100000" sqref="O3:P5" name="Header_3"/>
  </protectedRanges>
  <mergeCells count="29">
    <mergeCell ref="S8:S9"/>
    <mergeCell ref="N8:N9"/>
    <mergeCell ref="O8:O9"/>
    <mergeCell ref="P8:P9"/>
    <mergeCell ref="Q8:Q9"/>
    <mergeCell ref="R8:R9"/>
    <mergeCell ref="M8:M9"/>
    <mergeCell ref="D8:D9"/>
    <mergeCell ref="E8:E9"/>
    <mergeCell ref="F8:F9"/>
    <mergeCell ref="G8:G9"/>
    <mergeCell ref="H8:H9"/>
    <mergeCell ref="I8:I9"/>
    <mergeCell ref="J8:J9"/>
    <mergeCell ref="K8:K9"/>
    <mergeCell ref="L8:L9"/>
    <mergeCell ref="R2:S2"/>
    <mergeCell ref="R3:S5"/>
    <mergeCell ref="H2:K2"/>
    <mergeCell ref="M3:N3"/>
    <mergeCell ref="M4:N4"/>
    <mergeCell ref="M5:N5"/>
    <mergeCell ref="O3:P3"/>
    <mergeCell ref="O4:P4"/>
    <mergeCell ref="O5:P5"/>
    <mergeCell ref="M2:P2"/>
    <mergeCell ref="J3:K3"/>
    <mergeCell ref="J4:K4"/>
    <mergeCell ref="J5:K5"/>
  </mergeCells>
  <conditionalFormatting sqref="D11:D19">
    <cfRule type="cellIs" dxfId="193" priority="65" operator="greaterThan">
      <formula>0</formula>
    </cfRule>
    <cfRule type="cellIs" dxfId="192" priority="66" operator="greaterThan">
      <formula>0</formula>
    </cfRule>
  </conditionalFormatting>
  <conditionalFormatting sqref="D22:D32">
    <cfRule type="cellIs" dxfId="191" priority="1" operator="greaterThan">
      <formula>0</formula>
    </cfRule>
    <cfRule type="cellIs" dxfId="190" priority="2" operator="greaterThan">
      <formula>0</formula>
    </cfRule>
  </conditionalFormatting>
  <conditionalFormatting sqref="E11:E19">
    <cfRule type="cellIs" dxfId="189" priority="64" operator="greaterThan">
      <formula>0</formula>
    </cfRule>
  </conditionalFormatting>
  <conditionalFormatting sqref="E22:E32">
    <cfRule type="cellIs" dxfId="188" priority="50" operator="greaterThan">
      <formula>0</formula>
    </cfRule>
  </conditionalFormatting>
  <conditionalFormatting sqref="F11:F19">
    <cfRule type="cellIs" dxfId="187" priority="63" operator="greaterThan">
      <formula>0</formula>
    </cfRule>
  </conditionalFormatting>
  <conditionalFormatting sqref="F22:F32">
    <cfRule type="cellIs" dxfId="186" priority="49" operator="greaterThan">
      <formula>0</formula>
    </cfRule>
  </conditionalFormatting>
  <conditionalFormatting sqref="G11:G19">
    <cfRule type="cellIs" dxfId="185" priority="62" operator="greaterThan">
      <formula>0</formula>
    </cfRule>
  </conditionalFormatting>
  <conditionalFormatting sqref="G22:G32">
    <cfRule type="cellIs" dxfId="184" priority="48" operator="greaterThan">
      <formula>0</formula>
    </cfRule>
  </conditionalFormatting>
  <conditionalFormatting sqref="H11:H19">
    <cfRule type="cellIs" dxfId="183" priority="61" operator="greaterThan">
      <formula>0</formula>
    </cfRule>
  </conditionalFormatting>
  <conditionalFormatting sqref="H22:H32">
    <cfRule type="cellIs" dxfId="182" priority="47" operator="greaterThan">
      <formula>0</formula>
    </cfRule>
  </conditionalFormatting>
  <conditionalFormatting sqref="I11:I19">
    <cfRule type="cellIs" dxfId="181" priority="60" operator="greaterThan">
      <formula>0</formula>
    </cfRule>
  </conditionalFormatting>
  <conditionalFormatting sqref="I22:I32">
    <cfRule type="cellIs" dxfId="180" priority="46" operator="greaterThan">
      <formula>0</formula>
    </cfRule>
  </conditionalFormatting>
  <conditionalFormatting sqref="J11:J19">
    <cfRule type="cellIs" dxfId="179" priority="59" operator="greaterThan">
      <formula>0</formula>
    </cfRule>
  </conditionalFormatting>
  <conditionalFormatting sqref="J22:J32">
    <cfRule type="cellIs" dxfId="178" priority="45" operator="greaterThan">
      <formula>0</formula>
    </cfRule>
  </conditionalFormatting>
  <conditionalFormatting sqref="K11:K19">
    <cfRule type="cellIs" dxfId="177" priority="58" operator="greaterThan">
      <formula>0</formula>
    </cfRule>
  </conditionalFormatting>
  <conditionalFormatting sqref="K22:K32">
    <cfRule type="cellIs" dxfId="176" priority="44" operator="greaterThan">
      <formula>0</formula>
    </cfRule>
  </conditionalFormatting>
  <conditionalFormatting sqref="L11:L19">
    <cfRule type="cellIs" dxfId="175" priority="57" operator="greaterThan">
      <formula>0</formula>
    </cfRule>
  </conditionalFormatting>
  <conditionalFormatting sqref="L22:L32">
    <cfRule type="cellIs" dxfId="174" priority="43" operator="greaterThan">
      <formula>0</formula>
    </cfRule>
  </conditionalFormatting>
  <conditionalFormatting sqref="M11:M19">
    <cfRule type="cellIs" dxfId="173" priority="56" operator="greaterThan">
      <formula>0</formula>
    </cfRule>
  </conditionalFormatting>
  <conditionalFormatting sqref="M22:M32">
    <cfRule type="cellIs" dxfId="172" priority="42" operator="greaterThan">
      <formula>0</formula>
    </cfRule>
  </conditionalFormatting>
  <conditionalFormatting sqref="N11:N19">
    <cfRule type="cellIs" dxfId="171" priority="55" operator="greaterThan">
      <formula>0</formula>
    </cfRule>
  </conditionalFormatting>
  <conditionalFormatting sqref="N22:N32">
    <cfRule type="cellIs" dxfId="170" priority="41" operator="greaterThan">
      <formula>0</formula>
    </cfRule>
  </conditionalFormatting>
  <conditionalFormatting sqref="O11:Q19">
    <cfRule type="cellIs" dxfId="169" priority="53" operator="greaterThan">
      <formula>0</formula>
    </cfRule>
    <cfRule type="cellIs" dxfId="168" priority="54" operator="greaterThan">
      <formula>0</formula>
    </cfRule>
  </conditionalFormatting>
  <conditionalFormatting sqref="O22:Q32">
    <cfRule type="cellIs" dxfId="167" priority="39" operator="greaterThan">
      <formula>0</formula>
    </cfRule>
    <cfRule type="cellIs" dxfId="166" priority="40" operator="greaterThan">
      <formula>0</formula>
    </cfRule>
  </conditionalFormatting>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E59877-66EE-8744-ACEE-F9839F1802FA}">
  <sheetPr codeName="Sheet11"/>
  <dimension ref="A1:AN152"/>
  <sheetViews>
    <sheetView showGridLines="0" showRowColHeaders="0" tabSelected="1" zoomScale="60" zoomScaleNormal="60" workbookViewId="0">
      <pane ySplit="9" topLeftCell="A78" activePane="bottomLeft" state="frozen"/>
      <selection pane="bottomLeft" activeCell="F4" sqref="F4:F6"/>
    </sheetView>
  </sheetViews>
  <sheetFormatPr defaultColWidth="10.796875" defaultRowHeight="19.95" customHeight="1" x14ac:dyDescent="0.3"/>
  <cols>
    <col min="1" max="1" width="3.09765625" style="1" customWidth="1"/>
    <col min="2" max="2" width="18" style="1" customWidth="1"/>
    <col min="3" max="3" width="22.69921875" style="1" bestFit="1" customWidth="1"/>
    <col min="4" max="4" width="7.09765625" style="1" customWidth="1"/>
    <col min="5" max="5" width="21.59765625" style="1" customWidth="1"/>
    <col min="6" max="6" width="8.296875" style="1" customWidth="1"/>
    <col min="7" max="7" width="17.296875" style="3" customWidth="1"/>
    <col min="8" max="8" width="20.3984375" style="1" customWidth="1"/>
    <col min="9" max="9" width="9.296875" style="1" customWidth="1"/>
    <col min="10" max="22" width="8.69921875" style="1" customWidth="1"/>
    <col min="23" max="23" width="14" style="1" customWidth="1"/>
    <col min="24" max="24" width="2.19921875" style="1" customWidth="1"/>
    <col min="25" max="25" width="17.09765625" style="1" customWidth="1"/>
    <col min="26" max="26" width="15" style="1" customWidth="1"/>
    <col min="27" max="27" width="10.796875" style="1" hidden="1" customWidth="1"/>
    <col min="28" max="28" width="16.5" style="1" hidden="1" customWidth="1"/>
    <col min="29" max="30" width="18.09765625" style="1" hidden="1" customWidth="1"/>
    <col min="31" max="31" width="11.59765625" style="8" hidden="1" customWidth="1"/>
    <col min="32" max="32" width="10.796875" style="1" hidden="1" customWidth="1"/>
    <col min="33" max="33" width="16.796875" style="8" hidden="1" customWidth="1"/>
    <col min="34" max="34" width="10.796875" style="1" hidden="1" customWidth="1"/>
    <col min="35" max="35" width="16.09765625" style="244" hidden="1" customWidth="1"/>
    <col min="36" max="36" width="5.796875" style="254" hidden="1" customWidth="1"/>
    <col min="37" max="37" width="27" style="1" hidden="1" customWidth="1"/>
    <col min="38" max="38" width="15.5" style="1" hidden="1" customWidth="1"/>
    <col min="39" max="39" width="23.796875" style="245" hidden="1" customWidth="1"/>
    <col min="40" max="40" width="10.796875" style="1" hidden="1" customWidth="1"/>
    <col min="41" max="43" width="10.796875" style="1" customWidth="1"/>
    <col min="44" max="16384" width="10.796875" style="1"/>
  </cols>
  <sheetData>
    <row r="1" spans="1:40" ht="19.95" customHeight="1" x14ac:dyDescent="0.3">
      <c r="A1" s="24"/>
      <c r="B1" s="24"/>
      <c r="C1" s="24"/>
      <c r="D1" s="24"/>
      <c r="E1" s="24"/>
      <c r="F1" s="24"/>
      <c r="G1" s="25"/>
      <c r="H1" s="24"/>
      <c r="I1" s="24"/>
      <c r="J1" s="24"/>
      <c r="K1" s="24"/>
      <c r="L1" s="24"/>
      <c r="M1" s="24"/>
      <c r="N1" s="24"/>
      <c r="O1" s="24"/>
      <c r="P1" s="24"/>
      <c r="Q1" s="24"/>
      <c r="R1" s="24"/>
      <c r="S1" s="24"/>
      <c r="T1" s="24"/>
      <c r="U1" s="24"/>
      <c r="V1" s="24"/>
      <c r="W1" s="24"/>
      <c r="X1" s="24"/>
      <c r="Y1" s="24"/>
      <c r="Z1" s="24"/>
      <c r="AA1" s="24"/>
      <c r="AB1" s="24"/>
      <c r="AC1" s="24"/>
      <c r="AD1" s="24"/>
      <c r="AE1" s="26"/>
      <c r="AF1" s="24"/>
      <c r="AG1" s="26"/>
      <c r="AH1" s="24"/>
      <c r="AI1" s="69"/>
    </row>
    <row r="2" spans="1:40" ht="24" customHeight="1" thickBot="1" x14ac:dyDescent="0.35">
      <c r="A2" s="24"/>
      <c r="B2" s="295" t="s">
        <v>28</v>
      </c>
      <c r="C2" s="295"/>
      <c r="D2" s="24"/>
      <c r="E2" s="24"/>
      <c r="F2" s="24"/>
      <c r="G2" s="25"/>
      <c r="H2" s="24"/>
      <c r="I2" s="24"/>
      <c r="J2" s="24"/>
      <c r="K2" s="24"/>
      <c r="L2" s="24"/>
      <c r="M2" s="24"/>
      <c r="N2" s="24"/>
      <c r="O2" s="24"/>
      <c r="P2" s="24"/>
      <c r="Q2" s="24"/>
      <c r="R2" s="24"/>
      <c r="S2" s="24"/>
      <c r="T2" s="24"/>
      <c r="U2" s="24"/>
      <c r="V2" s="24"/>
      <c r="W2" s="24"/>
      <c r="X2" s="24"/>
      <c r="Y2" s="24"/>
      <c r="Z2" s="24"/>
      <c r="AB2" s="69"/>
      <c r="AC2" s="69"/>
      <c r="AD2" s="69"/>
      <c r="AE2" s="26"/>
      <c r="AF2" s="24"/>
      <c r="AG2" s="26"/>
      <c r="AH2" s="24"/>
      <c r="AI2" s="69"/>
    </row>
    <row r="3" spans="1:40" ht="24" customHeight="1" thickBot="1" x14ac:dyDescent="0.35">
      <c r="A3" s="24"/>
      <c r="B3" s="135" t="s">
        <v>294</v>
      </c>
      <c r="C3" s="134">
        <f>W151</f>
        <v>0</v>
      </c>
      <c r="D3" s="24"/>
      <c r="E3" s="295" t="s">
        <v>154</v>
      </c>
      <c r="F3" s="295"/>
      <c r="G3" s="25"/>
      <c r="H3" s="328" t="s">
        <v>29</v>
      </c>
      <c r="I3" s="328"/>
      <c r="J3" s="328"/>
      <c r="K3" s="328"/>
      <c r="L3" s="328"/>
      <c r="M3" s="328"/>
      <c r="N3" s="328"/>
      <c r="O3" s="328"/>
      <c r="P3" s="328"/>
      <c r="Q3" s="328"/>
      <c r="R3" s="328"/>
      <c r="S3" s="328"/>
      <c r="T3" s="328"/>
      <c r="U3" s="328"/>
      <c r="V3" s="328"/>
      <c r="W3" s="66" t="s">
        <v>156</v>
      </c>
      <c r="X3" s="24"/>
      <c r="Y3" s="295" t="s">
        <v>12</v>
      </c>
      <c r="Z3" s="295"/>
      <c r="AB3" s="69"/>
      <c r="AC3" s="69"/>
      <c r="AD3" s="69"/>
      <c r="AE3" s="26"/>
      <c r="AF3" s="24"/>
      <c r="AG3" s="26"/>
      <c r="AH3" s="24"/>
      <c r="AI3" s="69"/>
    </row>
    <row r="4" spans="1:40" ht="19.95" customHeight="1" thickBot="1" x14ac:dyDescent="0.35">
      <c r="A4" s="24"/>
      <c r="B4" s="135" t="s">
        <v>295</v>
      </c>
      <c r="C4" s="134">
        <f>W152</f>
        <v>0</v>
      </c>
      <c r="D4" s="24"/>
      <c r="E4" s="336" t="s">
        <v>155</v>
      </c>
      <c r="F4" s="338"/>
      <c r="G4" s="25"/>
      <c r="H4" s="126" t="s">
        <v>31</v>
      </c>
      <c r="I4" s="29">
        <f>SUMPRODUCT(I13:I150,$F$13:$F$150)</f>
        <v>0</v>
      </c>
      <c r="J4" s="30">
        <f t="shared" ref="J4:V4" si="0">SUMPRODUCT(J13:J150,$F$13:$F$150)</f>
        <v>0</v>
      </c>
      <c r="K4" s="31">
        <f t="shared" si="0"/>
        <v>0</v>
      </c>
      <c r="L4" s="32">
        <f t="shared" si="0"/>
        <v>0</v>
      </c>
      <c r="M4" s="33">
        <f t="shared" si="0"/>
        <v>0</v>
      </c>
      <c r="N4" s="34">
        <f t="shared" si="0"/>
        <v>0</v>
      </c>
      <c r="O4" s="35">
        <f t="shared" si="0"/>
        <v>0</v>
      </c>
      <c r="P4" s="36">
        <f t="shared" si="0"/>
        <v>0</v>
      </c>
      <c r="Q4" s="37">
        <f t="shared" si="0"/>
        <v>0</v>
      </c>
      <c r="R4" s="38">
        <f t="shared" si="0"/>
        <v>0</v>
      </c>
      <c r="S4" s="39">
        <f t="shared" si="0"/>
        <v>0</v>
      </c>
      <c r="T4" s="40">
        <f t="shared" si="0"/>
        <v>0</v>
      </c>
      <c r="U4" s="40">
        <f t="shared" si="0"/>
        <v>0</v>
      </c>
      <c r="V4" s="65">
        <f t="shared" si="0"/>
        <v>0</v>
      </c>
      <c r="W4" s="67">
        <f>SUM(I4:V4)</f>
        <v>0</v>
      </c>
      <c r="X4" s="24"/>
      <c r="Y4" s="133">
        <v>5000</v>
      </c>
      <c r="Z4" s="28" t="s">
        <v>153</v>
      </c>
      <c r="AA4" s="170" t="s">
        <v>286</v>
      </c>
      <c r="AB4" s="24"/>
      <c r="AC4" s="24"/>
      <c r="AD4" s="24"/>
      <c r="AE4" s="26"/>
      <c r="AF4" s="24"/>
      <c r="AG4" s="26"/>
      <c r="AH4" s="24"/>
      <c r="AI4" s="69"/>
    </row>
    <row r="5" spans="1:40" ht="19.95" customHeight="1" thickBot="1" x14ac:dyDescent="0.35">
      <c r="A5" s="24"/>
      <c r="B5" s="135" t="s">
        <v>0</v>
      </c>
      <c r="C5" s="134">
        <f>IF(AA5="N",IF(AND(C4&lt;Y5,C4&gt;=Y4),C4*0.03,IF(AND(C4&lt;Y6,C4&gt;=Y5),C4*0.05,IF(C4&gt;=Y6,C4*0.1,0))))</f>
        <v>0</v>
      </c>
      <c r="D5" s="24"/>
      <c r="E5" s="337"/>
      <c r="F5" s="339"/>
      <c r="G5" s="25"/>
      <c r="H5" s="126" t="s">
        <v>157</v>
      </c>
      <c r="I5" s="40">
        <f>(($F$13-20)*I13)+SUMPRODUCT($F$15:$F$22,I15:I22)+(($F$24-20)*I24)+SUMPRODUCT($F$26:$F$33,I26:I33)+(($F$35-20)*I35)+SUMPRODUCT($F$37:$F$44,I37:I44)+(($F$48-20)*I48)+SUMPRODUCT($F$50:$F$57,I50:I57)+(($F$59-20)*I59)+SUMPRODUCT($F$61:$F$68,I61:I68)+(($F$72-30)*I72)+SUMPRODUCT($F$75:$F$94,I75:I94)+(($F$96-30)*I96)+SUMPRODUCT($F$99:$F$106,I99:I106)+SUMPRODUCT($F108:$F$111,I108:I111)+(($F$113-20)*I113)+SUMPRODUCT($F$116:$F$126,I116:I126)+(($F$130-20)*I130)+SUMPRODUCT($F$132:$F$139,I132:I139)+(($F$141-20)*I141)+SUMPRODUCT($F$143:$F$150,I143:I150)</f>
        <v>0</v>
      </c>
      <c r="J5" s="30">
        <f>(($F$13-20)*J13)+SUMPRODUCT($F$15:$F$22,J15:J22)+(($F$24-20)*J24)+SUMPRODUCT($F$26:$F$33,J26:J33)+(($F$35-20)*J35)+SUMPRODUCT($F$37:$F$44,J37:J44)+(($F$48-20)*J48)+SUMPRODUCT($F$50:$F$57,J50:J57)+(($F$59-20)*J59)+SUMPRODUCT($F$61:$F$68,J61:J68)+(($F$72-30)*J72)+SUMPRODUCT($F$75:$F$94,J75:J94)+(($F$96-30)*J96)+SUMPRODUCT($F$99:$F$106,J99:J106)+SUMPRODUCT($F108:$F$111,J108:J111)+(($F$113-20)*J113)+SUMPRODUCT($F$116:$F$126,J116:J126)+(($F$130-20)*J130)+SUMPRODUCT($F$132:$F$139,J132:J139)+(($F$141-20)*J141)+SUMPRODUCT($F$143:$F$150,J143:J150)</f>
        <v>0</v>
      </c>
      <c r="K5" s="31">
        <f>(($F$13-20)*K13)+SUMPRODUCT($F$15:$F$22,K15:K22)+(($F$24-20)*K24)+SUMPRODUCT($F$26:$F$33,K26:K33)+(($F$35-20)*K35)+SUMPRODUCT($F$37:$F$44,K37:K44)+(($F$48-20)*K48)+SUMPRODUCT($F$50:$F$57,K50:K57)+(($F$59-20)*K59)+SUMPRODUCT($F$61:$F$68,K61:K68)+(($F$72-30)*K72)+SUMPRODUCT($F$75:$F$94,K75:K94)+(($F$96-30)*K96)+SUMPRODUCT($F$99:$F$106,K99:K106)+SUMPRODUCT($F108:$F$111,K108:K111)+(($F$113-20)*K113)+SUMPRODUCT($F$116:$F$126,K116:K126)+(($F$130-20)*K130)+SUMPRODUCT($F$132:$F$139,K132:K139)+(($F$141-20)*K141)+SUMPRODUCT($F$143:$F$150,K143:K150)</f>
        <v>0</v>
      </c>
      <c r="L5" s="32">
        <f>(($F$13-20)*L13)+SUMPRODUCT($F$15:$F$22,L15:L22)+(($F$24-20)*L24)+SUMPRODUCT($F$26:$F$33,L26:L33)+(($F$35-20)*L35)+SUMPRODUCT($F$37:$F$44,L37:L44)+(($F$48-20)*L48)+SUMPRODUCT($F$50:$F$57,L50:L57)+(($F$59-20)*L59)+SUMPRODUCT($F$61:$F$68,L61:L68)+(($F$72-30)*L72)+SUMPRODUCT($F$75:$F$94,L75:L94)+(($F$96-30)*L96)+SUMPRODUCT($F$99:$F$106,L99:L106)+SUMPRODUCT($F108:$F$111,L108:L111)+(($F$113-20)*L113)+SUMPRODUCT($F$116:$F$126,L116:L126)+(($F$130-20)*L130)+SUMPRODUCT($F$132:$F$139,L132:L139)+(($F$141-20)*L141)+SUMPRODUCT($F$143:$F$150,L143:L150)</f>
        <v>0</v>
      </c>
      <c r="M5" s="33">
        <f>(($F$13-20)*M13)+SUMPRODUCT($F$15:$F$22,M15:M22)+(($F$24-20)*M24)+SUMPRODUCT($F$26:$F$33,M26:M33)+(($F$35-20)*M35)+SUMPRODUCT($F$37:$F$44,M37:M44)+(($F$48-20)*M48)+SUMPRODUCT($F$50:$F$57,M50:M57)+(($F$59-20)*M59)+SUMPRODUCT($F$61:$F$68,M61:M68)+(($F$72-30)*M72)+SUMPRODUCT($F$75:$F$94,M75:M94)+(($F$96-30)*M96)+SUMPRODUCT($F$99:$F$106,M99:M106)+SUMPRODUCT($F108:$F$111,M108:M111)+(($F$113-20)*M113)+SUMPRODUCT($F$116:$F$126,M116:M126)+(($F$130-20)*M130)+SUMPRODUCT($F$132:$F$139,M132:M139)+(($F$141-20)*M141)+SUMPRODUCT($F$143:$F$150,M143:M150)</f>
        <v>0</v>
      </c>
      <c r="N5" s="34">
        <f>(($F$13-20)*N13)+SUMPRODUCT($F$15:$F$22,N15:N22)+(($F$24-20)*N24)+SUMPRODUCT($F$26:$F$33,N26:N33)+(($F$35-20)*N35)+SUMPRODUCT($F$37:$F$44,N37:N44)+(($F$48-20)*N48)+SUMPRODUCT($F$50:$F$57,N50:N57)+(($F$59-20)*N59)+SUMPRODUCT($F$61:$F$68,N61:N68)+(($F$72-30)*N72)+SUMPRODUCT($F$75:$F$94,N75:N94)+(($F$96-30)*N96)+SUMPRODUCT($F$99:$F$106,N99:N106)+SUMPRODUCT($F108:$F$111,N108:N111)+(($F$113-20)*N113)+SUMPRODUCT($F$116:$F$126,N116:N126)+(($F$130-20)*N130)+SUMPRODUCT($F$132:$F$139,N132:N139)+(($F$141-20)*N141)+SUMPRODUCT($F$143:$F$150,N143:N150)</f>
        <v>0</v>
      </c>
      <c r="O5" s="35">
        <f>(($F$13-20)*O13)+SUMPRODUCT($F$15:$F$22,O15:O22)+(($F$24-20)*O24)+SUMPRODUCT($F$26:$F$33,O26:O33)+(($F$35-20)*O35)+SUMPRODUCT($F$37:$F$44,O37:O44)+(($F$48-20)*O48)+SUMPRODUCT($F$50:$F$57,O50:O57)+(($F$59-20)*O59)+SUMPRODUCT($F$61:$F$68,O61:O68)+(($F$72-30)*O72)+SUMPRODUCT($F$75:$F$94,O75:O94)+(($F$96-30)*O96)+SUMPRODUCT($F$99:$F$106,O99:O106)+SUMPRODUCT($F108:$F$111,O108:O111)+(($F$113-20)*O113)+SUMPRODUCT($F$116:$F$126,O116:O126)+(($F$130-20)*O130)+SUMPRODUCT($F$132:$F$139,O132:O139)+(($F$141-20)*O141)+SUMPRODUCT($F$143:$F$150,O143:O150)</f>
        <v>0</v>
      </c>
      <c r="P5" s="36">
        <f>(($F$13-20)*P13)+SUMPRODUCT($F$15:$F$22,P15:P22)+(($F$24-20)*P24)+SUMPRODUCT($F$26:$F$33,P26:P33)+(($F$35-20)*P35)+SUMPRODUCT($F$37:$F$44,P37:P44)+(($F$48-20)*P48)+SUMPRODUCT($F$50:$F$57,P50:P57)+(($F$59-20)*P59)+SUMPRODUCT($F$61:$F$68,P61:P68)+(($F$72-30)*P72)+SUMPRODUCT($F$75:$F$94,P75:P94)+(($F$96-30)*P96)+SUMPRODUCT($F$99:$F$106,P99:P106)+SUMPRODUCT($F108:$F$111,P108:P111)+(($F$113-20)*P113)+SUMPRODUCT($F$116:$F$126,P116:P126)+(($F$130-20)*P130)+SUMPRODUCT($F$132:$F$139,P132:P139)+(($F$141-20)*P141)+SUMPRODUCT($F$143:$F$150,P143:P150)</f>
        <v>0</v>
      </c>
      <c r="Q5" s="37">
        <f>(($F$13-20)*Q13)+SUMPRODUCT($F$15:$F$22,Q15:Q22)+(($F$24-20)*Q24)+SUMPRODUCT($F$26:$F$33,Q26:Q33)+(($F$35-20)*Q35)+SUMPRODUCT($F$37:$F$44,Q37:Q44)+(($F$48-20)*Q48)+SUMPRODUCT($F$50:$F$57,Q50:Q57)+(($F$59-20)*Q59)+SUMPRODUCT($F$61:$F$68,Q61:Q68)+(($F$72-30)*Q72)+SUMPRODUCT($F$75:$F$94,Q75:Q94)+(($F$96-30)*Q96)+SUMPRODUCT($F$99:$F$106,Q99:Q106)+SUMPRODUCT($F108:$F$111,Q108:Q111)+(($F$113-20)*Q113)+SUMPRODUCT($F$116:$F$126,Q116:Q126)+(($F$130-20)*Q130)+SUMPRODUCT($F$132:$F$139,Q132:Q139)+(($F$141-20)*Q141)+SUMPRODUCT($F$143:$F$150,Q143:Q150)</f>
        <v>0</v>
      </c>
      <c r="R5" s="38">
        <f>(($F$13-20)*R13)+SUMPRODUCT($F$15:$F$22,R15:R22)+(($F$24-20)*R24)+SUMPRODUCT($F$26:$F$33,R26:R33)+(($F$35-20)*R35)+SUMPRODUCT($F$37:$F$44,R37:R44)+(($F$48-20)*R48)+SUMPRODUCT($F$50:$F$57,R50:R57)+(($F$59-20)*R59)+SUMPRODUCT($F$61:$F$68,R61:R68)+(($F$72-30)*R72)+SUMPRODUCT($F$75:$F$94,R75:R94)+(($F$96-30)*R96)+SUMPRODUCT($F$99:$F$106,R99:R106)+SUMPRODUCT($F108:$F$111,R108:R111)+(($F$113-20)*R113)+SUMPRODUCT($F$116:$F$126,R116:R126)+(($F$130-20)*R130)+SUMPRODUCT($F$132:$F$139,R132:R139)+(($F$141-20)*R141)+SUMPRODUCT($F$143:$F$150,R143:R150)</f>
        <v>0</v>
      </c>
      <c r="S5" s="39">
        <f>(($F$13-20)*S13)+SUMPRODUCT($F$15:$F$22,S15:S22)+(($F$24-20)*S24)+SUMPRODUCT($F$26:$F$33,S26:S33)+(($F$35-20)*S35)+SUMPRODUCT($F$37:$F$44,S37:S44)+(($F$48-20)*S48)+SUMPRODUCT($F$50:$F$57,S50:S57)+(($F$59-20)*S59)+SUMPRODUCT($F$61:$F$68,S61:S68)+(($F$72-30)*S72)+SUMPRODUCT($F$75:$F$94,S75:S94)+(($F$96-30)*S96)+SUMPRODUCT($F$99:$F$106,S99:S106)+SUMPRODUCT($F108:$F$111,S108:S111)+(($F$113-20)*S113)+SUMPRODUCT($F$116:$F$126,S116:S126)+(($F$130-20)*S130)+SUMPRODUCT($F$132:$F$139,S132:S139)+(($F$141-20)*S141)+SUMPRODUCT($F$143:$F$150,S143:S150)</f>
        <v>0</v>
      </c>
      <c r="T5" s="40">
        <f>(($F$13-20)*T13)+SUMPRODUCT($F$15:$F$22,T15:T22)+(($F$24-20)*T24)+SUMPRODUCT($F$26:$F$33,T26:T33)+(($F$35-20)*T35)+SUMPRODUCT($F$37:$F$44,T37:T44)+(($F$48-20)*T48)+SUMPRODUCT($F$50:$F$57,T50:T57)+(($F$59-20)*T59)+SUMPRODUCT($F$61:$F$68,T61:T68)+(($F$72-30)*T72)+SUMPRODUCT($F$75:$F$94,T75:T94)+(($F$96-30)*T96)+SUMPRODUCT($F$99:$F$106,T99:T106)+SUMPRODUCT($F108:$F$111,T108:T111)+(($F$113-20)*T113)+SUMPRODUCT($F$116:$F$126,T116:T126)+(($F$130-20)*T130)+SUMPRODUCT($F$132:$F$139,T132:T139)+(($F$141-20)*T141)+SUMPRODUCT($F$143:$F$150,T143:T150)</f>
        <v>0</v>
      </c>
      <c r="U5" s="40">
        <f>(($F$13-20)*U13)+SUMPRODUCT($F$15:$F$22,U15:U22)+(($F$24-20)*U24)+SUMPRODUCT($F$26:$F$33,U26:U33)+(($F$35-20)*U35)+SUMPRODUCT($F$37:$F$44,U37:U44)+(($F$48-20)*U48)+SUMPRODUCT($F$50:$F$57,U50:U57)+(($F$59-20)*U59)+SUMPRODUCT($F$61:$F$68,U61:U68)+(($F$72-30)*U72)+SUMPRODUCT($F$75:$F$94,U75:U94)+(($F$96-30)*U96)+SUMPRODUCT($F$99:$F$106,U99:U106)+SUMPRODUCT($F108:$F$111,U108:U111)+(($F$113-20)*U113)+SUMPRODUCT($F$116:$F$126,U116:U126)+(($F$130-20)*U130)+SUMPRODUCT($F$132:$F$139,U132:U139)+(($F$141-20)*U141)+SUMPRODUCT($F$143:$F$150,U143:U150)</f>
        <v>0</v>
      </c>
      <c r="V5" s="65">
        <f>(($F$13-20)*V13)+SUMPRODUCT($F$15:$F$22,V15:V22)+(($F$24-20)*V24)+SUMPRODUCT($F$26:$F$33,V26:V33)+(($F$35-20)*V35)+SUMPRODUCT($F$37:$F$44,V37:V44)+(($F$48-20)*V48)+SUMPRODUCT($F$50:$F$57,V50:V57)+(($F$59-20)*V59)+SUMPRODUCT($F$61:$F$68,V61:V68)+(($F$72-30)*V72)+SUMPRODUCT($F$75:$F$94,V75:V94)+(($F$96-30)*V96)+SUMPRODUCT($F$99:$F$106,V99:V106)+SUMPRODUCT($F108:$F$111,V108:V111)+(($F$113-20)*V113)+SUMPRODUCT($F$116:$F$126,V116:V126)+(($F$130-20)*V130)+SUMPRODUCT($F$132:$F$139,V132:V139)+(($F$141-20)*V141)+SUMPRODUCT($F$143:$F$150,V143:V150)</f>
        <v>0</v>
      </c>
      <c r="W5" s="67">
        <f t="shared" ref="W5" si="1">SUM(I5:V5)</f>
        <v>0</v>
      </c>
      <c r="X5" s="24"/>
      <c r="Y5" s="133">
        <v>10000</v>
      </c>
      <c r="Z5" s="28" t="s">
        <v>152</v>
      </c>
      <c r="AA5" s="169" t="s">
        <v>293</v>
      </c>
      <c r="AB5" s="24"/>
      <c r="AC5" s="24"/>
      <c r="AD5" s="24"/>
      <c r="AE5" s="26"/>
      <c r="AF5" s="24"/>
      <c r="AG5" s="26"/>
      <c r="AH5" s="24"/>
      <c r="AI5" s="69"/>
    </row>
    <row r="6" spans="1:40" ht="19.95" customHeight="1" thickBot="1" x14ac:dyDescent="0.35">
      <c r="A6" s="24"/>
      <c r="B6" s="136" t="s">
        <v>1</v>
      </c>
      <c r="C6" s="137">
        <f>IF(F4="Y",(1.035*(C4-C5)),(C4-C5))</f>
        <v>0</v>
      </c>
      <c r="D6" s="24"/>
      <c r="E6" s="337"/>
      <c r="F6" s="339"/>
      <c r="G6" s="25"/>
      <c r="H6" s="126" t="s">
        <v>215</v>
      </c>
      <c r="I6" s="40">
        <f t="shared" ref="I6:V6" si="2">((I13*($F13-50))+I14*$F14)+((I24*($F24-50))+(I25*$F25))+((I35*($F35-50))+(I36*$F36))+((I48*($F48-50))+(I49*$F49))+((I59*($F59-50))+(I60*$F60))+((I72*($F72-60))+(I73*$F73)+(I74*$F74))+((I96*($F96-34))+(I97*$F97)+(I98*$F98))+((I113*($F113-50))+(I114*$F114)+(I115*$F115))+((I130*($F130-50))+(I131*$F131))+((I141*($F141-50))+(I142*$F142))</f>
        <v>0</v>
      </c>
      <c r="J6" s="30">
        <f t="shared" si="2"/>
        <v>0</v>
      </c>
      <c r="K6" s="31">
        <f t="shared" si="2"/>
        <v>0</v>
      </c>
      <c r="L6" s="32">
        <f t="shared" si="2"/>
        <v>0</v>
      </c>
      <c r="M6" s="33">
        <f t="shared" si="2"/>
        <v>0</v>
      </c>
      <c r="N6" s="34">
        <f t="shared" si="2"/>
        <v>0</v>
      </c>
      <c r="O6" s="35">
        <f t="shared" si="2"/>
        <v>0</v>
      </c>
      <c r="P6" s="36">
        <f t="shared" si="2"/>
        <v>0</v>
      </c>
      <c r="Q6" s="37">
        <f t="shared" si="2"/>
        <v>0</v>
      </c>
      <c r="R6" s="38">
        <f t="shared" si="2"/>
        <v>0</v>
      </c>
      <c r="S6" s="39">
        <f t="shared" si="2"/>
        <v>0</v>
      </c>
      <c r="T6" s="40">
        <f t="shared" si="2"/>
        <v>0</v>
      </c>
      <c r="U6" s="40">
        <f t="shared" si="2"/>
        <v>0</v>
      </c>
      <c r="V6" s="65">
        <f t="shared" si="2"/>
        <v>0</v>
      </c>
      <c r="W6" s="67">
        <f>SUM(I6:V6)</f>
        <v>0</v>
      </c>
      <c r="X6" s="24"/>
      <c r="Y6" s="133">
        <v>15000</v>
      </c>
      <c r="Z6" s="28" t="s">
        <v>151</v>
      </c>
      <c r="AB6" s="24"/>
      <c r="AC6" s="24"/>
      <c r="AD6" s="24"/>
      <c r="AE6" s="26"/>
      <c r="AF6" s="24"/>
      <c r="AG6" s="26"/>
      <c r="AH6" s="24"/>
      <c r="AI6" s="69"/>
    </row>
    <row r="7" spans="1:40" ht="19.95" customHeight="1" x14ac:dyDescent="0.3">
      <c r="A7" s="41"/>
      <c r="B7" s="24"/>
      <c r="C7" s="24"/>
      <c r="D7" s="24"/>
      <c r="E7" s="24"/>
      <c r="F7" s="24"/>
      <c r="G7" s="25"/>
      <c r="H7" s="24"/>
      <c r="I7" s="24"/>
      <c r="J7" s="24"/>
      <c r="K7" s="24"/>
      <c r="L7" s="24"/>
      <c r="M7" s="24"/>
      <c r="N7" s="24"/>
      <c r="O7" s="24"/>
      <c r="P7" s="24"/>
      <c r="Q7" s="24"/>
      <c r="R7" s="24"/>
      <c r="S7" s="24"/>
      <c r="T7" s="24"/>
      <c r="U7" s="24"/>
      <c r="V7" s="24"/>
      <c r="W7" s="24"/>
      <c r="X7" s="24"/>
      <c r="Y7" s="24"/>
      <c r="Z7" s="24"/>
      <c r="AA7" s="24"/>
      <c r="AB7" s="24"/>
      <c r="AC7" s="24"/>
      <c r="AD7" s="24"/>
      <c r="AE7" s="26"/>
      <c r="AF7" s="24"/>
      <c r="AG7" s="26"/>
      <c r="AH7" s="24"/>
      <c r="AI7" s="69"/>
    </row>
    <row r="8" spans="1:40" s="3" customFormat="1" ht="31.2" customHeight="1" x14ac:dyDescent="0.3">
      <c r="A8" s="25"/>
      <c r="B8" s="43" t="s">
        <v>13</v>
      </c>
      <c r="C8" s="43" t="s">
        <v>26</v>
      </c>
      <c r="D8" s="163" t="s">
        <v>27</v>
      </c>
      <c r="E8" s="164" t="s">
        <v>208</v>
      </c>
      <c r="F8" s="44" t="s">
        <v>146</v>
      </c>
      <c r="G8" s="44" t="s">
        <v>260</v>
      </c>
      <c r="H8" s="45" t="s">
        <v>145</v>
      </c>
      <c r="I8" s="109" t="s">
        <v>182</v>
      </c>
      <c r="J8" s="110" t="s">
        <v>184</v>
      </c>
      <c r="K8" s="111" t="s">
        <v>186</v>
      </c>
      <c r="L8" s="112" t="s">
        <v>188</v>
      </c>
      <c r="M8" s="114" t="s">
        <v>190</v>
      </c>
      <c r="N8" s="116" t="s">
        <v>192</v>
      </c>
      <c r="O8" s="118" t="s">
        <v>194</v>
      </c>
      <c r="P8" s="120" t="s">
        <v>196</v>
      </c>
      <c r="Q8" s="122" t="s">
        <v>198</v>
      </c>
      <c r="R8" s="108" t="s">
        <v>200</v>
      </c>
      <c r="S8" s="124" t="s">
        <v>202</v>
      </c>
      <c r="T8" s="109" t="s">
        <v>204</v>
      </c>
      <c r="U8" s="109" t="s">
        <v>204</v>
      </c>
      <c r="V8" s="159" t="s">
        <v>204</v>
      </c>
      <c r="W8" s="162" t="s">
        <v>14</v>
      </c>
      <c r="X8" s="209" t="s">
        <v>208</v>
      </c>
      <c r="Y8" s="202" t="s">
        <v>206</v>
      </c>
      <c r="Z8" s="161" t="s">
        <v>206</v>
      </c>
      <c r="AA8" s="199" t="s">
        <v>287</v>
      </c>
      <c r="AB8" s="200" t="s">
        <v>213</v>
      </c>
      <c r="AC8" s="199" t="s">
        <v>214</v>
      </c>
      <c r="AD8" s="199" t="s">
        <v>232</v>
      </c>
      <c r="AE8" s="198" t="s">
        <v>231</v>
      </c>
      <c r="AF8" s="25"/>
      <c r="AG8" s="42"/>
      <c r="AH8" s="25"/>
      <c r="AI8" s="249"/>
      <c r="AJ8" s="255"/>
      <c r="AK8" s="329"/>
      <c r="AL8" s="329"/>
      <c r="AM8" s="329"/>
      <c r="AN8" s="1"/>
    </row>
    <row r="9" spans="1:40" s="4" customFormat="1" ht="19.8" customHeight="1" x14ac:dyDescent="0.3">
      <c r="A9" s="25"/>
      <c r="I9" s="139" t="s">
        <v>183</v>
      </c>
      <c r="J9" s="140" t="s">
        <v>185</v>
      </c>
      <c r="K9" s="142" t="s">
        <v>187</v>
      </c>
      <c r="L9" s="113" t="s">
        <v>189</v>
      </c>
      <c r="M9" s="115" t="s">
        <v>191</v>
      </c>
      <c r="N9" s="117" t="s">
        <v>193</v>
      </c>
      <c r="O9" s="119" t="s">
        <v>195</v>
      </c>
      <c r="P9" s="121" t="s">
        <v>197</v>
      </c>
      <c r="Q9" s="123" t="s">
        <v>199</v>
      </c>
      <c r="R9" s="141" t="s">
        <v>201</v>
      </c>
      <c r="S9" s="125" t="s">
        <v>203</v>
      </c>
      <c r="T9" s="167" t="s">
        <v>212</v>
      </c>
      <c r="U9" s="167" t="s">
        <v>212</v>
      </c>
      <c r="V9" s="167" t="s">
        <v>212</v>
      </c>
      <c r="W9" s="160"/>
      <c r="Y9" s="202" t="s">
        <v>207</v>
      </c>
      <c r="Z9" s="161" t="s">
        <v>205</v>
      </c>
      <c r="AA9" s="232">
        <v>0.2</v>
      </c>
      <c r="AB9" s="200"/>
      <c r="AC9" s="199"/>
      <c r="AD9" s="199"/>
      <c r="AE9" s="198"/>
      <c r="AF9" s="46" t="s">
        <v>55</v>
      </c>
      <c r="AG9" s="47" t="s">
        <v>259</v>
      </c>
      <c r="AH9" s="46" t="s">
        <v>137</v>
      </c>
      <c r="AI9" s="250" t="s">
        <v>216</v>
      </c>
      <c r="AJ9" s="256"/>
      <c r="AK9" s="4" t="s">
        <v>339</v>
      </c>
      <c r="AL9" s="4" t="s">
        <v>260</v>
      </c>
      <c r="AM9" s="246" t="s">
        <v>261</v>
      </c>
    </row>
    <row r="10" spans="1:40" s="4" customFormat="1" ht="25.05" customHeight="1" x14ac:dyDescent="0.3">
      <c r="A10" s="25"/>
      <c r="B10" s="24"/>
      <c r="C10" s="24"/>
      <c r="D10" s="24"/>
      <c r="E10" s="24"/>
      <c r="F10" s="24"/>
      <c r="G10" s="25"/>
      <c r="H10" s="24"/>
      <c r="I10" s="24"/>
      <c r="J10" s="24"/>
      <c r="K10" s="24"/>
      <c r="L10" s="24"/>
      <c r="M10" s="24"/>
      <c r="N10" s="24"/>
      <c r="O10" s="24"/>
      <c r="P10" s="24"/>
      <c r="Q10" s="24"/>
      <c r="R10" s="24"/>
      <c r="S10" s="24"/>
      <c r="T10" s="24"/>
      <c r="U10" s="24"/>
      <c r="V10" s="24"/>
      <c r="W10" s="24"/>
      <c r="X10" s="24"/>
      <c r="Y10" s="24"/>
      <c r="Z10" s="24"/>
      <c r="AA10" s="46"/>
      <c r="AB10" s="46"/>
      <c r="AC10" s="46"/>
      <c r="AD10" s="46"/>
      <c r="AE10" s="47"/>
      <c r="AF10" s="46"/>
      <c r="AG10" s="47"/>
      <c r="AH10" s="46"/>
      <c r="AI10" s="250"/>
      <c r="AJ10" s="256"/>
      <c r="AM10" s="246"/>
    </row>
    <row r="11" spans="1:40" ht="30" customHeight="1" x14ac:dyDescent="0.3">
      <c r="A11" s="48"/>
      <c r="B11" s="144"/>
      <c r="C11" s="145"/>
      <c r="D11" s="145"/>
      <c r="E11" s="129" t="s">
        <v>147</v>
      </c>
      <c r="F11" s="145"/>
      <c r="G11" s="215"/>
      <c r="H11" s="146"/>
      <c r="I11" s="49"/>
      <c r="J11" s="49"/>
      <c r="K11" s="49"/>
      <c r="L11" s="49"/>
      <c r="M11" s="49"/>
      <c r="N11" s="49"/>
      <c r="O11" s="49"/>
      <c r="P11" s="49"/>
      <c r="Q11" s="49"/>
      <c r="R11" s="49"/>
      <c r="S11" s="49"/>
      <c r="T11" s="49"/>
      <c r="U11" s="49"/>
      <c r="V11" s="49"/>
      <c r="W11" s="50"/>
      <c r="X11" s="50"/>
      <c r="Y11" s="50"/>
      <c r="Z11" s="50"/>
      <c r="AA11" s="24"/>
      <c r="AB11" s="26"/>
      <c r="AC11" s="24"/>
      <c r="AD11" s="24"/>
      <c r="AE11" s="26"/>
      <c r="AF11" s="24"/>
      <c r="AG11" s="26"/>
      <c r="AH11" s="24"/>
      <c r="AI11" s="69"/>
    </row>
    <row r="12" spans="1:40" ht="25.05" customHeight="1" x14ac:dyDescent="0.3">
      <c r="A12" s="25"/>
      <c r="B12" s="147"/>
      <c r="C12" s="148"/>
      <c r="D12" s="148"/>
      <c r="E12" s="128" t="s">
        <v>239</v>
      </c>
      <c r="F12" s="148"/>
      <c r="G12" s="148"/>
      <c r="H12" s="148"/>
      <c r="I12" s="49"/>
      <c r="J12" s="49"/>
      <c r="K12" s="49"/>
      <c r="L12" s="49"/>
      <c r="M12" s="49"/>
      <c r="N12" s="49"/>
      <c r="O12" s="49"/>
      <c r="P12" s="49"/>
      <c r="Q12" s="49"/>
      <c r="R12" s="49"/>
      <c r="S12" s="49"/>
      <c r="T12" s="49"/>
      <c r="U12" s="49"/>
      <c r="V12" s="49"/>
      <c r="W12" s="50"/>
      <c r="X12" s="50"/>
      <c r="Y12" s="50"/>
      <c r="Z12" s="50"/>
      <c r="AA12" s="24"/>
      <c r="AB12" s="24"/>
      <c r="AC12" s="24"/>
      <c r="AD12" s="24"/>
      <c r="AE12" s="26"/>
      <c r="AF12" s="24"/>
      <c r="AG12" s="26"/>
      <c r="AH12" s="24"/>
      <c r="AI12" s="69"/>
    </row>
    <row r="13" spans="1:40" ht="22.05" customHeight="1" x14ac:dyDescent="0.3">
      <c r="A13" s="3"/>
      <c r="B13" s="13" t="s">
        <v>53</v>
      </c>
      <c r="C13" s="156" t="s">
        <v>34</v>
      </c>
      <c r="D13" s="157"/>
      <c r="E13" s="17"/>
      <c r="F13" s="14">
        <v>70</v>
      </c>
      <c r="G13" s="216">
        <f>AL13</f>
        <v>2000</v>
      </c>
      <c r="H13" s="15">
        <f>G13/F13</f>
        <v>28.571428571428573</v>
      </c>
      <c r="I13" s="51"/>
      <c r="J13" s="52"/>
      <c r="K13" s="53"/>
      <c r="L13" s="54"/>
      <c r="M13" s="55"/>
      <c r="N13" s="56"/>
      <c r="O13" s="57"/>
      <c r="P13" s="58"/>
      <c r="Q13" s="59"/>
      <c r="R13" s="60"/>
      <c r="S13" s="61"/>
      <c r="T13" s="210"/>
      <c r="U13" s="51"/>
      <c r="V13" s="51"/>
      <c r="W13" s="10">
        <f t="shared" ref="W13:W22" si="3">G13*(I13+J13+K13+L13+M13+N13+O13+P13+Q13+R13+S13+T13+U13+V13)</f>
        <v>0</v>
      </c>
      <c r="Y13" s="224">
        <f t="shared" ref="Y13:Y22" si="4">I13+J13+K13+L13+M13+N13+O13+P13+Q13+R13+S13+T13+U13+V13</f>
        <v>0</v>
      </c>
      <c r="Z13" s="225">
        <f t="shared" ref="Z13:Z22" si="5">Y13*F13</f>
        <v>0</v>
      </c>
      <c r="AA13" s="168">
        <f>AA9</f>
        <v>0.2</v>
      </c>
      <c r="AB13" s="15">
        <f>W13-(W13*AA13)</f>
        <v>0</v>
      </c>
      <c r="AC13" s="15">
        <f>(I13+J13+K13+L13+M13+N13+O13+P13+Q13+R13+S13+T13+U13+V13)*AE13</f>
        <v>0</v>
      </c>
      <c r="AD13" s="177">
        <f>SUM(I13:V13)*AI13</f>
        <v>0</v>
      </c>
      <c r="AE13" s="8">
        <f>SUM(AE14:AE22)</f>
        <v>852.75840000000005</v>
      </c>
      <c r="AF13" s="9">
        <f t="shared" ref="AF13:AF21" si="6">(AG13-AE13)/AE13</f>
        <v>0.87626413295958139</v>
      </c>
      <c r="AG13" s="8">
        <f>SUM(AG14:AG22)</f>
        <v>1600</v>
      </c>
      <c r="AH13" s="9">
        <f>1-(AE13/AG13)</f>
        <v>0.46702599999999994</v>
      </c>
      <c r="AI13" s="244">
        <f>SUM(AI14:AI22)</f>
        <v>86.199999999999989</v>
      </c>
      <c r="AK13" s="8">
        <f t="shared" ref="AK13:AK22" si="7">AL13-(AL13*AM13)</f>
        <v>1200</v>
      </c>
      <c r="AL13" s="8">
        <f t="shared" ref="AL13:AL22" si="8">AG13*1.25</f>
        <v>2000</v>
      </c>
      <c r="AM13" s="247">
        <v>0.4</v>
      </c>
    </row>
    <row r="14" spans="1:40" ht="19.95" customHeight="1" x14ac:dyDescent="0.3">
      <c r="A14" s="3"/>
      <c r="B14" s="13" t="s">
        <v>35</v>
      </c>
      <c r="C14" s="13" t="s">
        <v>15</v>
      </c>
      <c r="D14" s="330" t="s">
        <v>24</v>
      </c>
      <c r="E14" s="331"/>
      <c r="F14" s="13">
        <v>20</v>
      </c>
      <c r="G14" s="216">
        <f t="shared" ref="G14:G22" si="9">AL14</f>
        <v>125</v>
      </c>
      <c r="H14" s="15">
        <f t="shared" ref="H14:H22" si="10">G14/F14</f>
        <v>6.25</v>
      </c>
      <c r="I14" s="51"/>
      <c r="J14" s="52"/>
      <c r="K14" s="53"/>
      <c r="L14" s="54"/>
      <c r="M14" s="55"/>
      <c r="N14" s="56"/>
      <c r="O14" s="57"/>
      <c r="P14" s="58"/>
      <c r="Q14" s="59"/>
      <c r="R14" s="60"/>
      <c r="S14" s="61"/>
      <c r="T14" s="210"/>
      <c r="U14" s="210"/>
      <c r="V14" s="51"/>
      <c r="W14" s="10">
        <f t="shared" si="3"/>
        <v>0</v>
      </c>
      <c r="Y14" s="224">
        <f t="shared" si="4"/>
        <v>0</v>
      </c>
      <c r="Z14" s="225">
        <f t="shared" si="5"/>
        <v>0</v>
      </c>
      <c r="AA14" s="168">
        <f>AA9</f>
        <v>0.2</v>
      </c>
      <c r="AB14" s="15">
        <f t="shared" ref="AB14:AB22" si="11">W14-(W14*AA14)</f>
        <v>0</v>
      </c>
      <c r="AC14" s="15">
        <f>(I14+J14+K14+L14+M14+N14+O14+P14+Q14+R14+S14+T14+U14+V14)*AE14</f>
        <v>0</v>
      </c>
      <c r="AD14" s="177">
        <f t="shared" ref="AD14:AD22" si="12">SUM(I14:V14)*AI14</f>
        <v>0</v>
      </c>
      <c r="AE14" s="213">
        <v>55.983200000000004</v>
      </c>
      <c r="AF14" s="9">
        <f t="shared" si="6"/>
        <v>0.78625016076251431</v>
      </c>
      <c r="AG14" s="8">
        <v>100</v>
      </c>
      <c r="AH14" s="9">
        <f>1-(AE14/AG14)</f>
        <v>0.440168</v>
      </c>
      <c r="AI14" s="251">
        <v>1.8</v>
      </c>
      <c r="AK14" s="8">
        <f t="shared" si="7"/>
        <v>75</v>
      </c>
      <c r="AL14" s="8">
        <f t="shared" si="8"/>
        <v>125</v>
      </c>
      <c r="AM14" s="247">
        <v>0.4</v>
      </c>
    </row>
    <row r="15" spans="1:40" ht="19.95" customHeight="1" x14ac:dyDescent="0.3">
      <c r="A15" s="3"/>
      <c r="B15" s="13" t="s">
        <v>36</v>
      </c>
      <c r="C15" s="13" t="s">
        <v>15</v>
      </c>
      <c r="D15" s="330" t="s">
        <v>23</v>
      </c>
      <c r="E15" s="331"/>
      <c r="F15" s="13">
        <v>20</v>
      </c>
      <c r="G15" s="216">
        <f t="shared" si="9"/>
        <v>175</v>
      </c>
      <c r="H15" s="15">
        <f t="shared" si="10"/>
        <v>8.75</v>
      </c>
      <c r="I15" s="51"/>
      <c r="J15" s="52"/>
      <c r="K15" s="53"/>
      <c r="L15" s="54"/>
      <c r="M15" s="55"/>
      <c r="N15" s="56"/>
      <c r="O15" s="57"/>
      <c r="P15" s="58"/>
      <c r="Q15" s="59"/>
      <c r="R15" s="60"/>
      <c r="S15" s="61"/>
      <c r="T15" s="210"/>
      <c r="U15" s="210"/>
      <c r="V15" s="51"/>
      <c r="W15" s="10">
        <f t="shared" si="3"/>
        <v>0</v>
      </c>
      <c r="Y15" s="224">
        <f t="shared" si="4"/>
        <v>0</v>
      </c>
      <c r="Z15" s="225">
        <f t="shared" si="5"/>
        <v>0</v>
      </c>
      <c r="AA15" s="168">
        <f>AA9</f>
        <v>0.2</v>
      </c>
      <c r="AB15" s="15">
        <f t="shared" si="11"/>
        <v>0</v>
      </c>
      <c r="AC15" s="15">
        <f>(I15+J15+K15+L15+M15+N15+O15+P15+Q15+R15+S15+T15+U15+V15)*AE15</f>
        <v>0</v>
      </c>
      <c r="AD15" s="177">
        <f t="shared" si="12"/>
        <v>0</v>
      </c>
      <c r="AE15" s="213">
        <v>71.603999999999999</v>
      </c>
      <c r="AF15" s="9">
        <f t="shared" si="6"/>
        <v>0.95519803362940625</v>
      </c>
      <c r="AG15" s="8">
        <v>140</v>
      </c>
      <c r="AH15" s="9">
        <f t="shared" ref="AH15:AH22" si="13">1-(AE15/AG15)</f>
        <v>0.48854285714285717</v>
      </c>
      <c r="AI15" s="251">
        <v>4.8</v>
      </c>
      <c r="AK15" s="8">
        <f t="shared" si="7"/>
        <v>105</v>
      </c>
      <c r="AL15" s="8">
        <f t="shared" si="8"/>
        <v>175</v>
      </c>
      <c r="AM15" s="247">
        <v>0.4</v>
      </c>
    </row>
    <row r="16" spans="1:40" ht="19.95" customHeight="1" x14ac:dyDescent="0.3">
      <c r="A16" s="3"/>
      <c r="B16" s="13" t="s">
        <v>37</v>
      </c>
      <c r="C16" s="13" t="s">
        <v>15</v>
      </c>
      <c r="D16" s="330" t="s">
        <v>22</v>
      </c>
      <c r="E16" s="331"/>
      <c r="F16" s="13">
        <v>10</v>
      </c>
      <c r="G16" s="216">
        <f t="shared" si="9"/>
        <v>225</v>
      </c>
      <c r="H16" s="15">
        <f t="shared" si="10"/>
        <v>22.5</v>
      </c>
      <c r="I16" s="51"/>
      <c r="J16" s="52"/>
      <c r="K16" s="53"/>
      <c r="L16" s="54"/>
      <c r="M16" s="55"/>
      <c r="N16" s="56"/>
      <c r="O16" s="57"/>
      <c r="P16" s="58"/>
      <c r="Q16" s="59"/>
      <c r="R16" s="60"/>
      <c r="S16" s="61"/>
      <c r="T16" s="210"/>
      <c r="U16" s="210"/>
      <c r="V16" s="51"/>
      <c r="W16" s="10">
        <f t="shared" si="3"/>
        <v>0</v>
      </c>
      <c r="Y16" s="224">
        <f t="shared" si="4"/>
        <v>0</v>
      </c>
      <c r="Z16" s="225">
        <f t="shared" si="5"/>
        <v>0</v>
      </c>
      <c r="AA16" s="168">
        <f>AA9</f>
        <v>0.2</v>
      </c>
      <c r="AB16" s="15">
        <f t="shared" si="11"/>
        <v>0</v>
      </c>
      <c r="AC16" s="15">
        <f t="shared" ref="AC16:AC22" si="14">(I16+J16+K16+L16+M16+N16+O16+P16+Q16+R16+S16+T16+U16+V16)*AE16</f>
        <v>0</v>
      </c>
      <c r="AD16" s="177">
        <f t="shared" si="12"/>
        <v>0</v>
      </c>
      <c r="AE16" s="213">
        <v>97.645600000000002</v>
      </c>
      <c r="AF16" s="9">
        <f t="shared" si="6"/>
        <v>0.84340103394315769</v>
      </c>
      <c r="AG16" s="8">
        <v>180</v>
      </c>
      <c r="AH16" s="9">
        <f t="shared" si="13"/>
        <v>0.4575244444444444</v>
      </c>
      <c r="AI16" s="251">
        <v>8</v>
      </c>
      <c r="AK16" s="8">
        <f t="shared" si="7"/>
        <v>135</v>
      </c>
      <c r="AL16" s="8">
        <f t="shared" si="8"/>
        <v>225</v>
      </c>
      <c r="AM16" s="247">
        <v>0.4</v>
      </c>
    </row>
    <row r="17" spans="1:39" ht="19.95" customHeight="1" x14ac:dyDescent="0.3">
      <c r="A17" s="3"/>
      <c r="B17" s="13" t="s">
        <v>38</v>
      </c>
      <c r="C17" s="13" t="s">
        <v>15</v>
      </c>
      <c r="D17" s="330" t="s">
        <v>21</v>
      </c>
      <c r="E17" s="331"/>
      <c r="F17" s="13">
        <v>5</v>
      </c>
      <c r="G17" s="216">
        <f t="shared" si="9"/>
        <v>125</v>
      </c>
      <c r="H17" s="15">
        <f t="shared" si="10"/>
        <v>25</v>
      </c>
      <c r="I17" s="51"/>
      <c r="J17" s="52"/>
      <c r="K17" s="53"/>
      <c r="L17" s="54"/>
      <c r="M17" s="55"/>
      <c r="N17" s="56"/>
      <c r="O17" s="57"/>
      <c r="P17" s="58"/>
      <c r="Q17" s="59"/>
      <c r="R17" s="60"/>
      <c r="S17" s="61"/>
      <c r="T17" s="210"/>
      <c r="U17" s="210"/>
      <c r="V17" s="51"/>
      <c r="W17" s="10">
        <f t="shared" si="3"/>
        <v>0</v>
      </c>
      <c r="Y17" s="224">
        <f t="shared" si="4"/>
        <v>0</v>
      </c>
      <c r="Z17" s="225">
        <f t="shared" si="5"/>
        <v>0</v>
      </c>
      <c r="AA17" s="168">
        <f t="shared" ref="AA17" si="15">AA13</f>
        <v>0.2</v>
      </c>
      <c r="AB17" s="15">
        <f t="shared" si="11"/>
        <v>0</v>
      </c>
      <c r="AC17" s="15">
        <f t="shared" si="14"/>
        <v>0</v>
      </c>
      <c r="AD17" s="177">
        <f t="shared" si="12"/>
        <v>0</v>
      </c>
      <c r="AE17" s="213">
        <v>52.083199999999998</v>
      </c>
      <c r="AF17" s="130">
        <f t="shared" si="6"/>
        <v>0.92000491521258299</v>
      </c>
      <c r="AG17" s="8">
        <v>100</v>
      </c>
      <c r="AH17" s="130">
        <f t="shared" si="13"/>
        <v>0.47916800000000004</v>
      </c>
      <c r="AI17" s="251">
        <v>4.5999999999999996</v>
      </c>
      <c r="AK17" s="8">
        <f t="shared" si="7"/>
        <v>75</v>
      </c>
      <c r="AL17" s="8">
        <f t="shared" si="8"/>
        <v>125</v>
      </c>
      <c r="AM17" s="247">
        <v>0.4</v>
      </c>
    </row>
    <row r="18" spans="1:39" ht="19.95" customHeight="1" x14ac:dyDescent="0.3">
      <c r="A18" s="3"/>
      <c r="B18" s="13" t="s">
        <v>39</v>
      </c>
      <c r="C18" s="13" t="s">
        <v>15</v>
      </c>
      <c r="D18" s="330" t="s">
        <v>20</v>
      </c>
      <c r="E18" s="331"/>
      <c r="F18" s="13">
        <v>5</v>
      </c>
      <c r="G18" s="216">
        <f t="shared" si="9"/>
        <v>200</v>
      </c>
      <c r="H18" s="15">
        <f t="shared" si="10"/>
        <v>40</v>
      </c>
      <c r="I18" s="51"/>
      <c r="J18" s="52"/>
      <c r="K18" s="53"/>
      <c r="L18" s="54"/>
      <c r="M18" s="55"/>
      <c r="N18" s="56"/>
      <c r="O18" s="57"/>
      <c r="P18" s="58"/>
      <c r="Q18" s="59"/>
      <c r="R18" s="60"/>
      <c r="S18" s="61"/>
      <c r="T18" s="210"/>
      <c r="U18" s="210"/>
      <c r="V18" s="51"/>
      <c r="W18" s="10">
        <f t="shared" si="3"/>
        <v>0</v>
      </c>
      <c r="Y18" s="224">
        <f t="shared" si="4"/>
        <v>0</v>
      </c>
      <c r="Z18" s="225">
        <f t="shared" si="5"/>
        <v>0</v>
      </c>
      <c r="AA18" s="168">
        <f t="shared" ref="AA18" si="16">AA13</f>
        <v>0.2</v>
      </c>
      <c r="AB18" s="15">
        <f t="shared" si="11"/>
        <v>0</v>
      </c>
      <c r="AC18" s="15">
        <f t="shared" si="14"/>
        <v>0</v>
      </c>
      <c r="AD18" s="177">
        <f t="shared" si="12"/>
        <v>0</v>
      </c>
      <c r="AE18" s="213">
        <v>82.014400000000009</v>
      </c>
      <c r="AF18" s="9">
        <f t="shared" si="6"/>
        <v>0.95087691917516903</v>
      </c>
      <c r="AG18" s="8">
        <v>160</v>
      </c>
      <c r="AH18" s="9">
        <f t="shared" si="13"/>
        <v>0.4874099999999999</v>
      </c>
      <c r="AI18" s="251">
        <v>7.8</v>
      </c>
      <c r="AK18" s="8">
        <f t="shared" si="7"/>
        <v>120</v>
      </c>
      <c r="AL18" s="8">
        <f t="shared" si="8"/>
        <v>200</v>
      </c>
      <c r="AM18" s="247">
        <v>0.4</v>
      </c>
    </row>
    <row r="19" spans="1:39" ht="19.95" customHeight="1" x14ac:dyDescent="0.3">
      <c r="A19" s="3"/>
      <c r="B19" s="13" t="s">
        <v>40</v>
      </c>
      <c r="C19" s="13" t="s">
        <v>15</v>
      </c>
      <c r="D19" s="330" t="s">
        <v>19</v>
      </c>
      <c r="E19" s="331"/>
      <c r="F19" s="13">
        <v>5</v>
      </c>
      <c r="G19" s="216">
        <f t="shared" si="9"/>
        <v>300</v>
      </c>
      <c r="H19" s="15">
        <f t="shared" si="10"/>
        <v>60</v>
      </c>
      <c r="I19" s="51"/>
      <c r="J19" s="52"/>
      <c r="K19" s="53"/>
      <c r="L19" s="54"/>
      <c r="M19" s="55"/>
      <c r="N19" s="56"/>
      <c r="O19" s="57"/>
      <c r="P19" s="58"/>
      <c r="Q19" s="59"/>
      <c r="R19" s="60"/>
      <c r="S19" s="61"/>
      <c r="T19" s="210"/>
      <c r="U19" s="210"/>
      <c r="V19" s="51"/>
      <c r="W19" s="10">
        <f t="shared" si="3"/>
        <v>0</v>
      </c>
      <c r="Y19" s="224">
        <f t="shared" si="4"/>
        <v>0</v>
      </c>
      <c r="Z19" s="225">
        <f t="shared" si="5"/>
        <v>0</v>
      </c>
      <c r="AA19" s="168">
        <f t="shared" ref="AA19" si="17">AA13</f>
        <v>0.2</v>
      </c>
      <c r="AB19" s="15">
        <f t="shared" si="11"/>
        <v>0</v>
      </c>
      <c r="AC19" s="15">
        <f t="shared" si="14"/>
        <v>0</v>
      </c>
      <c r="AD19" s="177">
        <f t="shared" si="12"/>
        <v>0</v>
      </c>
      <c r="AE19" s="213">
        <v>121.07680000000001</v>
      </c>
      <c r="AF19" s="9">
        <f t="shared" si="6"/>
        <v>0.98221294252903935</v>
      </c>
      <c r="AG19" s="8">
        <v>240</v>
      </c>
      <c r="AH19" s="9">
        <f t="shared" si="13"/>
        <v>0.49551333333333336</v>
      </c>
      <c r="AI19" s="251">
        <v>14.3</v>
      </c>
      <c r="AK19" s="8">
        <f t="shared" si="7"/>
        <v>180</v>
      </c>
      <c r="AL19" s="8">
        <f t="shared" si="8"/>
        <v>300</v>
      </c>
      <c r="AM19" s="247">
        <v>0.4</v>
      </c>
    </row>
    <row r="20" spans="1:39" ht="19.95" customHeight="1" x14ac:dyDescent="0.3">
      <c r="A20" s="3"/>
      <c r="B20" s="13" t="s">
        <v>41</v>
      </c>
      <c r="C20" s="13" t="s">
        <v>15</v>
      </c>
      <c r="D20" s="330" t="s">
        <v>18</v>
      </c>
      <c r="E20" s="331"/>
      <c r="F20" s="13">
        <v>2</v>
      </c>
      <c r="G20" s="216">
        <f t="shared" si="9"/>
        <v>200</v>
      </c>
      <c r="H20" s="15">
        <f t="shared" si="10"/>
        <v>100</v>
      </c>
      <c r="I20" s="51"/>
      <c r="J20" s="52"/>
      <c r="K20" s="53"/>
      <c r="L20" s="54"/>
      <c r="M20" s="55"/>
      <c r="N20" s="56"/>
      <c r="O20" s="57"/>
      <c r="P20" s="58"/>
      <c r="Q20" s="59"/>
      <c r="R20" s="60"/>
      <c r="S20" s="61"/>
      <c r="T20" s="210"/>
      <c r="U20" s="210"/>
      <c r="V20" s="51"/>
      <c r="W20" s="10">
        <f t="shared" si="3"/>
        <v>0</v>
      </c>
      <c r="Y20" s="224">
        <f t="shared" si="4"/>
        <v>0</v>
      </c>
      <c r="Z20" s="225">
        <f t="shared" si="5"/>
        <v>0</v>
      </c>
      <c r="AA20" s="168">
        <f t="shared" ref="AA20" si="18">AA13</f>
        <v>0.2</v>
      </c>
      <c r="AB20" s="15">
        <f t="shared" si="11"/>
        <v>0</v>
      </c>
      <c r="AC20" s="15">
        <f t="shared" si="14"/>
        <v>0</v>
      </c>
      <c r="AD20" s="177">
        <f t="shared" si="12"/>
        <v>0</v>
      </c>
      <c r="AE20" s="213">
        <v>78.114400000000003</v>
      </c>
      <c r="AF20" s="9">
        <f t="shared" si="6"/>
        <v>1.0482779103468758</v>
      </c>
      <c r="AG20" s="8">
        <v>160</v>
      </c>
      <c r="AH20" s="9">
        <f t="shared" si="13"/>
        <v>0.51178499999999993</v>
      </c>
      <c r="AI20" s="251">
        <v>9.6999999999999993</v>
      </c>
      <c r="AK20" s="8">
        <f t="shared" si="7"/>
        <v>120</v>
      </c>
      <c r="AL20" s="8">
        <f t="shared" si="8"/>
        <v>200</v>
      </c>
      <c r="AM20" s="247">
        <v>0.4</v>
      </c>
    </row>
    <row r="21" spans="1:39" ht="19.95" customHeight="1" x14ac:dyDescent="0.3">
      <c r="A21" s="3"/>
      <c r="B21" s="13" t="s">
        <v>42</v>
      </c>
      <c r="C21" s="13" t="s">
        <v>15</v>
      </c>
      <c r="D21" s="330" t="s">
        <v>17</v>
      </c>
      <c r="E21" s="331"/>
      <c r="F21" s="13">
        <v>2</v>
      </c>
      <c r="G21" s="216">
        <f t="shared" si="9"/>
        <v>400</v>
      </c>
      <c r="H21" s="15">
        <f t="shared" si="10"/>
        <v>200</v>
      </c>
      <c r="I21" s="51"/>
      <c r="J21" s="52"/>
      <c r="K21" s="53"/>
      <c r="L21" s="54"/>
      <c r="M21" s="55"/>
      <c r="N21" s="56"/>
      <c r="O21" s="57"/>
      <c r="P21" s="58"/>
      <c r="Q21" s="59"/>
      <c r="R21" s="60"/>
      <c r="S21" s="61"/>
      <c r="T21" s="210"/>
      <c r="U21" s="210"/>
      <c r="V21" s="51"/>
      <c r="W21" s="10">
        <f t="shared" si="3"/>
        <v>0</v>
      </c>
      <c r="Y21" s="224">
        <f t="shared" si="4"/>
        <v>0</v>
      </c>
      <c r="Z21" s="225">
        <f t="shared" si="5"/>
        <v>0</v>
      </c>
      <c r="AA21" s="168">
        <f t="shared" ref="AA21" si="19">AA17</f>
        <v>0.2</v>
      </c>
      <c r="AB21" s="15">
        <f t="shared" si="11"/>
        <v>0</v>
      </c>
      <c r="AC21" s="15">
        <f t="shared" si="14"/>
        <v>0</v>
      </c>
      <c r="AD21" s="177">
        <f t="shared" si="12"/>
        <v>0</v>
      </c>
      <c r="AE21" s="213">
        <v>193.98080000000002</v>
      </c>
      <c r="AF21" s="132">
        <f t="shared" si="6"/>
        <v>0.64964780019465829</v>
      </c>
      <c r="AG21" s="131">
        <v>320</v>
      </c>
      <c r="AH21" s="132">
        <f t="shared" si="13"/>
        <v>0.39380999999999999</v>
      </c>
      <c r="AI21" s="251">
        <v>22.1</v>
      </c>
      <c r="AK21" s="8">
        <f t="shared" si="7"/>
        <v>240</v>
      </c>
      <c r="AL21" s="8">
        <f t="shared" si="8"/>
        <v>400</v>
      </c>
      <c r="AM21" s="247">
        <v>0.4</v>
      </c>
    </row>
    <row r="22" spans="1:39" ht="19.95" customHeight="1" x14ac:dyDescent="0.3">
      <c r="A22" s="3"/>
      <c r="B22" s="13" t="s">
        <v>43</v>
      </c>
      <c r="C22" s="13" t="s">
        <v>15</v>
      </c>
      <c r="D22" s="330" t="s">
        <v>16</v>
      </c>
      <c r="E22" s="331"/>
      <c r="F22" s="13">
        <v>1</v>
      </c>
      <c r="G22" s="216">
        <f t="shared" si="9"/>
        <v>250</v>
      </c>
      <c r="H22" s="15">
        <f t="shared" si="10"/>
        <v>250</v>
      </c>
      <c r="I22" s="51"/>
      <c r="J22" s="52"/>
      <c r="K22" s="53"/>
      <c r="L22" s="54"/>
      <c r="M22" s="55"/>
      <c r="N22" s="56"/>
      <c r="O22" s="57"/>
      <c r="P22" s="58"/>
      <c r="Q22" s="59"/>
      <c r="R22" s="60"/>
      <c r="S22" s="61"/>
      <c r="T22" s="210"/>
      <c r="U22" s="210"/>
      <c r="V22" s="51"/>
      <c r="W22" s="10">
        <f t="shared" si="3"/>
        <v>0</v>
      </c>
      <c r="Y22" s="224">
        <f t="shared" si="4"/>
        <v>0</v>
      </c>
      <c r="Z22" s="225">
        <f t="shared" si="5"/>
        <v>0</v>
      </c>
      <c r="AA22" s="168">
        <f t="shared" ref="AA22" si="20">AA17</f>
        <v>0.2</v>
      </c>
      <c r="AB22" s="15">
        <f t="shared" si="11"/>
        <v>0</v>
      </c>
      <c r="AC22" s="15">
        <f t="shared" si="14"/>
        <v>0</v>
      </c>
      <c r="AD22" s="177">
        <f t="shared" si="12"/>
        <v>0</v>
      </c>
      <c r="AE22" s="213">
        <v>100.25600000000001</v>
      </c>
      <c r="AF22" s="130">
        <f>(AG22-AE22)/AE22</f>
        <v>0.99489307373124769</v>
      </c>
      <c r="AG22" s="8">
        <v>200</v>
      </c>
      <c r="AH22" s="130">
        <f t="shared" si="13"/>
        <v>0.49871999999999994</v>
      </c>
      <c r="AI22" s="251">
        <v>13.1</v>
      </c>
      <c r="AK22" s="8">
        <f t="shared" si="7"/>
        <v>150</v>
      </c>
      <c r="AL22" s="8">
        <f t="shared" si="8"/>
        <v>250</v>
      </c>
      <c r="AM22" s="247">
        <v>0.4</v>
      </c>
    </row>
    <row r="23" spans="1:39" ht="25.05" customHeight="1" x14ac:dyDescent="0.3">
      <c r="A23" s="3"/>
      <c r="B23" s="149"/>
      <c r="C23" s="150"/>
      <c r="D23" s="150"/>
      <c r="E23" s="127" t="s">
        <v>240</v>
      </c>
      <c r="F23" s="150"/>
      <c r="G23" s="150"/>
      <c r="H23" s="150"/>
      <c r="I23" s="62"/>
      <c r="J23" s="62"/>
      <c r="K23" s="62"/>
      <c r="L23" s="62"/>
      <c r="M23" s="62"/>
      <c r="N23" s="62"/>
      <c r="O23" s="62"/>
      <c r="P23" s="62"/>
      <c r="Q23" s="62"/>
      <c r="R23" s="63"/>
      <c r="S23" s="62"/>
      <c r="T23" s="3"/>
      <c r="U23" s="3"/>
      <c r="V23" s="62"/>
      <c r="W23" s="3"/>
      <c r="X23" s="3"/>
      <c r="Y23" s="226"/>
      <c r="Z23" s="227"/>
      <c r="AA23" s="168"/>
      <c r="AK23" s="8"/>
      <c r="AL23" s="8"/>
    </row>
    <row r="24" spans="1:39" ht="19.95" customHeight="1" x14ac:dyDescent="0.3">
      <c r="A24" s="3"/>
      <c r="B24" s="16" t="s">
        <v>54</v>
      </c>
      <c r="C24" s="158" t="s">
        <v>34</v>
      </c>
      <c r="D24" s="157"/>
      <c r="E24" s="17"/>
      <c r="F24" s="14">
        <v>70</v>
      </c>
      <c r="G24" s="216">
        <f>AL24</f>
        <v>2200</v>
      </c>
      <c r="H24" s="15">
        <f>G24/F24</f>
        <v>31.428571428571427</v>
      </c>
      <c r="I24" s="51"/>
      <c r="J24" s="52"/>
      <c r="K24" s="53"/>
      <c r="L24" s="54"/>
      <c r="M24" s="55"/>
      <c r="N24" s="56"/>
      <c r="O24" s="57"/>
      <c r="P24" s="58"/>
      <c r="Q24" s="59"/>
      <c r="R24" s="60"/>
      <c r="S24" s="61"/>
      <c r="T24" s="210"/>
      <c r="U24" s="210"/>
      <c r="V24" s="51"/>
      <c r="W24" s="10">
        <f t="shared" ref="W24:W33" si="21">G24*(I24+J24+K24+L24+M24+N24+O24+P24+Q24+R24+S24+T24+U24+V24)</f>
        <v>0</v>
      </c>
      <c r="Y24" s="224">
        <f t="shared" ref="Y24:Y33" si="22">I24+J24+K24+L24+M24+N24+O24+P24+Q24+R24+S24+T24+U24+V24</f>
        <v>0</v>
      </c>
      <c r="Z24" s="225">
        <f t="shared" ref="Z24:Z33" si="23">Y24*F24</f>
        <v>0</v>
      </c>
      <c r="AA24" s="168">
        <f t="shared" ref="AA24" si="24">AA19</f>
        <v>0.2</v>
      </c>
      <c r="AB24" s="15">
        <f>W24-(W24*AA24)</f>
        <v>0</v>
      </c>
      <c r="AC24" s="15">
        <f>(I24+J24+K24+L24+M24+N24+O24+P24+Q24+R24+S24+T24+U24+V24)*AE24</f>
        <v>0</v>
      </c>
      <c r="AD24" s="177">
        <f>SUM(I24:V24)*AI24</f>
        <v>0</v>
      </c>
      <c r="AE24" s="8">
        <f>SUM(AE25:AE33)</f>
        <v>916.56240000000003</v>
      </c>
      <c r="AF24" s="9">
        <f t="shared" ref="AF24:AF32" si="25">(AG24-AE24)/AE24</f>
        <v>0.92021841611656763</v>
      </c>
      <c r="AG24" s="8">
        <f>SUM(AG25:AG33)</f>
        <v>1760</v>
      </c>
      <c r="AH24" s="9">
        <f>1-(AE24/AG24)</f>
        <v>0.47922590909090912</v>
      </c>
      <c r="AI24" s="244">
        <f>SUM(AI25:AI33)</f>
        <v>89.100000000000009</v>
      </c>
      <c r="AK24" s="8">
        <f t="shared" ref="AK24:AK33" si="26">AL24-(AL24*AM24)</f>
        <v>1320</v>
      </c>
      <c r="AL24" s="8">
        <f t="shared" ref="AL24:AL33" si="27">AG24*1.25</f>
        <v>2200</v>
      </c>
      <c r="AM24" s="247">
        <v>0.4</v>
      </c>
    </row>
    <row r="25" spans="1:39" ht="19.95" customHeight="1" x14ac:dyDescent="0.3">
      <c r="A25" s="3"/>
      <c r="B25" s="16" t="s">
        <v>44</v>
      </c>
      <c r="C25" s="17" t="s">
        <v>138</v>
      </c>
      <c r="D25" s="330" t="s">
        <v>24</v>
      </c>
      <c r="E25" s="331"/>
      <c r="F25" s="13">
        <v>20</v>
      </c>
      <c r="G25" s="216">
        <f t="shared" ref="G25:G33" si="28">AL25</f>
        <v>150</v>
      </c>
      <c r="H25" s="15">
        <f t="shared" ref="H25:H33" si="29">G25/F25</f>
        <v>7.5</v>
      </c>
      <c r="I25" s="51"/>
      <c r="J25" s="52"/>
      <c r="K25" s="53"/>
      <c r="L25" s="54"/>
      <c r="M25" s="55"/>
      <c r="N25" s="56"/>
      <c r="O25" s="57"/>
      <c r="P25" s="58"/>
      <c r="Q25" s="59"/>
      <c r="R25" s="60"/>
      <c r="S25" s="61"/>
      <c r="T25" s="210"/>
      <c r="U25" s="210"/>
      <c r="V25" s="51"/>
      <c r="W25" s="10">
        <f t="shared" si="21"/>
        <v>0</v>
      </c>
      <c r="Y25" s="224">
        <f t="shared" si="22"/>
        <v>0</v>
      </c>
      <c r="Z25" s="225">
        <f t="shared" si="23"/>
        <v>0</v>
      </c>
      <c r="AA25" s="168">
        <f t="shared" ref="AA25" si="30">AA19</f>
        <v>0.2</v>
      </c>
      <c r="AB25" s="15">
        <f t="shared" ref="AB25:AB33" si="31">W25-(W25*AA25)</f>
        <v>0</v>
      </c>
      <c r="AC25" s="15">
        <f t="shared" ref="AC25:AC33" si="32">(I25+J25+K25+L25+M25+N25+O25+P25+Q25+R25+S25+T25+U25+V25)*AE25</f>
        <v>0</v>
      </c>
      <c r="AD25" s="177">
        <f t="shared" ref="AD25:AD33" si="33">SUM(I25:V25)*AI25</f>
        <v>0</v>
      </c>
      <c r="AE25" s="213">
        <v>55.983200000000004</v>
      </c>
      <c r="AF25" s="9">
        <f t="shared" si="25"/>
        <v>1.143500192915017</v>
      </c>
      <c r="AG25" s="8">
        <v>120</v>
      </c>
      <c r="AH25" s="9">
        <f>1-(AE25/AG25)</f>
        <v>0.53347333333333324</v>
      </c>
      <c r="AI25" s="251">
        <v>1.9</v>
      </c>
      <c r="AK25" s="8">
        <f t="shared" si="26"/>
        <v>90</v>
      </c>
      <c r="AL25" s="8">
        <f t="shared" si="27"/>
        <v>150</v>
      </c>
      <c r="AM25" s="247">
        <v>0.4</v>
      </c>
    </row>
    <row r="26" spans="1:39" ht="19.95" customHeight="1" x14ac:dyDescent="0.3">
      <c r="A26" s="3"/>
      <c r="B26" s="16" t="s">
        <v>45</v>
      </c>
      <c r="C26" s="17" t="s">
        <v>138</v>
      </c>
      <c r="D26" s="330" t="s">
        <v>23</v>
      </c>
      <c r="E26" s="331"/>
      <c r="F26" s="13">
        <v>20</v>
      </c>
      <c r="G26" s="216">
        <f t="shared" si="28"/>
        <v>225</v>
      </c>
      <c r="H26" s="15">
        <f t="shared" si="29"/>
        <v>11.25</v>
      </c>
      <c r="I26" s="51"/>
      <c r="J26" s="52"/>
      <c r="K26" s="53"/>
      <c r="L26" s="54"/>
      <c r="M26" s="55"/>
      <c r="N26" s="56"/>
      <c r="O26" s="57"/>
      <c r="P26" s="58"/>
      <c r="Q26" s="59"/>
      <c r="R26" s="60"/>
      <c r="S26" s="61"/>
      <c r="T26" s="210"/>
      <c r="U26" s="210"/>
      <c r="V26" s="51"/>
      <c r="W26" s="10">
        <f t="shared" si="21"/>
        <v>0</v>
      </c>
      <c r="Y26" s="224">
        <f t="shared" si="22"/>
        <v>0</v>
      </c>
      <c r="Z26" s="225">
        <f t="shared" si="23"/>
        <v>0</v>
      </c>
      <c r="AA26" s="168">
        <f t="shared" ref="AA26" si="34">AA19</f>
        <v>0.2</v>
      </c>
      <c r="AB26" s="15">
        <f t="shared" si="31"/>
        <v>0</v>
      </c>
      <c r="AC26" s="15">
        <f t="shared" si="32"/>
        <v>0</v>
      </c>
      <c r="AD26" s="177">
        <f t="shared" si="33"/>
        <v>0</v>
      </c>
      <c r="AE26" s="213">
        <v>113.2664</v>
      </c>
      <c r="AF26" s="130">
        <f t="shared" si="25"/>
        <v>0.58917384149226948</v>
      </c>
      <c r="AG26" s="8">
        <v>180</v>
      </c>
      <c r="AH26" s="130">
        <f t="shared" ref="AH26:AH33" si="35">1-(AE26/AG26)</f>
        <v>0.3707422222222222</v>
      </c>
      <c r="AI26" s="251">
        <v>5.4</v>
      </c>
      <c r="AK26" s="8">
        <f t="shared" si="26"/>
        <v>135</v>
      </c>
      <c r="AL26" s="8">
        <f t="shared" si="27"/>
        <v>225</v>
      </c>
      <c r="AM26" s="247">
        <v>0.4</v>
      </c>
    </row>
    <row r="27" spans="1:39" ht="19.95" customHeight="1" x14ac:dyDescent="0.3">
      <c r="A27" s="3"/>
      <c r="B27" s="16" t="s">
        <v>46</v>
      </c>
      <c r="C27" s="17" t="s">
        <v>138</v>
      </c>
      <c r="D27" s="330" t="s">
        <v>22</v>
      </c>
      <c r="E27" s="331"/>
      <c r="F27" s="13">
        <v>10</v>
      </c>
      <c r="G27" s="216">
        <f t="shared" si="28"/>
        <v>250</v>
      </c>
      <c r="H27" s="15">
        <f t="shared" si="29"/>
        <v>25</v>
      </c>
      <c r="I27" s="51"/>
      <c r="J27" s="52"/>
      <c r="K27" s="53"/>
      <c r="L27" s="54"/>
      <c r="M27" s="55"/>
      <c r="N27" s="56"/>
      <c r="O27" s="57"/>
      <c r="P27" s="58"/>
      <c r="Q27" s="59"/>
      <c r="R27" s="60"/>
      <c r="S27" s="61"/>
      <c r="T27" s="210"/>
      <c r="U27" s="210"/>
      <c r="V27" s="51"/>
      <c r="W27" s="10">
        <f t="shared" si="21"/>
        <v>0</v>
      </c>
      <c r="Y27" s="224">
        <f t="shared" si="22"/>
        <v>0</v>
      </c>
      <c r="Z27" s="225">
        <f t="shared" si="23"/>
        <v>0</v>
      </c>
      <c r="AA27" s="168">
        <f>AA9</f>
        <v>0.2</v>
      </c>
      <c r="AB27" s="15">
        <f t="shared" si="31"/>
        <v>0</v>
      </c>
      <c r="AC27" s="15">
        <f t="shared" si="32"/>
        <v>0</v>
      </c>
      <c r="AD27" s="177">
        <f t="shared" si="33"/>
        <v>0</v>
      </c>
      <c r="AE27" s="213">
        <v>100.25600000000001</v>
      </c>
      <c r="AF27" s="9">
        <f t="shared" si="25"/>
        <v>0.99489307373124769</v>
      </c>
      <c r="AG27" s="8">
        <v>200</v>
      </c>
      <c r="AH27" s="9">
        <f t="shared" si="35"/>
        <v>0.49871999999999994</v>
      </c>
      <c r="AI27" s="251">
        <v>8.5</v>
      </c>
      <c r="AK27" s="8">
        <f t="shared" si="26"/>
        <v>150</v>
      </c>
      <c r="AL27" s="8">
        <f t="shared" si="27"/>
        <v>250</v>
      </c>
      <c r="AM27" s="247">
        <v>0.4</v>
      </c>
    </row>
    <row r="28" spans="1:39" ht="19.95" customHeight="1" x14ac:dyDescent="0.3">
      <c r="A28" s="3"/>
      <c r="B28" s="16" t="s">
        <v>47</v>
      </c>
      <c r="C28" s="17" t="s">
        <v>138</v>
      </c>
      <c r="D28" s="330" t="s">
        <v>21</v>
      </c>
      <c r="E28" s="331"/>
      <c r="F28" s="13">
        <v>5</v>
      </c>
      <c r="G28" s="216">
        <f t="shared" si="28"/>
        <v>162.5</v>
      </c>
      <c r="H28" s="15">
        <f t="shared" si="29"/>
        <v>32.5</v>
      </c>
      <c r="I28" s="51"/>
      <c r="J28" s="52"/>
      <c r="K28" s="53"/>
      <c r="L28" s="54"/>
      <c r="M28" s="55"/>
      <c r="N28" s="56"/>
      <c r="O28" s="57"/>
      <c r="P28" s="58"/>
      <c r="Q28" s="59"/>
      <c r="R28" s="60"/>
      <c r="S28" s="61"/>
      <c r="T28" s="210"/>
      <c r="U28" s="210"/>
      <c r="V28" s="51"/>
      <c r="W28" s="10">
        <f t="shared" si="21"/>
        <v>0</v>
      </c>
      <c r="Y28" s="224">
        <f t="shared" si="22"/>
        <v>0</v>
      </c>
      <c r="Z28" s="225">
        <f t="shared" si="23"/>
        <v>0</v>
      </c>
      <c r="AA28" s="168">
        <f>AA9</f>
        <v>0.2</v>
      </c>
      <c r="AB28" s="15">
        <f t="shared" si="31"/>
        <v>0</v>
      </c>
      <c r="AC28" s="15">
        <f t="shared" si="32"/>
        <v>0</v>
      </c>
      <c r="AD28" s="177">
        <f t="shared" si="33"/>
        <v>0</v>
      </c>
      <c r="AE28" s="213">
        <v>63.793600000000005</v>
      </c>
      <c r="AF28" s="9">
        <f t="shared" si="25"/>
        <v>1.0378219758721878</v>
      </c>
      <c r="AG28" s="8">
        <v>130</v>
      </c>
      <c r="AH28" s="9">
        <f t="shared" si="35"/>
        <v>0.50927999999999995</v>
      </c>
      <c r="AI28" s="251">
        <v>5.8</v>
      </c>
      <c r="AK28" s="8">
        <f t="shared" si="26"/>
        <v>97.5</v>
      </c>
      <c r="AL28" s="8">
        <f t="shared" si="27"/>
        <v>162.5</v>
      </c>
      <c r="AM28" s="247">
        <v>0.4</v>
      </c>
    </row>
    <row r="29" spans="1:39" ht="19.95" customHeight="1" x14ac:dyDescent="0.3">
      <c r="A29" s="3"/>
      <c r="B29" s="16" t="s">
        <v>48</v>
      </c>
      <c r="C29" s="17" t="s">
        <v>138</v>
      </c>
      <c r="D29" s="330" t="s">
        <v>20</v>
      </c>
      <c r="E29" s="331"/>
      <c r="F29" s="13">
        <v>5</v>
      </c>
      <c r="G29" s="216">
        <f t="shared" si="28"/>
        <v>200</v>
      </c>
      <c r="H29" s="15">
        <f t="shared" si="29"/>
        <v>40</v>
      </c>
      <c r="I29" s="51"/>
      <c r="J29" s="52"/>
      <c r="K29" s="53"/>
      <c r="L29" s="54"/>
      <c r="M29" s="55"/>
      <c r="N29" s="56"/>
      <c r="O29" s="57"/>
      <c r="P29" s="58"/>
      <c r="Q29" s="59"/>
      <c r="R29" s="60"/>
      <c r="S29" s="61"/>
      <c r="T29" s="210"/>
      <c r="U29" s="210"/>
      <c r="V29" s="51"/>
      <c r="W29" s="10">
        <f t="shared" si="21"/>
        <v>0</v>
      </c>
      <c r="Y29" s="224">
        <f t="shared" si="22"/>
        <v>0</v>
      </c>
      <c r="Z29" s="225">
        <f t="shared" si="23"/>
        <v>0</v>
      </c>
      <c r="AA29" s="168">
        <f t="shared" ref="AA29" si="36">AA24</f>
        <v>0.2</v>
      </c>
      <c r="AB29" s="15">
        <f t="shared" si="31"/>
        <v>0</v>
      </c>
      <c r="AC29" s="15">
        <f t="shared" si="32"/>
        <v>0</v>
      </c>
      <c r="AD29" s="177">
        <f t="shared" si="33"/>
        <v>0</v>
      </c>
      <c r="AE29" s="213">
        <v>82.014400000000009</v>
      </c>
      <c r="AF29" s="9">
        <f t="shared" si="25"/>
        <v>0.95087691917516903</v>
      </c>
      <c r="AG29" s="8">
        <v>160</v>
      </c>
      <c r="AH29" s="9">
        <f t="shared" si="35"/>
        <v>0.4874099999999999</v>
      </c>
      <c r="AI29" s="251">
        <v>8.3000000000000007</v>
      </c>
      <c r="AK29" s="8">
        <f t="shared" si="26"/>
        <v>120</v>
      </c>
      <c r="AL29" s="8">
        <f t="shared" si="27"/>
        <v>200</v>
      </c>
      <c r="AM29" s="247">
        <v>0.4</v>
      </c>
    </row>
    <row r="30" spans="1:39" ht="19.95" customHeight="1" x14ac:dyDescent="0.3">
      <c r="A30" s="3"/>
      <c r="B30" s="16" t="s">
        <v>49</v>
      </c>
      <c r="C30" s="17" t="s">
        <v>138</v>
      </c>
      <c r="D30" s="330" t="s">
        <v>19</v>
      </c>
      <c r="E30" s="331"/>
      <c r="F30" s="13">
        <v>5</v>
      </c>
      <c r="G30" s="216">
        <f t="shared" si="28"/>
        <v>325</v>
      </c>
      <c r="H30" s="15">
        <f t="shared" si="29"/>
        <v>65</v>
      </c>
      <c r="I30" s="51"/>
      <c r="J30" s="52"/>
      <c r="K30" s="53"/>
      <c r="L30" s="54"/>
      <c r="M30" s="55"/>
      <c r="N30" s="56"/>
      <c r="O30" s="57"/>
      <c r="P30" s="58"/>
      <c r="Q30" s="59"/>
      <c r="R30" s="60"/>
      <c r="S30" s="61"/>
      <c r="T30" s="210"/>
      <c r="U30" s="210"/>
      <c r="V30" s="51"/>
      <c r="W30" s="10">
        <f t="shared" si="21"/>
        <v>0</v>
      </c>
      <c r="Y30" s="224">
        <f t="shared" si="22"/>
        <v>0</v>
      </c>
      <c r="Z30" s="225">
        <f t="shared" si="23"/>
        <v>0</v>
      </c>
      <c r="AA30" s="168">
        <f t="shared" ref="AA30" si="37">AA24</f>
        <v>0.2</v>
      </c>
      <c r="AB30" s="15">
        <f t="shared" si="31"/>
        <v>0</v>
      </c>
      <c r="AC30" s="15">
        <f t="shared" si="32"/>
        <v>0</v>
      </c>
      <c r="AD30" s="177">
        <f t="shared" si="33"/>
        <v>0</v>
      </c>
      <c r="AE30" s="213">
        <v>139.30799999999999</v>
      </c>
      <c r="AF30" s="9">
        <f t="shared" si="25"/>
        <v>0.8663680477790221</v>
      </c>
      <c r="AG30" s="8">
        <v>260</v>
      </c>
      <c r="AH30" s="9">
        <f t="shared" si="35"/>
        <v>0.46420000000000006</v>
      </c>
      <c r="AI30" s="251">
        <v>16.3</v>
      </c>
      <c r="AK30" s="8">
        <f t="shared" si="26"/>
        <v>195</v>
      </c>
      <c r="AL30" s="8">
        <f t="shared" si="27"/>
        <v>325</v>
      </c>
      <c r="AM30" s="247">
        <v>0.4</v>
      </c>
    </row>
    <row r="31" spans="1:39" ht="19.95" customHeight="1" x14ac:dyDescent="0.3">
      <c r="A31" s="3"/>
      <c r="B31" s="16" t="s">
        <v>50</v>
      </c>
      <c r="C31" s="17" t="s">
        <v>138</v>
      </c>
      <c r="D31" s="330" t="s">
        <v>18</v>
      </c>
      <c r="E31" s="331"/>
      <c r="F31" s="13">
        <v>2</v>
      </c>
      <c r="G31" s="216">
        <f t="shared" si="28"/>
        <v>268.75</v>
      </c>
      <c r="H31" s="15">
        <f t="shared" si="29"/>
        <v>134.375</v>
      </c>
      <c r="I31" s="51"/>
      <c r="J31" s="52"/>
      <c r="K31" s="53"/>
      <c r="L31" s="54"/>
      <c r="M31" s="55"/>
      <c r="N31" s="56"/>
      <c r="O31" s="57"/>
      <c r="P31" s="58"/>
      <c r="Q31" s="59"/>
      <c r="R31" s="60"/>
      <c r="S31" s="61"/>
      <c r="T31" s="210"/>
      <c r="U31" s="210"/>
      <c r="V31" s="51"/>
      <c r="W31" s="10">
        <f t="shared" si="21"/>
        <v>0</v>
      </c>
      <c r="Y31" s="224">
        <f t="shared" si="22"/>
        <v>0</v>
      </c>
      <c r="Z31" s="225">
        <f t="shared" si="23"/>
        <v>0</v>
      </c>
      <c r="AA31" s="168">
        <f t="shared" ref="AA31" si="38">AA24</f>
        <v>0.2</v>
      </c>
      <c r="AB31" s="15">
        <f t="shared" si="31"/>
        <v>0</v>
      </c>
      <c r="AC31" s="15">
        <f t="shared" si="32"/>
        <v>0</v>
      </c>
      <c r="AD31" s="177">
        <f t="shared" si="33"/>
        <v>0</v>
      </c>
      <c r="AE31" s="213">
        <v>113.2664</v>
      </c>
      <c r="AF31" s="9">
        <f t="shared" si="25"/>
        <v>0.8981798662268774</v>
      </c>
      <c r="AG31" s="8">
        <v>215</v>
      </c>
      <c r="AH31" s="9">
        <f t="shared" si="35"/>
        <v>0.47317953488372089</v>
      </c>
      <c r="AI31" s="251">
        <v>12.3</v>
      </c>
      <c r="AK31" s="8">
        <f t="shared" si="26"/>
        <v>161.25</v>
      </c>
      <c r="AL31" s="8">
        <f t="shared" si="27"/>
        <v>268.75</v>
      </c>
      <c r="AM31" s="247">
        <v>0.4</v>
      </c>
    </row>
    <row r="32" spans="1:39" ht="19.95" customHeight="1" x14ac:dyDescent="0.3">
      <c r="A32" s="3"/>
      <c r="B32" s="16" t="s">
        <v>51</v>
      </c>
      <c r="C32" s="17" t="s">
        <v>138</v>
      </c>
      <c r="D32" s="330" t="s">
        <v>17</v>
      </c>
      <c r="E32" s="331"/>
      <c r="F32" s="13">
        <v>2</v>
      </c>
      <c r="G32" s="216">
        <f t="shared" si="28"/>
        <v>337.5</v>
      </c>
      <c r="H32" s="15">
        <f t="shared" si="29"/>
        <v>168.75</v>
      </c>
      <c r="I32" s="51"/>
      <c r="J32" s="52"/>
      <c r="K32" s="53"/>
      <c r="L32" s="54"/>
      <c r="M32" s="55"/>
      <c r="N32" s="56"/>
      <c r="O32" s="57"/>
      <c r="P32" s="58"/>
      <c r="Q32" s="59"/>
      <c r="R32" s="60"/>
      <c r="S32" s="61"/>
      <c r="T32" s="210"/>
      <c r="U32" s="210"/>
      <c r="V32" s="51"/>
      <c r="W32" s="10">
        <f t="shared" si="21"/>
        <v>0</v>
      </c>
      <c r="Y32" s="224">
        <f t="shared" si="22"/>
        <v>0</v>
      </c>
      <c r="Z32" s="225">
        <f t="shared" si="23"/>
        <v>0</v>
      </c>
      <c r="AA32" s="168">
        <f>AA14</f>
        <v>0.2</v>
      </c>
      <c r="AB32" s="15">
        <f t="shared" si="31"/>
        <v>0</v>
      </c>
      <c r="AC32" s="15">
        <f t="shared" si="32"/>
        <v>0</v>
      </c>
      <c r="AD32" s="177">
        <f t="shared" si="33"/>
        <v>0</v>
      </c>
      <c r="AE32" s="213">
        <v>132.79759999999999</v>
      </c>
      <c r="AF32" s="130">
        <f t="shared" si="25"/>
        <v>1.0331692741435088</v>
      </c>
      <c r="AG32" s="8">
        <v>270</v>
      </c>
      <c r="AH32" s="130">
        <f t="shared" si="35"/>
        <v>0.50815703703703707</v>
      </c>
      <c r="AI32" s="251">
        <v>16.2</v>
      </c>
      <c r="AK32" s="8">
        <f t="shared" si="26"/>
        <v>202.5</v>
      </c>
      <c r="AL32" s="8">
        <f t="shared" si="27"/>
        <v>337.5</v>
      </c>
      <c r="AM32" s="247">
        <v>0.4</v>
      </c>
    </row>
    <row r="33" spans="1:39" ht="19.95" customHeight="1" x14ac:dyDescent="0.3">
      <c r="A33" s="3"/>
      <c r="B33" s="16" t="s">
        <v>52</v>
      </c>
      <c r="C33" s="17" t="s">
        <v>138</v>
      </c>
      <c r="D33" s="330" t="s">
        <v>16</v>
      </c>
      <c r="E33" s="331"/>
      <c r="F33" s="13">
        <v>1</v>
      </c>
      <c r="G33" s="216">
        <f t="shared" si="28"/>
        <v>281.25</v>
      </c>
      <c r="H33" s="15">
        <f t="shared" si="29"/>
        <v>281.25</v>
      </c>
      <c r="I33" s="51"/>
      <c r="J33" s="52"/>
      <c r="K33" s="53"/>
      <c r="L33" s="54"/>
      <c r="M33" s="55"/>
      <c r="N33" s="56"/>
      <c r="O33" s="57"/>
      <c r="P33" s="58"/>
      <c r="Q33" s="59"/>
      <c r="R33" s="60"/>
      <c r="S33" s="61"/>
      <c r="T33" s="210"/>
      <c r="U33" s="210"/>
      <c r="V33" s="51"/>
      <c r="W33" s="10">
        <f t="shared" si="21"/>
        <v>0</v>
      </c>
      <c r="Y33" s="224">
        <f t="shared" si="22"/>
        <v>0</v>
      </c>
      <c r="Z33" s="225">
        <f t="shared" si="23"/>
        <v>0</v>
      </c>
      <c r="AA33" s="168">
        <f>AA14</f>
        <v>0.2</v>
      </c>
      <c r="AB33" s="15">
        <f t="shared" si="31"/>
        <v>0</v>
      </c>
      <c r="AC33" s="15">
        <f t="shared" si="32"/>
        <v>0</v>
      </c>
      <c r="AD33" s="177">
        <f t="shared" si="33"/>
        <v>0</v>
      </c>
      <c r="AE33" s="213">
        <v>115.8768</v>
      </c>
      <c r="AF33" s="130">
        <f>(AG33-AE33)/AE33</f>
        <v>0.94171741021498689</v>
      </c>
      <c r="AG33" s="8">
        <v>225</v>
      </c>
      <c r="AH33" s="130">
        <f t="shared" si="35"/>
        <v>0.48499199999999998</v>
      </c>
      <c r="AI33" s="251">
        <v>14.4</v>
      </c>
      <c r="AK33" s="8">
        <f t="shared" si="26"/>
        <v>168.75</v>
      </c>
      <c r="AL33" s="8">
        <f t="shared" si="27"/>
        <v>281.25</v>
      </c>
      <c r="AM33" s="247">
        <v>0.4</v>
      </c>
    </row>
    <row r="34" spans="1:39" ht="25.05" customHeight="1" x14ac:dyDescent="0.3">
      <c r="A34" s="3"/>
      <c r="B34" s="149"/>
      <c r="C34" s="150"/>
      <c r="D34" s="150"/>
      <c r="E34" s="233" t="s">
        <v>241</v>
      </c>
      <c r="F34" s="150"/>
      <c r="G34" s="150"/>
      <c r="H34" s="150"/>
      <c r="I34" s="64"/>
      <c r="J34" s="64"/>
      <c r="K34" s="64"/>
      <c r="L34" s="64"/>
      <c r="M34" s="64"/>
      <c r="N34" s="64"/>
      <c r="O34" s="64"/>
      <c r="P34" s="64"/>
      <c r="Q34" s="64"/>
      <c r="R34" s="64"/>
      <c r="S34" s="64"/>
      <c r="T34" s="64"/>
      <c r="U34" s="64"/>
      <c r="V34" s="64"/>
      <c r="W34" s="22"/>
      <c r="Y34" s="7"/>
      <c r="Z34" s="228"/>
      <c r="AA34" s="168"/>
      <c r="AB34" s="8"/>
      <c r="AC34" s="8"/>
      <c r="AD34" s="214"/>
      <c r="AE34" s="1"/>
      <c r="AG34" s="1"/>
      <c r="AK34" s="8"/>
      <c r="AL34" s="8"/>
      <c r="AM34" s="247"/>
    </row>
    <row r="35" spans="1:39" ht="19.95" customHeight="1" x14ac:dyDescent="0.3">
      <c r="A35" s="3"/>
      <c r="B35" s="16" t="s">
        <v>258</v>
      </c>
      <c r="C35" s="158" t="s">
        <v>34</v>
      </c>
      <c r="D35" s="157"/>
      <c r="E35" s="17"/>
      <c r="F35" s="14">
        <v>70</v>
      </c>
      <c r="G35" s="216">
        <f>AL35</f>
        <v>2000</v>
      </c>
      <c r="H35" s="15">
        <f>G35/F35</f>
        <v>28.571428571428573</v>
      </c>
      <c r="I35" s="51"/>
      <c r="J35" s="52"/>
      <c r="K35" s="53"/>
      <c r="L35" s="54"/>
      <c r="M35" s="55"/>
      <c r="N35" s="56"/>
      <c r="O35" s="57"/>
      <c r="P35" s="58"/>
      <c r="Q35" s="59"/>
      <c r="R35" s="60"/>
      <c r="S35" s="61"/>
      <c r="T35" s="210"/>
      <c r="U35" s="210"/>
      <c r="V35" s="51"/>
      <c r="W35" s="10">
        <f t="shared" ref="W35:W44" si="39">G35*(I35+J35+K35+L35+M35+N35+O35+P35+Q35+R35+S35+T35+U35+V35)</f>
        <v>0</v>
      </c>
      <c r="Y35" s="224">
        <f t="shared" ref="Y35:Y44" si="40">I35+J35+K35+L35+M35+N35+O35+P35+Q35+R35+S35+T35+U35+V35</f>
        <v>0</v>
      </c>
      <c r="Z35" s="225">
        <f t="shared" ref="Z35:Z44" si="41">Y35*F35</f>
        <v>0</v>
      </c>
      <c r="AA35" s="168">
        <f t="shared" ref="AA35" si="42">AA29</f>
        <v>0.2</v>
      </c>
      <c r="AB35" s="15">
        <f>W35-(W35*AA35)</f>
        <v>0</v>
      </c>
      <c r="AC35" s="15">
        <f>(I35+J35+K35+L35+M35+N35+O35+P35+Q35+R35+S35+T35+U35+V35)*AE35</f>
        <v>0</v>
      </c>
      <c r="AD35" s="177">
        <f>SUM(I35:V35)*AI35</f>
        <v>0</v>
      </c>
      <c r="AE35" s="8">
        <f>SUM(AE36:AE44)</f>
        <v>814.2263999999999</v>
      </c>
      <c r="AF35" s="9">
        <f t="shared" ref="AF35:AF44" si="43">(AG35-AE35)/AE35</f>
        <v>0.96505541947546802</v>
      </c>
      <c r="AG35" s="8">
        <f>SUM(AG36:AG44)</f>
        <v>1600</v>
      </c>
      <c r="AH35" s="9">
        <f>1-(AE35/AG35)</f>
        <v>0.49110850000000006</v>
      </c>
      <c r="AI35" s="244">
        <f>SUM(AI36:AI44)</f>
        <v>0</v>
      </c>
      <c r="AK35" s="8">
        <f t="shared" ref="AK35:AK44" si="44">AL35-(AL35*AM35)</f>
        <v>1200</v>
      </c>
      <c r="AL35" s="8">
        <f t="shared" ref="AL35:AL44" si="45">AG35*1.25</f>
        <v>2000</v>
      </c>
      <c r="AM35" s="247">
        <v>0.4</v>
      </c>
    </row>
    <row r="36" spans="1:39" ht="19.95" customHeight="1" x14ac:dyDescent="0.3">
      <c r="A36" s="3"/>
      <c r="B36" s="16" t="s">
        <v>249</v>
      </c>
      <c r="C36" s="17" t="s">
        <v>248</v>
      </c>
      <c r="D36" s="330" t="s">
        <v>24</v>
      </c>
      <c r="E36" s="331"/>
      <c r="F36" s="13">
        <v>20</v>
      </c>
      <c r="G36" s="216">
        <f t="shared" ref="G36:G44" si="46">AL36</f>
        <v>125</v>
      </c>
      <c r="H36" s="15">
        <f t="shared" ref="H36:H44" si="47">G36/F36</f>
        <v>6.25</v>
      </c>
      <c r="I36" s="51"/>
      <c r="J36" s="52"/>
      <c r="K36" s="53"/>
      <c r="L36" s="54"/>
      <c r="M36" s="55"/>
      <c r="N36" s="56"/>
      <c r="O36" s="57"/>
      <c r="P36" s="58"/>
      <c r="Q36" s="59"/>
      <c r="R36" s="60"/>
      <c r="S36" s="61"/>
      <c r="T36" s="210"/>
      <c r="U36" s="210"/>
      <c r="V36" s="51"/>
      <c r="W36" s="10">
        <f t="shared" si="39"/>
        <v>0</v>
      </c>
      <c r="Y36" s="224">
        <f t="shared" si="40"/>
        <v>0</v>
      </c>
      <c r="Z36" s="225">
        <f t="shared" si="41"/>
        <v>0</v>
      </c>
      <c r="AA36" s="168">
        <f t="shared" ref="AA36" si="48">AA29</f>
        <v>0.2</v>
      </c>
      <c r="AB36" s="15">
        <f t="shared" ref="AB36:AB44" si="49">W36-(W36*AA36)</f>
        <v>0</v>
      </c>
      <c r="AC36" s="15">
        <f t="shared" ref="AC36:AC44" si="50">(I36+J36+K36+L36+M36+N36+O36+P36+Q36+R36+S36+T36+U36+V36)*AE36</f>
        <v>0</v>
      </c>
      <c r="AD36" s="177">
        <f t="shared" ref="AD36:AD44" si="51">SUM(I36:V36)*AI36</f>
        <v>0</v>
      </c>
      <c r="AE36" s="213">
        <v>52.582400000000007</v>
      </c>
      <c r="AF36" s="9">
        <f t="shared" si="43"/>
        <v>0.90177702044790631</v>
      </c>
      <c r="AG36" s="8">
        <v>100</v>
      </c>
      <c r="AH36" s="9">
        <f>1-(AE36/AG36)</f>
        <v>0.47417599999999993</v>
      </c>
      <c r="AI36" s="251"/>
      <c r="AK36" s="8">
        <f t="shared" si="44"/>
        <v>75</v>
      </c>
      <c r="AL36" s="8">
        <f t="shared" si="45"/>
        <v>125</v>
      </c>
      <c r="AM36" s="247">
        <v>0.4</v>
      </c>
    </row>
    <row r="37" spans="1:39" ht="19.95" customHeight="1" x14ac:dyDescent="0.3">
      <c r="A37" s="3"/>
      <c r="B37" s="16" t="s">
        <v>250</v>
      </c>
      <c r="C37" s="17" t="s">
        <v>248</v>
      </c>
      <c r="D37" s="330" t="s">
        <v>23</v>
      </c>
      <c r="E37" s="331"/>
      <c r="F37" s="13">
        <v>20</v>
      </c>
      <c r="G37" s="216">
        <f t="shared" si="46"/>
        <v>225</v>
      </c>
      <c r="H37" s="15">
        <f t="shared" si="47"/>
        <v>11.25</v>
      </c>
      <c r="I37" s="51"/>
      <c r="J37" s="52"/>
      <c r="K37" s="53"/>
      <c r="L37" s="54"/>
      <c r="M37" s="55"/>
      <c r="N37" s="56"/>
      <c r="O37" s="57"/>
      <c r="P37" s="58"/>
      <c r="Q37" s="59"/>
      <c r="R37" s="60"/>
      <c r="S37" s="61"/>
      <c r="T37" s="210"/>
      <c r="U37" s="210"/>
      <c r="V37" s="51"/>
      <c r="W37" s="10">
        <f t="shared" si="39"/>
        <v>0</v>
      </c>
      <c r="Y37" s="224">
        <f t="shared" si="40"/>
        <v>0</v>
      </c>
      <c r="Z37" s="225">
        <f t="shared" si="41"/>
        <v>0</v>
      </c>
      <c r="AA37" s="168">
        <f t="shared" ref="AA37:AA87" si="52">AA33</f>
        <v>0.2</v>
      </c>
      <c r="AB37" s="15">
        <f t="shared" si="49"/>
        <v>0</v>
      </c>
      <c r="AC37" s="15">
        <f t="shared" si="50"/>
        <v>0</v>
      </c>
      <c r="AD37" s="177">
        <f t="shared" si="51"/>
        <v>0</v>
      </c>
      <c r="AE37" s="213">
        <v>107.66079999999999</v>
      </c>
      <c r="AF37" s="9">
        <f t="shared" si="43"/>
        <v>0.67191772678635131</v>
      </c>
      <c r="AG37" s="8">
        <v>180</v>
      </c>
      <c r="AH37" s="9">
        <f t="shared" ref="AH37:AH44" si="53">1-(AE37/AG37)</f>
        <v>0.40188444444444449</v>
      </c>
      <c r="AI37" s="251"/>
      <c r="AK37" s="8">
        <f t="shared" si="44"/>
        <v>135</v>
      </c>
      <c r="AL37" s="8">
        <f t="shared" si="45"/>
        <v>225</v>
      </c>
      <c r="AM37" s="247">
        <v>0.4</v>
      </c>
    </row>
    <row r="38" spans="1:39" ht="19.95" customHeight="1" x14ac:dyDescent="0.3">
      <c r="A38" s="3"/>
      <c r="B38" s="16" t="s">
        <v>251</v>
      </c>
      <c r="C38" s="17" t="s">
        <v>248</v>
      </c>
      <c r="D38" s="330" t="s">
        <v>22</v>
      </c>
      <c r="E38" s="331"/>
      <c r="F38" s="13">
        <v>10</v>
      </c>
      <c r="G38" s="216">
        <f t="shared" si="46"/>
        <v>225</v>
      </c>
      <c r="H38" s="15">
        <f t="shared" si="47"/>
        <v>22.5</v>
      </c>
      <c r="I38" s="51"/>
      <c r="J38" s="52"/>
      <c r="K38" s="53"/>
      <c r="L38" s="54"/>
      <c r="M38" s="55"/>
      <c r="N38" s="56"/>
      <c r="O38" s="57"/>
      <c r="P38" s="58"/>
      <c r="Q38" s="59"/>
      <c r="R38" s="60"/>
      <c r="S38" s="61"/>
      <c r="T38" s="210"/>
      <c r="U38" s="210"/>
      <c r="V38" s="51"/>
      <c r="W38" s="10">
        <f t="shared" si="39"/>
        <v>0</v>
      </c>
      <c r="Y38" s="224">
        <f t="shared" si="40"/>
        <v>0</v>
      </c>
      <c r="Z38" s="225">
        <f t="shared" si="41"/>
        <v>0</v>
      </c>
      <c r="AA38" s="168">
        <f t="shared" ref="AA38:AA88" si="54">AA33</f>
        <v>0.2</v>
      </c>
      <c r="AB38" s="15">
        <f t="shared" si="49"/>
        <v>0</v>
      </c>
      <c r="AC38" s="15">
        <f t="shared" si="50"/>
        <v>0</v>
      </c>
      <c r="AD38" s="177">
        <f t="shared" si="51"/>
        <v>0</v>
      </c>
      <c r="AE38" s="213">
        <v>78.863200000000006</v>
      </c>
      <c r="AF38" s="9">
        <f t="shared" si="43"/>
        <v>1.2824333783057242</v>
      </c>
      <c r="AG38" s="8">
        <v>180</v>
      </c>
      <c r="AH38" s="9">
        <f t="shared" si="53"/>
        <v>0.5618711111111111</v>
      </c>
      <c r="AI38" s="251"/>
      <c r="AK38" s="8">
        <f t="shared" si="44"/>
        <v>135</v>
      </c>
      <c r="AL38" s="8">
        <f t="shared" si="45"/>
        <v>225</v>
      </c>
      <c r="AM38" s="247">
        <v>0.4</v>
      </c>
    </row>
    <row r="39" spans="1:39" ht="19.95" customHeight="1" x14ac:dyDescent="0.3">
      <c r="A39" s="3"/>
      <c r="B39" s="16" t="s">
        <v>252</v>
      </c>
      <c r="C39" s="17" t="s">
        <v>248</v>
      </c>
      <c r="D39" s="330" t="s">
        <v>21</v>
      </c>
      <c r="E39" s="331"/>
      <c r="F39" s="13">
        <v>5</v>
      </c>
      <c r="G39" s="216">
        <f t="shared" si="46"/>
        <v>125</v>
      </c>
      <c r="H39" s="15">
        <f t="shared" si="47"/>
        <v>25</v>
      </c>
      <c r="I39" s="51"/>
      <c r="J39" s="52"/>
      <c r="K39" s="53"/>
      <c r="L39" s="54"/>
      <c r="M39" s="55"/>
      <c r="N39" s="56"/>
      <c r="O39" s="57"/>
      <c r="P39" s="58"/>
      <c r="Q39" s="59"/>
      <c r="R39" s="60"/>
      <c r="S39" s="61"/>
      <c r="T39" s="210"/>
      <c r="U39" s="210"/>
      <c r="V39" s="51"/>
      <c r="W39" s="10">
        <f t="shared" si="39"/>
        <v>0</v>
      </c>
      <c r="Y39" s="224">
        <f t="shared" si="40"/>
        <v>0</v>
      </c>
      <c r="Z39" s="225">
        <f t="shared" si="41"/>
        <v>0</v>
      </c>
      <c r="AA39" s="168">
        <f t="shared" ref="AA39:AA89" si="55">AA33</f>
        <v>0.2</v>
      </c>
      <c r="AB39" s="15">
        <f t="shared" si="49"/>
        <v>0</v>
      </c>
      <c r="AC39" s="15">
        <f t="shared" si="50"/>
        <v>0</v>
      </c>
      <c r="AD39" s="177">
        <f t="shared" si="51"/>
        <v>0</v>
      </c>
      <c r="AE39" s="213">
        <v>52</v>
      </c>
      <c r="AF39" s="9">
        <f t="shared" si="43"/>
        <v>0.92307692307692313</v>
      </c>
      <c r="AG39" s="8">
        <v>100</v>
      </c>
      <c r="AH39" s="9">
        <f t="shared" si="53"/>
        <v>0.48</v>
      </c>
      <c r="AI39" s="251"/>
      <c r="AK39" s="8">
        <f t="shared" si="44"/>
        <v>75</v>
      </c>
      <c r="AL39" s="8">
        <f t="shared" si="45"/>
        <v>125</v>
      </c>
      <c r="AM39" s="247">
        <v>0.4</v>
      </c>
    </row>
    <row r="40" spans="1:39" ht="19.95" customHeight="1" x14ac:dyDescent="0.3">
      <c r="A40" s="3"/>
      <c r="B40" s="16" t="s">
        <v>253</v>
      </c>
      <c r="C40" s="17" t="s">
        <v>248</v>
      </c>
      <c r="D40" s="330" t="s">
        <v>20</v>
      </c>
      <c r="E40" s="331"/>
      <c r="F40" s="13">
        <v>5</v>
      </c>
      <c r="G40" s="216">
        <f t="shared" si="46"/>
        <v>200</v>
      </c>
      <c r="H40" s="15">
        <f t="shared" si="47"/>
        <v>40</v>
      </c>
      <c r="I40" s="51"/>
      <c r="J40" s="52"/>
      <c r="K40" s="53"/>
      <c r="L40" s="54"/>
      <c r="M40" s="55"/>
      <c r="N40" s="56"/>
      <c r="O40" s="57"/>
      <c r="P40" s="58"/>
      <c r="Q40" s="59"/>
      <c r="R40" s="60"/>
      <c r="S40" s="61"/>
      <c r="T40" s="210"/>
      <c r="U40" s="210"/>
      <c r="V40" s="51"/>
      <c r="W40" s="10">
        <f t="shared" si="39"/>
        <v>0</v>
      </c>
      <c r="Y40" s="224">
        <f t="shared" si="40"/>
        <v>0</v>
      </c>
      <c r="Z40" s="225">
        <f t="shared" si="41"/>
        <v>0</v>
      </c>
      <c r="AA40" s="168">
        <f t="shared" ref="AA40:AA90" si="56">AA33</f>
        <v>0.2</v>
      </c>
      <c r="AB40" s="15">
        <f t="shared" si="49"/>
        <v>0</v>
      </c>
      <c r="AC40" s="15">
        <f t="shared" si="50"/>
        <v>0</v>
      </c>
      <c r="AD40" s="177">
        <f t="shared" si="51"/>
        <v>0</v>
      </c>
      <c r="AE40" s="213">
        <v>82.16</v>
      </c>
      <c r="AF40" s="9">
        <f t="shared" si="43"/>
        <v>0.94741966893865637</v>
      </c>
      <c r="AG40" s="8">
        <v>160</v>
      </c>
      <c r="AH40" s="9">
        <f t="shared" si="53"/>
        <v>0.48650000000000004</v>
      </c>
      <c r="AI40" s="251"/>
      <c r="AK40" s="8">
        <f t="shared" si="44"/>
        <v>120</v>
      </c>
      <c r="AL40" s="8">
        <f t="shared" si="45"/>
        <v>200</v>
      </c>
      <c r="AM40" s="247">
        <v>0.4</v>
      </c>
    </row>
    <row r="41" spans="1:39" ht="19.95" customHeight="1" x14ac:dyDescent="0.3">
      <c r="A41" s="3"/>
      <c r="B41" s="16" t="s">
        <v>254</v>
      </c>
      <c r="C41" s="17" t="s">
        <v>248</v>
      </c>
      <c r="D41" s="330" t="s">
        <v>19</v>
      </c>
      <c r="E41" s="331"/>
      <c r="F41" s="13">
        <v>5</v>
      </c>
      <c r="G41" s="216">
        <f t="shared" si="46"/>
        <v>275</v>
      </c>
      <c r="H41" s="15">
        <f t="shared" si="47"/>
        <v>55</v>
      </c>
      <c r="I41" s="51"/>
      <c r="J41" s="52"/>
      <c r="K41" s="53"/>
      <c r="L41" s="54"/>
      <c r="M41" s="55"/>
      <c r="N41" s="56"/>
      <c r="O41" s="57"/>
      <c r="P41" s="58"/>
      <c r="Q41" s="59"/>
      <c r="R41" s="60"/>
      <c r="S41" s="61"/>
      <c r="T41" s="210"/>
      <c r="U41" s="210"/>
      <c r="V41" s="51"/>
      <c r="W41" s="10">
        <f t="shared" si="39"/>
        <v>0</v>
      </c>
      <c r="Y41" s="224">
        <f t="shared" si="40"/>
        <v>0</v>
      </c>
      <c r="Z41" s="225">
        <f t="shared" si="41"/>
        <v>0</v>
      </c>
      <c r="AA41" s="168">
        <f t="shared" ref="AA41:AA91" si="57">AA37</f>
        <v>0.2</v>
      </c>
      <c r="AB41" s="15">
        <f t="shared" si="49"/>
        <v>0</v>
      </c>
      <c r="AC41" s="15">
        <f t="shared" si="50"/>
        <v>0</v>
      </c>
      <c r="AD41" s="177">
        <f t="shared" si="51"/>
        <v>0</v>
      </c>
      <c r="AE41" s="213">
        <v>112.32000000000001</v>
      </c>
      <c r="AF41" s="9">
        <f t="shared" si="43"/>
        <v>0.95868945868945854</v>
      </c>
      <c r="AG41" s="8">
        <v>220</v>
      </c>
      <c r="AH41" s="9">
        <f t="shared" si="53"/>
        <v>0.48945454545454548</v>
      </c>
      <c r="AI41" s="251"/>
      <c r="AK41" s="8">
        <f t="shared" si="44"/>
        <v>165</v>
      </c>
      <c r="AL41" s="8">
        <f t="shared" si="45"/>
        <v>275</v>
      </c>
      <c r="AM41" s="247">
        <v>0.4</v>
      </c>
    </row>
    <row r="42" spans="1:39" ht="19.95" customHeight="1" x14ac:dyDescent="0.3">
      <c r="A42" s="3"/>
      <c r="B42" s="16" t="s">
        <v>255</v>
      </c>
      <c r="C42" s="17" t="s">
        <v>248</v>
      </c>
      <c r="D42" s="330" t="s">
        <v>18</v>
      </c>
      <c r="E42" s="331"/>
      <c r="F42" s="13">
        <v>2</v>
      </c>
      <c r="G42" s="216">
        <f t="shared" si="46"/>
        <v>225</v>
      </c>
      <c r="H42" s="15">
        <f t="shared" si="47"/>
        <v>112.5</v>
      </c>
      <c r="I42" s="51"/>
      <c r="J42" s="52"/>
      <c r="K42" s="53"/>
      <c r="L42" s="54"/>
      <c r="M42" s="55"/>
      <c r="N42" s="56"/>
      <c r="O42" s="57"/>
      <c r="P42" s="58"/>
      <c r="Q42" s="59"/>
      <c r="R42" s="60"/>
      <c r="S42" s="61"/>
      <c r="T42" s="210"/>
      <c r="U42" s="210"/>
      <c r="V42" s="51"/>
      <c r="W42" s="10">
        <f t="shared" si="39"/>
        <v>0</v>
      </c>
      <c r="Y42" s="224">
        <f t="shared" si="40"/>
        <v>0</v>
      </c>
      <c r="Z42" s="225">
        <f t="shared" si="41"/>
        <v>0</v>
      </c>
      <c r="AA42" s="168">
        <f t="shared" ref="AA42:AA92" si="58">AA37</f>
        <v>0.2</v>
      </c>
      <c r="AB42" s="15">
        <f t="shared" si="49"/>
        <v>0</v>
      </c>
      <c r="AC42" s="15">
        <f t="shared" si="50"/>
        <v>0</v>
      </c>
      <c r="AD42" s="177">
        <f t="shared" si="51"/>
        <v>0</v>
      </c>
      <c r="AE42" s="213">
        <v>87.36</v>
      </c>
      <c r="AF42" s="9">
        <f t="shared" si="43"/>
        <v>1.0604395604395604</v>
      </c>
      <c r="AG42" s="8">
        <v>180</v>
      </c>
      <c r="AH42" s="9">
        <f t="shared" si="53"/>
        <v>0.51466666666666661</v>
      </c>
      <c r="AI42" s="251"/>
      <c r="AK42" s="8">
        <f t="shared" si="44"/>
        <v>135</v>
      </c>
      <c r="AL42" s="8">
        <f t="shared" si="45"/>
        <v>225</v>
      </c>
      <c r="AM42" s="247">
        <v>0.4</v>
      </c>
    </row>
    <row r="43" spans="1:39" ht="19.95" customHeight="1" x14ac:dyDescent="0.3">
      <c r="A43" s="3"/>
      <c r="B43" s="16" t="s">
        <v>256</v>
      </c>
      <c r="C43" s="17" t="s">
        <v>248</v>
      </c>
      <c r="D43" s="330" t="s">
        <v>17</v>
      </c>
      <c r="E43" s="331"/>
      <c r="F43" s="13">
        <v>2</v>
      </c>
      <c r="G43" s="216">
        <f t="shared" si="46"/>
        <v>325</v>
      </c>
      <c r="H43" s="15">
        <f t="shared" si="47"/>
        <v>162.5</v>
      </c>
      <c r="I43" s="51"/>
      <c r="J43" s="52"/>
      <c r="K43" s="53"/>
      <c r="L43" s="54"/>
      <c r="M43" s="55"/>
      <c r="N43" s="56"/>
      <c r="O43" s="57"/>
      <c r="P43" s="58"/>
      <c r="Q43" s="59"/>
      <c r="R43" s="60"/>
      <c r="S43" s="61"/>
      <c r="T43" s="210"/>
      <c r="U43" s="210"/>
      <c r="V43" s="51"/>
      <c r="W43" s="10">
        <f t="shared" si="39"/>
        <v>0</v>
      </c>
      <c r="Y43" s="224">
        <f t="shared" si="40"/>
        <v>0</v>
      </c>
      <c r="Z43" s="225">
        <f t="shared" si="41"/>
        <v>0</v>
      </c>
      <c r="AA43" s="168">
        <f t="shared" ref="AA43" si="59">AA39</f>
        <v>0.2</v>
      </c>
      <c r="AB43" s="15">
        <f t="shared" si="49"/>
        <v>0</v>
      </c>
      <c r="AC43" s="15">
        <f t="shared" si="50"/>
        <v>0</v>
      </c>
      <c r="AD43" s="177">
        <f t="shared" si="51"/>
        <v>0</v>
      </c>
      <c r="AE43" s="213">
        <v>127.92</v>
      </c>
      <c r="AF43" s="9">
        <f t="shared" si="43"/>
        <v>1.032520325203252</v>
      </c>
      <c r="AG43" s="8">
        <v>260</v>
      </c>
      <c r="AH43" s="9">
        <f t="shared" si="53"/>
        <v>0.50800000000000001</v>
      </c>
      <c r="AI43" s="251"/>
      <c r="AK43" s="8">
        <f t="shared" si="44"/>
        <v>195</v>
      </c>
      <c r="AL43" s="8">
        <f t="shared" si="45"/>
        <v>325</v>
      </c>
      <c r="AM43" s="247">
        <v>0.4</v>
      </c>
    </row>
    <row r="44" spans="1:39" ht="19.95" customHeight="1" x14ac:dyDescent="0.3">
      <c r="A44" s="3"/>
      <c r="B44" s="16" t="s">
        <v>257</v>
      </c>
      <c r="C44" s="17" t="s">
        <v>248</v>
      </c>
      <c r="D44" s="330" t="s">
        <v>16</v>
      </c>
      <c r="E44" s="331"/>
      <c r="F44" s="13">
        <v>1</v>
      </c>
      <c r="G44" s="216">
        <f t="shared" si="46"/>
        <v>275</v>
      </c>
      <c r="H44" s="15">
        <f t="shared" si="47"/>
        <v>275</v>
      </c>
      <c r="I44" s="51"/>
      <c r="J44" s="52"/>
      <c r="K44" s="53"/>
      <c r="L44" s="54"/>
      <c r="M44" s="55"/>
      <c r="N44" s="56"/>
      <c r="O44" s="57"/>
      <c r="P44" s="58"/>
      <c r="Q44" s="59"/>
      <c r="R44" s="60"/>
      <c r="S44" s="61"/>
      <c r="T44" s="210"/>
      <c r="U44" s="210"/>
      <c r="V44" s="51"/>
      <c r="W44" s="10">
        <f t="shared" si="39"/>
        <v>0</v>
      </c>
      <c r="Y44" s="224">
        <f t="shared" si="40"/>
        <v>0</v>
      </c>
      <c r="Z44" s="225">
        <f t="shared" si="41"/>
        <v>0</v>
      </c>
      <c r="AA44" s="168">
        <f t="shared" ref="AA44" si="60">AA39</f>
        <v>0.2</v>
      </c>
      <c r="AB44" s="15">
        <f t="shared" si="49"/>
        <v>0</v>
      </c>
      <c r="AC44" s="15">
        <f t="shared" si="50"/>
        <v>0</v>
      </c>
      <c r="AD44" s="177">
        <f t="shared" si="51"/>
        <v>0</v>
      </c>
      <c r="AE44" s="213">
        <v>113.36</v>
      </c>
      <c r="AF44" s="9">
        <f t="shared" si="43"/>
        <v>0.94071983062808751</v>
      </c>
      <c r="AG44" s="8">
        <v>220</v>
      </c>
      <c r="AH44" s="9">
        <f t="shared" si="53"/>
        <v>0.48472727272727278</v>
      </c>
      <c r="AI44" s="251"/>
      <c r="AK44" s="8">
        <f t="shared" si="44"/>
        <v>165</v>
      </c>
      <c r="AL44" s="8">
        <f t="shared" si="45"/>
        <v>275</v>
      </c>
      <c r="AM44" s="247">
        <v>0.4</v>
      </c>
    </row>
    <row r="45" spans="1:39" ht="19.95" customHeight="1" x14ac:dyDescent="0.3">
      <c r="A45" s="3"/>
      <c r="B45" s="6"/>
      <c r="C45" s="6"/>
      <c r="D45" s="6"/>
      <c r="E45" s="6"/>
      <c r="F45" s="6"/>
      <c r="G45" s="11"/>
      <c r="H45" s="5"/>
      <c r="I45" s="64"/>
      <c r="J45" s="64"/>
      <c r="K45" s="64"/>
      <c r="L45" s="64"/>
      <c r="M45" s="64"/>
      <c r="N45" s="64"/>
      <c r="O45" s="64"/>
      <c r="P45" s="64"/>
      <c r="Q45" s="64"/>
      <c r="R45" s="64"/>
      <c r="S45" s="64"/>
      <c r="T45" s="7"/>
      <c r="U45" s="7"/>
      <c r="V45" s="64"/>
      <c r="W45" s="6"/>
      <c r="X45" s="6"/>
      <c r="Y45" s="7"/>
      <c r="Z45" s="228"/>
      <c r="AA45" s="231"/>
      <c r="AL45" s="8"/>
    </row>
    <row r="46" spans="1:39" ht="30" customHeight="1" x14ac:dyDescent="0.3">
      <c r="A46" s="3"/>
      <c r="B46" s="151"/>
      <c r="C46" s="152"/>
      <c r="D46" s="152"/>
      <c r="E46" s="154" t="s">
        <v>148</v>
      </c>
      <c r="F46" s="152"/>
      <c r="G46" s="217"/>
      <c r="H46" s="153"/>
      <c r="I46" s="64"/>
      <c r="J46" s="64"/>
      <c r="K46" s="64"/>
      <c r="L46" s="64"/>
      <c r="M46" s="64"/>
      <c r="N46" s="64"/>
      <c r="O46" s="64"/>
      <c r="P46" s="64"/>
      <c r="Q46" s="64"/>
      <c r="R46" s="64"/>
      <c r="S46" s="64"/>
      <c r="T46" s="7"/>
      <c r="U46" s="7"/>
      <c r="V46" s="64"/>
      <c r="W46" s="6"/>
      <c r="X46" s="6"/>
      <c r="Y46" s="7"/>
      <c r="Z46" s="228"/>
      <c r="AA46" s="231"/>
      <c r="AL46" s="8"/>
    </row>
    <row r="47" spans="1:39" ht="25.05" customHeight="1" x14ac:dyDescent="0.3">
      <c r="A47" s="3"/>
      <c r="B47" s="149"/>
      <c r="C47" s="150"/>
      <c r="D47" s="150"/>
      <c r="E47" s="127" t="s">
        <v>242</v>
      </c>
      <c r="F47" s="150"/>
      <c r="G47" s="150"/>
      <c r="H47" s="150"/>
      <c r="I47" s="64"/>
      <c r="J47" s="64"/>
      <c r="K47" s="64"/>
      <c r="L47" s="64"/>
      <c r="M47" s="64"/>
      <c r="N47" s="64"/>
      <c r="O47" s="64"/>
      <c r="P47" s="64"/>
      <c r="Q47" s="64"/>
      <c r="R47" s="64"/>
      <c r="S47" s="64"/>
      <c r="T47" s="7"/>
      <c r="U47" s="7"/>
      <c r="V47" s="64"/>
      <c r="W47" s="6"/>
      <c r="X47" s="6"/>
      <c r="Y47" s="7"/>
      <c r="Z47" s="228"/>
      <c r="AA47" s="231"/>
      <c r="AF47" s="9"/>
      <c r="AL47" s="8"/>
    </row>
    <row r="48" spans="1:39" ht="19.95" customHeight="1" x14ac:dyDescent="0.3">
      <c r="A48" s="3"/>
      <c r="B48" s="13" t="s">
        <v>65</v>
      </c>
      <c r="C48" s="156" t="s">
        <v>34</v>
      </c>
      <c r="D48" s="157"/>
      <c r="E48" s="17"/>
      <c r="F48" s="14">
        <v>70</v>
      </c>
      <c r="G48" s="216">
        <f>AL48</f>
        <v>2400</v>
      </c>
      <c r="H48" s="15">
        <f>G48/F48</f>
        <v>34.285714285714285</v>
      </c>
      <c r="I48" s="51"/>
      <c r="J48" s="52"/>
      <c r="K48" s="53"/>
      <c r="L48" s="54"/>
      <c r="M48" s="55"/>
      <c r="N48" s="56"/>
      <c r="O48" s="57"/>
      <c r="P48" s="58"/>
      <c r="Q48" s="59"/>
      <c r="R48" s="60"/>
      <c r="S48" s="61"/>
      <c r="T48" s="210"/>
      <c r="U48" s="210"/>
      <c r="V48" s="51"/>
      <c r="W48" s="10">
        <f t="shared" ref="W48:W57" si="61">G48*(I48+J48+K48+L48+M48+N48+O48+P48+Q48+R48+S48+T48+U48+V48)</f>
        <v>0</v>
      </c>
      <c r="Y48" s="224">
        <f t="shared" ref="Y48:Y57" si="62">I48+J48+K48+L48+M48+N48+O48+P48+Q48+R48+S48+T48+U48+V48</f>
        <v>0</v>
      </c>
      <c r="Z48" s="225">
        <f t="shared" ref="Z48:Z57" si="63">Y48*F48</f>
        <v>0</v>
      </c>
      <c r="AA48" s="168">
        <f t="shared" si="54"/>
        <v>0.2</v>
      </c>
      <c r="AB48" s="15">
        <f>W48-(W48*AA48)</f>
        <v>0</v>
      </c>
      <c r="AC48" s="15">
        <f>(I48+J48+K48+L48+M48+N48+O48+P48+Q48+R48+S48+T48+U48+V48)*AE48</f>
        <v>0</v>
      </c>
      <c r="AD48" s="177">
        <f>SUM(I48:V48)*AI48</f>
        <v>0</v>
      </c>
      <c r="AE48" s="8">
        <f>SUM(AE49:AE57)</f>
        <v>1037.6496000000002</v>
      </c>
      <c r="AF48" s="9">
        <f t="shared" ref="AF48:AF56" si="64">(AG48-AE48)/AE48</f>
        <v>0.85033560462028768</v>
      </c>
      <c r="AG48" s="8">
        <f>SUM(AG49:AG57)</f>
        <v>1920</v>
      </c>
      <c r="AH48" s="9">
        <f>1-(AE48/AG48)</f>
        <v>0.45955749999999995</v>
      </c>
      <c r="AI48" s="244">
        <f>SUM(AI49:AI57)</f>
        <v>111.5</v>
      </c>
      <c r="AJ48" s="257"/>
      <c r="AK48" s="8">
        <f t="shared" ref="AK48:AK57" si="65">AL48-(AL48*AM48)</f>
        <v>1440</v>
      </c>
      <c r="AL48" s="8">
        <f t="shared" ref="AL48:AL57" si="66">AG48*1.25</f>
        <v>2400</v>
      </c>
      <c r="AM48" s="247">
        <v>0.4</v>
      </c>
    </row>
    <row r="49" spans="1:39" ht="19.95" customHeight="1" x14ac:dyDescent="0.3">
      <c r="A49" s="3"/>
      <c r="B49" s="13" t="s">
        <v>56</v>
      </c>
      <c r="C49" s="13" t="s">
        <v>139</v>
      </c>
      <c r="D49" s="330" t="s">
        <v>24</v>
      </c>
      <c r="E49" s="331"/>
      <c r="F49" s="13">
        <v>20</v>
      </c>
      <c r="G49" s="216">
        <f t="shared" ref="G49:G57" si="67">AL49</f>
        <v>125</v>
      </c>
      <c r="H49" s="15">
        <f t="shared" ref="H49:H57" si="68">G49/F49</f>
        <v>6.25</v>
      </c>
      <c r="I49" s="51"/>
      <c r="J49" s="52"/>
      <c r="K49" s="53"/>
      <c r="L49" s="54"/>
      <c r="M49" s="55"/>
      <c r="N49" s="56"/>
      <c r="O49" s="57"/>
      <c r="P49" s="58"/>
      <c r="Q49" s="59"/>
      <c r="R49" s="60"/>
      <c r="S49" s="61"/>
      <c r="T49" s="210"/>
      <c r="U49" s="210"/>
      <c r="V49" s="51"/>
      <c r="W49" s="10">
        <f t="shared" si="61"/>
        <v>0</v>
      </c>
      <c r="Y49" s="224">
        <f t="shared" si="62"/>
        <v>0</v>
      </c>
      <c r="Z49" s="225">
        <f t="shared" si="63"/>
        <v>0</v>
      </c>
      <c r="AA49" s="168">
        <f t="shared" si="55"/>
        <v>0.2</v>
      </c>
      <c r="AB49" s="15">
        <f t="shared" ref="AB49:AB57" si="69">W49-(W49*AA49)</f>
        <v>0</v>
      </c>
      <c r="AC49" s="15">
        <f t="shared" ref="AC49:AC57" si="70">(I49+J49+K49+L49+M49+N49+O49+P49+Q49+R49+S49+T49+U49+V49)*AE49</f>
        <v>0</v>
      </c>
      <c r="AD49" s="177">
        <f t="shared" ref="AD49:AD57" si="71">SUM(I49:V49)*AI49</f>
        <v>0</v>
      </c>
      <c r="AE49" s="213">
        <v>58.593600000000002</v>
      </c>
      <c r="AF49" s="9">
        <f t="shared" si="64"/>
        <v>0.70667103574451806</v>
      </c>
      <c r="AG49" s="8">
        <v>100</v>
      </c>
      <c r="AH49" s="9">
        <f>1-(AE49/AG49)</f>
        <v>0.41406399999999999</v>
      </c>
      <c r="AI49" s="251">
        <v>3.2</v>
      </c>
      <c r="AK49" s="8">
        <f t="shared" si="65"/>
        <v>75</v>
      </c>
      <c r="AL49" s="8">
        <f t="shared" si="66"/>
        <v>125</v>
      </c>
      <c r="AM49" s="247">
        <v>0.4</v>
      </c>
    </row>
    <row r="50" spans="1:39" ht="19.95" customHeight="1" x14ac:dyDescent="0.3">
      <c r="A50" s="3"/>
      <c r="B50" s="13" t="s">
        <v>57</v>
      </c>
      <c r="C50" s="13" t="s">
        <v>139</v>
      </c>
      <c r="D50" s="330" t="s">
        <v>23</v>
      </c>
      <c r="E50" s="331"/>
      <c r="F50" s="13">
        <v>20</v>
      </c>
      <c r="G50" s="216">
        <f t="shared" si="67"/>
        <v>250</v>
      </c>
      <c r="H50" s="15">
        <f t="shared" si="68"/>
        <v>12.5</v>
      </c>
      <c r="I50" s="51"/>
      <c r="J50" s="52"/>
      <c r="K50" s="53"/>
      <c r="L50" s="54"/>
      <c r="M50" s="55"/>
      <c r="N50" s="56"/>
      <c r="O50" s="57"/>
      <c r="P50" s="58"/>
      <c r="Q50" s="59"/>
      <c r="R50" s="60"/>
      <c r="S50" s="61"/>
      <c r="T50" s="210"/>
      <c r="U50" s="210"/>
      <c r="V50" s="51"/>
      <c r="W50" s="10">
        <f t="shared" si="61"/>
        <v>0</v>
      </c>
      <c r="Y50" s="224">
        <f t="shared" si="62"/>
        <v>0</v>
      </c>
      <c r="Z50" s="225">
        <f t="shared" si="63"/>
        <v>0</v>
      </c>
      <c r="AA50" s="168">
        <f t="shared" si="56"/>
        <v>0.2</v>
      </c>
      <c r="AB50" s="15">
        <f t="shared" si="69"/>
        <v>0</v>
      </c>
      <c r="AC50" s="15">
        <f t="shared" si="70"/>
        <v>0</v>
      </c>
      <c r="AD50" s="177">
        <f t="shared" si="71"/>
        <v>0</v>
      </c>
      <c r="AE50" s="213">
        <v>113.2664</v>
      </c>
      <c r="AF50" s="9">
        <f t="shared" si="64"/>
        <v>0.76574871276918832</v>
      </c>
      <c r="AG50" s="8">
        <v>200</v>
      </c>
      <c r="AH50" s="9">
        <f t="shared" ref="AH50:AH56" si="72">1-(AE50/AG50)</f>
        <v>0.43366799999999994</v>
      </c>
      <c r="AI50" s="251">
        <v>6.8</v>
      </c>
      <c r="AK50" s="8">
        <f t="shared" si="65"/>
        <v>150</v>
      </c>
      <c r="AL50" s="8">
        <f t="shared" si="66"/>
        <v>250</v>
      </c>
      <c r="AM50" s="247">
        <v>0.4</v>
      </c>
    </row>
    <row r="51" spans="1:39" ht="19.95" customHeight="1" x14ac:dyDescent="0.3">
      <c r="A51" s="3"/>
      <c r="B51" s="13" t="s">
        <v>58</v>
      </c>
      <c r="C51" s="13" t="s">
        <v>139</v>
      </c>
      <c r="D51" s="330" t="s">
        <v>22</v>
      </c>
      <c r="E51" s="331"/>
      <c r="F51" s="13">
        <v>10</v>
      </c>
      <c r="G51" s="216">
        <f t="shared" si="67"/>
        <v>225</v>
      </c>
      <c r="H51" s="15">
        <f t="shared" si="68"/>
        <v>22.5</v>
      </c>
      <c r="I51" s="51"/>
      <c r="J51" s="52"/>
      <c r="K51" s="53"/>
      <c r="L51" s="54"/>
      <c r="M51" s="55"/>
      <c r="N51" s="56"/>
      <c r="O51" s="57"/>
      <c r="P51" s="58"/>
      <c r="Q51" s="59"/>
      <c r="R51" s="60"/>
      <c r="S51" s="61"/>
      <c r="T51" s="210"/>
      <c r="U51" s="210"/>
      <c r="V51" s="51"/>
      <c r="W51" s="10">
        <f t="shared" si="61"/>
        <v>0</v>
      </c>
      <c r="Y51" s="224">
        <f t="shared" si="62"/>
        <v>0</v>
      </c>
      <c r="Z51" s="225">
        <f t="shared" si="63"/>
        <v>0</v>
      </c>
      <c r="AA51" s="168">
        <f>AA9</f>
        <v>0.2</v>
      </c>
      <c r="AB51" s="15">
        <f t="shared" si="69"/>
        <v>0</v>
      </c>
      <c r="AC51" s="15">
        <f t="shared" si="70"/>
        <v>0</v>
      </c>
      <c r="AD51" s="177">
        <f t="shared" si="71"/>
        <v>0</v>
      </c>
      <c r="AE51" s="213">
        <v>93.74560000000001</v>
      </c>
      <c r="AF51" s="9">
        <f t="shared" si="64"/>
        <v>0.9200901162294548</v>
      </c>
      <c r="AG51" s="8">
        <v>180</v>
      </c>
      <c r="AH51" s="9">
        <f t="shared" si="72"/>
        <v>0.47919111111111101</v>
      </c>
      <c r="AI51" s="251">
        <v>8.1999999999999993</v>
      </c>
      <c r="AK51" s="8">
        <f t="shared" si="65"/>
        <v>135</v>
      </c>
      <c r="AL51" s="8">
        <f t="shared" si="66"/>
        <v>225</v>
      </c>
      <c r="AM51" s="247">
        <v>0.4</v>
      </c>
    </row>
    <row r="52" spans="1:39" ht="19.95" customHeight="1" x14ac:dyDescent="0.3">
      <c r="A52" s="3"/>
      <c r="B52" s="13" t="s">
        <v>59</v>
      </c>
      <c r="C52" s="13" t="s">
        <v>139</v>
      </c>
      <c r="D52" s="330" t="s">
        <v>21</v>
      </c>
      <c r="E52" s="331"/>
      <c r="F52" s="13">
        <v>5</v>
      </c>
      <c r="G52" s="216">
        <f t="shared" si="67"/>
        <v>200</v>
      </c>
      <c r="H52" s="15">
        <f t="shared" si="68"/>
        <v>40</v>
      </c>
      <c r="I52" s="51"/>
      <c r="J52" s="52"/>
      <c r="K52" s="53"/>
      <c r="L52" s="54"/>
      <c r="M52" s="55"/>
      <c r="N52" s="56"/>
      <c r="O52" s="57"/>
      <c r="P52" s="58"/>
      <c r="Q52" s="59"/>
      <c r="R52" s="60"/>
      <c r="S52" s="61"/>
      <c r="T52" s="210"/>
      <c r="U52" s="210"/>
      <c r="V52" s="51"/>
      <c r="W52" s="10">
        <f t="shared" si="61"/>
        <v>0</v>
      </c>
      <c r="Y52" s="224">
        <f t="shared" si="62"/>
        <v>0</v>
      </c>
      <c r="Z52" s="225">
        <f t="shared" si="63"/>
        <v>0</v>
      </c>
      <c r="AA52" s="168">
        <f>AA9</f>
        <v>0.2</v>
      </c>
      <c r="AB52" s="15">
        <f t="shared" si="69"/>
        <v>0</v>
      </c>
      <c r="AC52" s="15">
        <f t="shared" si="70"/>
        <v>0</v>
      </c>
      <c r="AD52" s="177">
        <f t="shared" si="71"/>
        <v>0</v>
      </c>
      <c r="AE52" s="213">
        <v>79.424800000000005</v>
      </c>
      <c r="AF52" s="9">
        <f t="shared" si="64"/>
        <v>1.0144841409736001</v>
      </c>
      <c r="AG52" s="8">
        <v>160</v>
      </c>
      <c r="AH52" s="9">
        <f t="shared" si="72"/>
        <v>0.50359500000000001</v>
      </c>
      <c r="AI52" s="251">
        <v>8.5</v>
      </c>
      <c r="AK52" s="8">
        <f t="shared" si="65"/>
        <v>120</v>
      </c>
      <c r="AL52" s="8">
        <f t="shared" si="66"/>
        <v>200</v>
      </c>
      <c r="AM52" s="247">
        <v>0.4</v>
      </c>
    </row>
    <row r="53" spans="1:39" ht="19.95" customHeight="1" x14ac:dyDescent="0.3">
      <c r="A53" s="3"/>
      <c r="B53" s="13" t="s">
        <v>60</v>
      </c>
      <c r="C53" s="13" t="s">
        <v>139</v>
      </c>
      <c r="D53" s="330" t="s">
        <v>20</v>
      </c>
      <c r="E53" s="331"/>
      <c r="F53" s="13">
        <v>5</v>
      </c>
      <c r="G53" s="216">
        <f t="shared" si="67"/>
        <v>250</v>
      </c>
      <c r="H53" s="15">
        <f t="shared" si="68"/>
        <v>50</v>
      </c>
      <c r="I53" s="51"/>
      <c r="J53" s="52"/>
      <c r="K53" s="53"/>
      <c r="L53" s="54"/>
      <c r="M53" s="55"/>
      <c r="N53" s="56"/>
      <c r="O53" s="57"/>
      <c r="P53" s="58"/>
      <c r="Q53" s="59"/>
      <c r="R53" s="60"/>
      <c r="S53" s="61"/>
      <c r="T53" s="210"/>
      <c r="U53" s="210"/>
      <c r="V53" s="51"/>
      <c r="W53" s="10">
        <f t="shared" si="61"/>
        <v>0</v>
      </c>
      <c r="Y53" s="224">
        <f t="shared" si="62"/>
        <v>0</v>
      </c>
      <c r="Z53" s="225">
        <f t="shared" si="63"/>
        <v>0</v>
      </c>
      <c r="AA53" s="168">
        <f t="shared" si="54"/>
        <v>0.2</v>
      </c>
      <c r="AB53" s="15">
        <f t="shared" si="69"/>
        <v>0</v>
      </c>
      <c r="AC53" s="15">
        <f t="shared" si="70"/>
        <v>0</v>
      </c>
      <c r="AD53" s="177">
        <f t="shared" si="71"/>
        <v>0</v>
      </c>
      <c r="AE53" s="213">
        <v>109.35600000000001</v>
      </c>
      <c r="AF53" s="9">
        <f t="shared" si="64"/>
        <v>0.82888913274077314</v>
      </c>
      <c r="AG53" s="8">
        <v>200</v>
      </c>
      <c r="AH53" s="9">
        <f t="shared" si="72"/>
        <v>0.45321999999999996</v>
      </c>
      <c r="AI53" s="251">
        <v>11.7</v>
      </c>
      <c r="AK53" s="8">
        <f t="shared" si="65"/>
        <v>150</v>
      </c>
      <c r="AL53" s="8">
        <f t="shared" si="66"/>
        <v>250</v>
      </c>
      <c r="AM53" s="247">
        <v>0.4</v>
      </c>
    </row>
    <row r="54" spans="1:39" ht="19.95" customHeight="1" x14ac:dyDescent="0.3">
      <c r="A54" s="3"/>
      <c r="B54" s="13" t="s">
        <v>61</v>
      </c>
      <c r="C54" s="13" t="s">
        <v>139</v>
      </c>
      <c r="D54" s="330" t="s">
        <v>19</v>
      </c>
      <c r="E54" s="331"/>
      <c r="F54" s="13">
        <v>5</v>
      </c>
      <c r="G54" s="216">
        <f t="shared" si="67"/>
        <v>400</v>
      </c>
      <c r="H54" s="15">
        <f t="shared" si="68"/>
        <v>80</v>
      </c>
      <c r="I54" s="51"/>
      <c r="J54" s="52"/>
      <c r="K54" s="53"/>
      <c r="L54" s="54"/>
      <c r="M54" s="55"/>
      <c r="N54" s="56"/>
      <c r="O54" s="57"/>
      <c r="P54" s="58"/>
      <c r="Q54" s="59"/>
      <c r="R54" s="60"/>
      <c r="S54" s="61"/>
      <c r="T54" s="210"/>
      <c r="U54" s="210"/>
      <c r="V54" s="51"/>
      <c r="W54" s="10">
        <f t="shared" si="61"/>
        <v>0</v>
      </c>
      <c r="Y54" s="224">
        <f t="shared" si="62"/>
        <v>0</v>
      </c>
      <c r="Z54" s="225">
        <f t="shared" si="63"/>
        <v>0</v>
      </c>
      <c r="AA54" s="168">
        <f t="shared" si="55"/>
        <v>0.2</v>
      </c>
      <c r="AB54" s="15">
        <f t="shared" si="69"/>
        <v>0</v>
      </c>
      <c r="AC54" s="15">
        <f t="shared" si="70"/>
        <v>0</v>
      </c>
      <c r="AD54" s="177">
        <f t="shared" si="71"/>
        <v>0</v>
      </c>
      <c r="AE54" s="213">
        <v>175.76000000000002</v>
      </c>
      <c r="AF54" s="9">
        <f t="shared" si="64"/>
        <v>0.82066454255803345</v>
      </c>
      <c r="AG54" s="8">
        <v>320</v>
      </c>
      <c r="AH54" s="9">
        <f t="shared" si="72"/>
        <v>0.45074999999999998</v>
      </c>
      <c r="AI54" s="251">
        <v>21.4</v>
      </c>
      <c r="AK54" s="8">
        <f t="shared" si="65"/>
        <v>240</v>
      </c>
      <c r="AL54" s="8">
        <f t="shared" si="66"/>
        <v>400</v>
      </c>
      <c r="AM54" s="247">
        <v>0.4</v>
      </c>
    </row>
    <row r="55" spans="1:39" ht="19.95" customHeight="1" x14ac:dyDescent="0.3">
      <c r="A55" s="3"/>
      <c r="B55" s="13" t="s">
        <v>62</v>
      </c>
      <c r="C55" s="13" t="s">
        <v>139</v>
      </c>
      <c r="D55" s="330" t="s">
        <v>18</v>
      </c>
      <c r="E55" s="331"/>
      <c r="F55" s="13">
        <v>2</v>
      </c>
      <c r="G55" s="216">
        <f t="shared" si="67"/>
        <v>275</v>
      </c>
      <c r="H55" s="15">
        <f t="shared" si="68"/>
        <v>137.5</v>
      </c>
      <c r="I55" s="51"/>
      <c r="J55" s="52"/>
      <c r="K55" s="53"/>
      <c r="L55" s="54"/>
      <c r="M55" s="55"/>
      <c r="N55" s="56"/>
      <c r="O55" s="57"/>
      <c r="P55" s="58"/>
      <c r="Q55" s="59"/>
      <c r="R55" s="60"/>
      <c r="S55" s="61"/>
      <c r="T55" s="210"/>
      <c r="U55" s="210"/>
      <c r="V55" s="51"/>
      <c r="W55" s="10">
        <f t="shared" si="61"/>
        <v>0</v>
      </c>
      <c r="Y55" s="224">
        <f t="shared" si="62"/>
        <v>0</v>
      </c>
      <c r="Z55" s="225">
        <f t="shared" si="63"/>
        <v>0</v>
      </c>
      <c r="AA55" s="168">
        <f t="shared" si="56"/>
        <v>0.2</v>
      </c>
      <c r="AB55" s="15">
        <f t="shared" si="69"/>
        <v>0</v>
      </c>
      <c r="AC55" s="15">
        <f t="shared" si="70"/>
        <v>0</v>
      </c>
      <c r="AD55" s="177">
        <f t="shared" si="71"/>
        <v>0</v>
      </c>
      <c r="AE55" s="213">
        <v>118.47680000000001</v>
      </c>
      <c r="AF55" s="9">
        <f t="shared" si="64"/>
        <v>0.85690363007778725</v>
      </c>
      <c r="AG55" s="8">
        <v>220</v>
      </c>
      <c r="AH55" s="9">
        <f t="shared" si="72"/>
        <v>0.46146909090909083</v>
      </c>
      <c r="AI55" s="251">
        <v>13.7</v>
      </c>
      <c r="AK55" s="8">
        <f t="shared" si="65"/>
        <v>165</v>
      </c>
      <c r="AL55" s="8">
        <f t="shared" si="66"/>
        <v>275</v>
      </c>
      <c r="AM55" s="247">
        <v>0.4</v>
      </c>
    </row>
    <row r="56" spans="1:39" ht="19.95" customHeight="1" x14ac:dyDescent="0.3">
      <c r="A56" s="3"/>
      <c r="B56" s="13" t="s">
        <v>63</v>
      </c>
      <c r="C56" s="13" t="s">
        <v>139</v>
      </c>
      <c r="D56" s="330" t="s">
        <v>17</v>
      </c>
      <c r="E56" s="331"/>
      <c r="F56" s="13">
        <v>2</v>
      </c>
      <c r="G56" s="216">
        <f t="shared" si="67"/>
        <v>350</v>
      </c>
      <c r="H56" s="15">
        <f t="shared" si="68"/>
        <v>175</v>
      </c>
      <c r="I56" s="51"/>
      <c r="J56" s="52"/>
      <c r="K56" s="53"/>
      <c r="L56" s="54"/>
      <c r="M56" s="55"/>
      <c r="N56" s="56"/>
      <c r="O56" s="57"/>
      <c r="P56" s="58"/>
      <c r="Q56" s="59"/>
      <c r="R56" s="60"/>
      <c r="S56" s="61"/>
      <c r="T56" s="210"/>
      <c r="U56" s="210"/>
      <c r="V56" s="51"/>
      <c r="W56" s="10">
        <f t="shared" si="61"/>
        <v>0</v>
      </c>
      <c r="Y56" s="224">
        <f t="shared" si="62"/>
        <v>0</v>
      </c>
      <c r="Z56" s="225">
        <f t="shared" si="63"/>
        <v>0</v>
      </c>
      <c r="AA56" s="168">
        <f>AA14</f>
        <v>0.2</v>
      </c>
      <c r="AB56" s="15">
        <f t="shared" si="69"/>
        <v>0</v>
      </c>
      <c r="AC56" s="15">
        <f t="shared" si="70"/>
        <v>0</v>
      </c>
      <c r="AD56" s="177">
        <f t="shared" si="71"/>
        <v>0</v>
      </c>
      <c r="AE56" s="213">
        <v>152.31840000000003</v>
      </c>
      <c r="AF56" s="9">
        <f t="shared" si="64"/>
        <v>0.83825460351474246</v>
      </c>
      <c r="AG56" s="8">
        <v>280</v>
      </c>
      <c r="AH56" s="9">
        <f t="shared" si="72"/>
        <v>0.45600571428571424</v>
      </c>
      <c r="AI56" s="251">
        <v>19.8</v>
      </c>
      <c r="AK56" s="8">
        <f t="shared" si="65"/>
        <v>210</v>
      </c>
      <c r="AL56" s="8">
        <f t="shared" si="66"/>
        <v>350</v>
      </c>
      <c r="AM56" s="247">
        <v>0.4</v>
      </c>
    </row>
    <row r="57" spans="1:39" ht="19.95" customHeight="1" x14ac:dyDescent="0.3">
      <c r="A57" s="3"/>
      <c r="B57" s="13" t="s">
        <v>64</v>
      </c>
      <c r="C57" s="13" t="s">
        <v>139</v>
      </c>
      <c r="D57" s="330" t="s">
        <v>16</v>
      </c>
      <c r="E57" s="331"/>
      <c r="F57" s="13">
        <v>1</v>
      </c>
      <c r="G57" s="216">
        <f t="shared" si="67"/>
        <v>325</v>
      </c>
      <c r="H57" s="15">
        <f t="shared" si="68"/>
        <v>325</v>
      </c>
      <c r="I57" s="51"/>
      <c r="J57" s="52"/>
      <c r="K57" s="53"/>
      <c r="L57" s="54"/>
      <c r="M57" s="55"/>
      <c r="N57" s="56"/>
      <c r="O57" s="57"/>
      <c r="P57" s="58"/>
      <c r="Q57" s="59"/>
      <c r="R57" s="60"/>
      <c r="S57" s="61"/>
      <c r="T57" s="210"/>
      <c r="U57" s="210"/>
      <c r="V57" s="51"/>
      <c r="W57" s="10">
        <f t="shared" si="61"/>
        <v>0</v>
      </c>
      <c r="Y57" s="224">
        <f t="shared" si="62"/>
        <v>0</v>
      </c>
      <c r="Z57" s="225">
        <f t="shared" si="63"/>
        <v>0</v>
      </c>
      <c r="AA57" s="168">
        <f>AA14</f>
        <v>0.2</v>
      </c>
      <c r="AB57" s="15">
        <f t="shared" si="69"/>
        <v>0</v>
      </c>
      <c r="AC57" s="15">
        <f t="shared" si="70"/>
        <v>0</v>
      </c>
      <c r="AD57" s="177">
        <f t="shared" si="71"/>
        <v>0</v>
      </c>
      <c r="AE57" s="213">
        <v>136.708</v>
      </c>
      <c r="AF57" s="9">
        <f>(AG57-AE57)/AE57</f>
        <v>0.90186382655001907</v>
      </c>
      <c r="AG57" s="8">
        <v>260</v>
      </c>
      <c r="AH57" s="9">
        <f>(AG57-AE57)/AG57</f>
        <v>0.47420000000000001</v>
      </c>
      <c r="AI57" s="251">
        <v>18.2</v>
      </c>
      <c r="AK57" s="8">
        <f t="shared" si="65"/>
        <v>195</v>
      </c>
      <c r="AL57" s="8">
        <f t="shared" si="66"/>
        <v>325</v>
      </c>
      <c r="AM57" s="247">
        <v>0.4</v>
      </c>
    </row>
    <row r="58" spans="1:39" ht="25.05" customHeight="1" x14ac:dyDescent="0.3">
      <c r="A58" s="3"/>
      <c r="B58" s="149"/>
      <c r="C58" s="150"/>
      <c r="D58" s="150"/>
      <c r="E58" s="127" t="s">
        <v>243</v>
      </c>
      <c r="F58" s="150"/>
      <c r="G58" s="150"/>
      <c r="H58" s="150"/>
      <c r="I58" s="64"/>
      <c r="J58" s="64"/>
      <c r="K58" s="64"/>
      <c r="L58" s="64"/>
      <c r="M58" s="64"/>
      <c r="N58" s="64"/>
      <c r="O58" s="64"/>
      <c r="P58" s="64"/>
      <c r="Q58" s="64"/>
      <c r="R58" s="64"/>
      <c r="S58" s="64"/>
      <c r="T58" s="7"/>
      <c r="U58" s="7"/>
      <c r="V58" s="64"/>
      <c r="W58" s="6"/>
      <c r="X58" s="6"/>
      <c r="Y58" s="7"/>
      <c r="Z58" s="228"/>
      <c r="AA58" s="231"/>
      <c r="AK58" s="8"/>
      <c r="AL58" s="8"/>
    </row>
    <row r="59" spans="1:39" ht="19.95" customHeight="1" x14ac:dyDescent="0.3">
      <c r="A59" s="3"/>
      <c r="B59" s="13" t="s">
        <v>75</v>
      </c>
      <c r="C59" s="156" t="s">
        <v>34</v>
      </c>
      <c r="D59" s="157"/>
      <c r="E59" s="17"/>
      <c r="F59" s="14">
        <v>70</v>
      </c>
      <c r="G59" s="216">
        <f>AL59</f>
        <v>2200</v>
      </c>
      <c r="H59" s="15">
        <f>G59/F59</f>
        <v>31.428571428571427</v>
      </c>
      <c r="I59" s="51"/>
      <c r="J59" s="52"/>
      <c r="K59" s="53"/>
      <c r="L59" s="54"/>
      <c r="M59" s="55"/>
      <c r="N59" s="56"/>
      <c r="O59" s="57"/>
      <c r="P59" s="58"/>
      <c r="Q59" s="59"/>
      <c r="R59" s="60"/>
      <c r="S59" s="61"/>
      <c r="T59" s="210"/>
      <c r="U59" s="210"/>
      <c r="V59" s="51"/>
      <c r="W59" s="10">
        <f t="shared" ref="W59:W68" si="73">G59*(I59+J59+K59+L59+M59+N59+O59+P59+Q59+R59+S59+T59+U59+V59)</f>
        <v>0</v>
      </c>
      <c r="Y59" s="224">
        <f t="shared" ref="Y59:Y68" si="74">I59+J59+K59+L59+M59+N59+O59+P59+Q59+R59+S59+T59+U59+V59</f>
        <v>0</v>
      </c>
      <c r="Z59" s="225">
        <f t="shared" ref="Z59:Z68" si="75">Y59*F59</f>
        <v>0</v>
      </c>
      <c r="AA59" s="168">
        <f t="shared" si="55"/>
        <v>0.2</v>
      </c>
      <c r="AB59" s="15">
        <f>W59-(W59*AA59)</f>
        <v>0</v>
      </c>
      <c r="AC59" s="15">
        <f>(I59+J59+K59+L59+M59+N59+O59+P59+Q59+R59+S59+T59+U59+V59)*AE59</f>
        <v>0</v>
      </c>
      <c r="AD59" s="177">
        <f>SUM(I59:V59)*AI59</f>
        <v>0</v>
      </c>
      <c r="AE59" s="8">
        <f>SUM(AE60:AE68)</f>
        <v>910.06239999999991</v>
      </c>
      <c r="AF59" s="9">
        <f t="shared" ref="AF59:AF68" si="76">(AG59-AE59)/AE59</f>
        <v>0.93393332149531738</v>
      </c>
      <c r="AG59" s="8">
        <f>SUM(AG60:AG68)</f>
        <v>1760</v>
      </c>
      <c r="AH59" s="9">
        <f>1-(AE59/AG59)</f>
        <v>0.48291909090909091</v>
      </c>
      <c r="AI59" s="244">
        <f>SUM(AI60:AI68)</f>
        <v>94.5</v>
      </c>
      <c r="AK59" s="8">
        <f t="shared" ref="AK59:AK68" si="77">AL59-(AL59*AM59)</f>
        <v>1320</v>
      </c>
      <c r="AL59" s="8">
        <f t="shared" ref="AL59:AL68" si="78">AG59*1.25</f>
        <v>2200</v>
      </c>
      <c r="AM59" s="247">
        <v>0.4</v>
      </c>
    </row>
    <row r="60" spans="1:39" ht="19.95" customHeight="1" x14ac:dyDescent="0.3">
      <c r="A60" s="3"/>
      <c r="B60" s="13" t="s">
        <v>66</v>
      </c>
      <c r="C60" s="13" t="s">
        <v>25</v>
      </c>
      <c r="D60" s="330" t="s">
        <v>24</v>
      </c>
      <c r="E60" s="331"/>
      <c r="F60" s="13">
        <v>20</v>
      </c>
      <c r="G60" s="216">
        <f t="shared" ref="G60:G68" si="79">AL60</f>
        <v>150</v>
      </c>
      <c r="H60" s="15">
        <f t="shared" ref="H60:H68" si="80">G60/F60</f>
        <v>7.5</v>
      </c>
      <c r="I60" s="51"/>
      <c r="J60" s="52"/>
      <c r="K60" s="53"/>
      <c r="L60" s="54"/>
      <c r="M60" s="55"/>
      <c r="N60" s="56"/>
      <c r="O60" s="57"/>
      <c r="P60" s="58"/>
      <c r="Q60" s="59"/>
      <c r="R60" s="60"/>
      <c r="S60" s="61"/>
      <c r="T60" s="210"/>
      <c r="U60" s="210"/>
      <c r="V60" s="51"/>
      <c r="W60" s="10">
        <f t="shared" si="73"/>
        <v>0</v>
      </c>
      <c r="Y60" s="224">
        <f t="shared" si="74"/>
        <v>0</v>
      </c>
      <c r="Z60" s="225">
        <f t="shared" si="75"/>
        <v>0</v>
      </c>
      <c r="AA60" s="168">
        <f t="shared" si="56"/>
        <v>0.2</v>
      </c>
      <c r="AB60" s="15">
        <f t="shared" ref="AB60:AB68" si="81">W60-(W60*AA60)</f>
        <v>0</v>
      </c>
      <c r="AC60" s="15">
        <f t="shared" ref="AC60:AC68" si="82">(I60+J60+K60+L60+M60+N60+O60+P60+Q60+R60+S60+T60+U60+V60)*AE60</f>
        <v>0</v>
      </c>
      <c r="AD60" s="177">
        <f t="shared" ref="AD60:AD68" si="83">SUM(I60:V60)*AI60</f>
        <v>0</v>
      </c>
      <c r="AE60" s="213">
        <v>52.083199999999998</v>
      </c>
      <c r="AF60" s="130">
        <f t="shared" si="76"/>
        <v>1.3040058982550995</v>
      </c>
      <c r="AG60" s="8">
        <v>120</v>
      </c>
      <c r="AH60" s="130">
        <f t="shared" ref="AH60:AH67" si="84">(AG60-AE60)/AG60</f>
        <v>0.56597333333333333</v>
      </c>
      <c r="AI60" s="251">
        <v>2</v>
      </c>
      <c r="AK60" s="8">
        <f t="shared" si="77"/>
        <v>90</v>
      </c>
      <c r="AL60" s="8">
        <f t="shared" si="78"/>
        <v>150</v>
      </c>
      <c r="AM60" s="247">
        <v>0.4</v>
      </c>
    </row>
    <row r="61" spans="1:39" ht="19.95" customHeight="1" x14ac:dyDescent="0.3">
      <c r="A61" s="3"/>
      <c r="B61" s="13" t="s">
        <v>67</v>
      </c>
      <c r="C61" s="13" t="s">
        <v>25</v>
      </c>
      <c r="D61" s="330" t="s">
        <v>23</v>
      </c>
      <c r="E61" s="331"/>
      <c r="F61" s="13">
        <v>20</v>
      </c>
      <c r="G61" s="216">
        <f t="shared" si="79"/>
        <v>225</v>
      </c>
      <c r="H61" s="15">
        <f t="shared" si="80"/>
        <v>11.25</v>
      </c>
      <c r="I61" s="51"/>
      <c r="J61" s="52"/>
      <c r="K61" s="53"/>
      <c r="L61" s="54"/>
      <c r="M61" s="55"/>
      <c r="N61" s="56"/>
      <c r="O61" s="57"/>
      <c r="P61" s="58"/>
      <c r="Q61" s="59"/>
      <c r="R61" s="60"/>
      <c r="S61" s="61"/>
      <c r="T61" s="210"/>
      <c r="U61" s="210"/>
      <c r="V61" s="51"/>
      <c r="W61" s="10">
        <f t="shared" si="73"/>
        <v>0</v>
      </c>
      <c r="Y61" s="224">
        <f t="shared" si="74"/>
        <v>0</v>
      </c>
      <c r="Z61" s="225">
        <f t="shared" si="75"/>
        <v>0</v>
      </c>
      <c r="AA61" s="168">
        <f t="shared" si="57"/>
        <v>0.2</v>
      </c>
      <c r="AB61" s="15">
        <f t="shared" si="81"/>
        <v>0</v>
      </c>
      <c r="AC61" s="15">
        <f t="shared" si="82"/>
        <v>0</v>
      </c>
      <c r="AD61" s="177">
        <f t="shared" si="83"/>
        <v>0</v>
      </c>
      <c r="AE61" s="213">
        <v>108.0664</v>
      </c>
      <c r="AF61" s="9">
        <f t="shared" si="76"/>
        <v>0.66564260491697691</v>
      </c>
      <c r="AG61" s="8">
        <v>180</v>
      </c>
      <c r="AH61" s="9">
        <f t="shared" si="84"/>
        <v>0.3996311111111111</v>
      </c>
      <c r="AI61" s="251">
        <v>5.9</v>
      </c>
      <c r="AK61" s="8">
        <f t="shared" si="77"/>
        <v>135</v>
      </c>
      <c r="AL61" s="8">
        <f t="shared" si="78"/>
        <v>225</v>
      </c>
      <c r="AM61" s="247">
        <v>0.4</v>
      </c>
    </row>
    <row r="62" spans="1:39" ht="19.95" customHeight="1" x14ac:dyDescent="0.3">
      <c r="A62" s="3"/>
      <c r="B62" s="13" t="s">
        <v>68</v>
      </c>
      <c r="C62" s="13" t="s">
        <v>25</v>
      </c>
      <c r="D62" s="330" t="s">
        <v>22</v>
      </c>
      <c r="E62" s="331"/>
      <c r="F62" s="13">
        <v>10</v>
      </c>
      <c r="G62" s="216">
        <f t="shared" si="79"/>
        <v>200</v>
      </c>
      <c r="H62" s="15">
        <f t="shared" si="80"/>
        <v>20</v>
      </c>
      <c r="I62" s="51"/>
      <c r="J62" s="52"/>
      <c r="K62" s="53"/>
      <c r="L62" s="54"/>
      <c r="M62" s="55"/>
      <c r="N62" s="56"/>
      <c r="O62" s="57"/>
      <c r="P62" s="58"/>
      <c r="Q62" s="59"/>
      <c r="R62" s="60"/>
      <c r="S62" s="61"/>
      <c r="T62" s="210"/>
      <c r="U62" s="210"/>
      <c r="V62" s="51"/>
      <c r="W62" s="10">
        <f t="shared" si="73"/>
        <v>0</v>
      </c>
      <c r="Y62" s="224">
        <f t="shared" si="74"/>
        <v>0</v>
      </c>
      <c r="Z62" s="225">
        <f t="shared" si="75"/>
        <v>0</v>
      </c>
      <c r="AA62" s="168">
        <f t="shared" si="58"/>
        <v>0.2</v>
      </c>
      <c r="AB62" s="15">
        <f t="shared" si="81"/>
        <v>0</v>
      </c>
      <c r="AC62" s="15">
        <f t="shared" si="82"/>
        <v>0</v>
      </c>
      <c r="AD62" s="177">
        <f t="shared" si="83"/>
        <v>0</v>
      </c>
      <c r="AE62" s="213">
        <v>79.424800000000005</v>
      </c>
      <c r="AF62" s="9">
        <f t="shared" si="76"/>
        <v>1.0144841409736001</v>
      </c>
      <c r="AG62" s="8">
        <v>160</v>
      </c>
      <c r="AH62" s="9">
        <f t="shared" si="84"/>
        <v>0.50359500000000001</v>
      </c>
      <c r="AI62" s="251">
        <v>6.6</v>
      </c>
      <c r="AK62" s="8">
        <f t="shared" si="77"/>
        <v>120</v>
      </c>
      <c r="AL62" s="8">
        <f t="shared" si="78"/>
        <v>200</v>
      </c>
      <c r="AM62" s="247">
        <v>0.4</v>
      </c>
    </row>
    <row r="63" spans="1:39" ht="19.95" customHeight="1" x14ac:dyDescent="0.3">
      <c r="A63" s="3"/>
      <c r="B63" s="13" t="s">
        <v>69</v>
      </c>
      <c r="C63" s="13" t="s">
        <v>25</v>
      </c>
      <c r="D63" s="330" t="s">
        <v>21</v>
      </c>
      <c r="E63" s="331"/>
      <c r="F63" s="13">
        <v>5</v>
      </c>
      <c r="G63" s="216">
        <f t="shared" si="79"/>
        <v>150</v>
      </c>
      <c r="H63" s="15">
        <f t="shared" si="80"/>
        <v>30</v>
      </c>
      <c r="I63" s="51"/>
      <c r="J63" s="52"/>
      <c r="K63" s="53"/>
      <c r="L63" s="54"/>
      <c r="M63" s="55"/>
      <c r="N63" s="56"/>
      <c r="O63" s="57"/>
      <c r="P63" s="58"/>
      <c r="Q63" s="59"/>
      <c r="R63" s="60"/>
      <c r="S63" s="61"/>
      <c r="T63" s="210"/>
      <c r="U63" s="210"/>
      <c r="V63" s="51"/>
      <c r="W63" s="10">
        <f t="shared" si="73"/>
        <v>0</v>
      </c>
      <c r="Y63" s="224">
        <f t="shared" si="74"/>
        <v>0</v>
      </c>
      <c r="Z63" s="225">
        <f t="shared" si="75"/>
        <v>0</v>
      </c>
      <c r="AA63" s="168">
        <f t="shared" ref="AA63" si="85">AA59</f>
        <v>0.2</v>
      </c>
      <c r="AB63" s="15">
        <f t="shared" si="81"/>
        <v>0</v>
      </c>
      <c r="AC63" s="15">
        <f t="shared" si="82"/>
        <v>0</v>
      </c>
      <c r="AD63" s="177">
        <f t="shared" si="83"/>
        <v>0</v>
      </c>
      <c r="AE63" s="213">
        <v>61.183199999999999</v>
      </c>
      <c r="AF63" s="9">
        <f t="shared" si="76"/>
        <v>0.96132271603969721</v>
      </c>
      <c r="AG63" s="8">
        <v>120</v>
      </c>
      <c r="AH63" s="9">
        <f t="shared" si="84"/>
        <v>0.49014000000000002</v>
      </c>
      <c r="AI63" s="251">
        <v>5.8</v>
      </c>
      <c r="AK63" s="8">
        <f t="shared" si="77"/>
        <v>90</v>
      </c>
      <c r="AL63" s="8">
        <f t="shared" si="78"/>
        <v>150</v>
      </c>
      <c r="AM63" s="247">
        <v>0.4</v>
      </c>
    </row>
    <row r="64" spans="1:39" ht="19.95" customHeight="1" x14ac:dyDescent="0.3">
      <c r="A64" s="3"/>
      <c r="B64" s="13" t="s">
        <v>70</v>
      </c>
      <c r="C64" s="13" t="s">
        <v>25</v>
      </c>
      <c r="D64" s="330" t="s">
        <v>20</v>
      </c>
      <c r="E64" s="331"/>
      <c r="F64" s="13">
        <v>5</v>
      </c>
      <c r="G64" s="216">
        <f t="shared" si="79"/>
        <v>225</v>
      </c>
      <c r="H64" s="15">
        <f t="shared" si="80"/>
        <v>45</v>
      </c>
      <c r="I64" s="51"/>
      <c r="J64" s="52"/>
      <c r="K64" s="53"/>
      <c r="L64" s="54"/>
      <c r="M64" s="55"/>
      <c r="N64" s="56"/>
      <c r="O64" s="57"/>
      <c r="P64" s="58"/>
      <c r="Q64" s="59"/>
      <c r="R64" s="60"/>
      <c r="S64" s="61"/>
      <c r="T64" s="210"/>
      <c r="U64" s="210"/>
      <c r="V64" s="51"/>
      <c r="W64" s="10">
        <f t="shared" si="73"/>
        <v>0</v>
      </c>
      <c r="Y64" s="224">
        <f t="shared" si="74"/>
        <v>0</v>
      </c>
      <c r="Z64" s="225">
        <f t="shared" si="75"/>
        <v>0</v>
      </c>
      <c r="AA64" s="168">
        <f t="shared" ref="AA64" si="86">AA59</f>
        <v>0.2</v>
      </c>
      <c r="AB64" s="15">
        <f t="shared" si="81"/>
        <v>0</v>
      </c>
      <c r="AC64" s="15">
        <f t="shared" si="82"/>
        <v>0</v>
      </c>
      <c r="AD64" s="177">
        <f t="shared" si="83"/>
        <v>0</v>
      </c>
      <c r="AE64" s="213">
        <v>87.235199999999992</v>
      </c>
      <c r="AF64" s="9">
        <f t="shared" si="76"/>
        <v>1.063387256520304</v>
      </c>
      <c r="AG64" s="8">
        <v>180</v>
      </c>
      <c r="AH64" s="9">
        <f t="shared" si="84"/>
        <v>0.51536000000000004</v>
      </c>
      <c r="AI64" s="251">
        <v>9.9</v>
      </c>
      <c r="AK64" s="8">
        <f t="shared" si="77"/>
        <v>135</v>
      </c>
      <c r="AL64" s="8">
        <f t="shared" si="78"/>
        <v>225</v>
      </c>
      <c r="AM64" s="247">
        <v>0.4</v>
      </c>
    </row>
    <row r="65" spans="1:39" ht="19.95" customHeight="1" x14ac:dyDescent="0.3">
      <c r="A65" s="3"/>
      <c r="B65" s="13" t="s">
        <v>71</v>
      </c>
      <c r="C65" s="13" t="s">
        <v>25</v>
      </c>
      <c r="D65" s="330" t="s">
        <v>19</v>
      </c>
      <c r="E65" s="331"/>
      <c r="F65" s="13">
        <v>5</v>
      </c>
      <c r="G65" s="216">
        <f t="shared" si="79"/>
        <v>325</v>
      </c>
      <c r="H65" s="15">
        <f t="shared" si="80"/>
        <v>65</v>
      </c>
      <c r="I65" s="51"/>
      <c r="J65" s="52"/>
      <c r="K65" s="53"/>
      <c r="L65" s="54"/>
      <c r="M65" s="55"/>
      <c r="N65" s="56"/>
      <c r="O65" s="57"/>
      <c r="P65" s="58"/>
      <c r="Q65" s="59"/>
      <c r="R65" s="60"/>
      <c r="S65" s="61"/>
      <c r="T65" s="210"/>
      <c r="U65" s="210"/>
      <c r="V65" s="51"/>
      <c r="W65" s="10">
        <f t="shared" si="73"/>
        <v>0</v>
      </c>
      <c r="Y65" s="224">
        <f t="shared" si="74"/>
        <v>0</v>
      </c>
      <c r="Z65" s="225">
        <f t="shared" si="75"/>
        <v>0</v>
      </c>
      <c r="AA65" s="168">
        <f t="shared" ref="AA65" si="87">AA59</f>
        <v>0.2</v>
      </c>
      <c r="AB65" s="15">
        <f t="shared" si="81"/>
        <v>0</v>
      </c>
      <c r="AC65" s="15">
        <f t="shared" si="82"/>
        <v>0</v>
      </c>
      <c r="AD65" s="177">
        <f t="shared" si="83"/>
        <v>0</v>
      </c>
      <c r="AE65" s="213">
        <v>135.40799999999999</v>
      </c>
      <c r="AF65" s="9">
        <f t="shared" si="76"/>
        <v>0.92012288786482355</v>
      </c>
      <c r="AG65" s="8">
        <v>260</v>
      </c>
      <c r="AH65" s="9">
        <f t="shared" si="84"/>
        <v>0.47920000000000007</v>
      </c>
      <c r="AI65" s="251">
        <v>17.7</v>
      </c>
      <c r="AK65" s="8">
        <f t="shared" si="77"/>
        <v>195</v>
      </c>
      <c r="AL65" s="8">
        <f t="shared" si="78"/>
        <v>325</v>
      </c>
      <c r="AM65" s="247">
        <v>0.4</v>
      </c>
    </row>
    <row r="66" spans="1:39" ht="19.95" customHeight="1" x14ac:dyDescent="0.3">
      <c r="A66" s="3"/>
      <c r="B66" s="13" t="s">
        <v>72</v>
      </c>
      <c r="C66" s="13" t="s">
        <v>25</v>
      </c>
      <c r="D66" s="330" t="s">
        <v>18</v>
      </c>
      <c r="E66" s="331"/>
      <c r="F66" s="13">
        <v>2</v>
      </c>
      <c r="G66" s="216">
        <f t="shared" si="79"/>
        <v>225</v>
      </c>
      <c r="H66" s="15">
        <f t="shared" si="80"/>
        <v>112.5</v>
      </c>
      <c r="I66" s="51"/>
      <c r="J66" s="52"/>
      <c r="K66" s="53"/>
      <c r="L66" s="54"/>
      <c r="M66" s="55"/>
      <c r="N66" s="56"/>
      <c r="O66" s="57"/>
      <c r="P66" s="58"/>
      <c r="Q66" s="59"/>
      <c r="R66" s="60"/>
      <c r="S66" s="61"/>
      <c r="T66" s="210"/>
      <c r="U66" s="210"/>
      <c r="V66" s="51"/>
      <c r="W66" s="10">
        <f t="shared" si="73"/>
        <v>0</v>
      </c>
      <c r="Y66" s="224">
        <f t="shared" si="74"/>
        <v>0</v>
      </c>
      <c r="Z66" s="225">
        <f t="shared" si="75"/>
        <v>0</v>
      </c>
      <c r="AA66" s="168">
        <f t="shared" ref="AA66" si="88">AA59</f>
        <v>0.2</v>
      </c>
      <c r="AB66" s="15">
        <f t="shared" si="81"/>
        <v>0</v>
      </c>
      <c r="AC66" s="15">
        <f t="shared" si="82"/>
        <v>0</v>
      </c>
      <c r="AD66" s="177">
        <f t="shared" si="83"/>
        <v>0</v>
      </c>
      <c r="AE66" s="213">
        <v>85.924800000000005</v>
      </c>
      <c r="AF66" s="9">
        <f t="shared" si="76"/>
        <v>1.0948550360315066</v>
      </c>
      <c r="AG66" s="8">
        <v>180</v>
      </c>
      <c r="AH66" s="9">
        <f t="shared" si="84"/>
        <v>0.52263999999999999</v>
      </c>
      <c r="AI66" s="251">
        <v>11.8</v>
      </c>
      <c r="AK66" s="8">
        <f t="shared" si="77"/>
        <v>135</v>
      </c>
      <c r="AL66" s="8">
        <f t="shared" si="78"/>
        <v>225</v>
      </c>
      <c r="AM66" s="247">
        <v>0.4</v>
      </c>
    </row>
    <row r="67" spans="1:39" ht="19.95" customHeight="1" x14ac:dyDescent="0.3">
      <c r="A67" s="3"/>
      <c r="B67" s="13" t="s">
        <v>73</v>
      </c>
      <c r="C67" s="13" t="s">
        <v>25</v>
      </c>
      <c r="D67" s="330" t="s">
        <v>17</v>
      </c>
      <c r="E67" s="331"/>
      <c r="F67" s="13">
        <v>2</v>
      </c>
      <c r="G67" s="216">
        <f t="shared" si="79"/>
        <v>425</v>
      </c>
      <c r="H67" s="15">
        <f t="shared" si="80"/>
        <v>212.5</v>
      </c>
      <c r="I67" s="51"/>
      <c r="J67" s="52"/>
      <c r="K67" s="53"/>
      <c r="L67" s="54"/>
      <c r="M67" s="55"/>
      <c r="N67" s="56"/>
      <c r="O67" s="57"/>
      <c r="P67" s="58"/>
      <c r="Q67" s="59"/>
      <c r="R67" s="60"/>
      <c r="S67" s="61"/>
      <c r="T67" s="210"/>
      <c r="U67" s="210"/>
      <c r="V67" s="51"/>
      <c r="W67" s="10">
        <f t="shared" si="73"/>
        <v>0</v>
      </c>
      <c r="Y67" s="224">
        <f t="shared" si="74"/>
        <v>0</v>
      </c>
      <c r="Z67" s="225">
        <f t="shared" si="75"/>
        <v>0</v>
      </c>
      <c r="AA67" s="168">
        <f t="shared" si="52"/>
        <v>0.2</v>
      </c>
      <c r="AB67" s="15">
        <f t="shared" si="81"/>
        <v>0</v>
      </c>
      <c r="AC67" s="15">
        <f t="shared" si="82"/>
        <v>0</v>
      </c>
      <c r="AD67" s="177">
        <f t="shared" si="83"/>
        <v>0</v>
      </c>
      <c r="AE67" s="213">
        <v>183.57040000000001</v>
      </c>
      <c r="AF67" s="9">
        <f t="shared" si="76"/>
        <v>0.85215045562901204</v>
      </c>
      <c r="AG67" s="8">
        <v>340</v>
      </c>
      <c r="AH67" s="9">
        <f t="shared" si="84"/>
        <v>0.4600870588235294</v>
      </c>
      <c r="AI67" s="251">
        <v>20.2</v>
      </c>
      <c r="AK67" s="8">
        <f t="shared" si="77"/>
        <v>255</v>
      </c>
      <c r="AL67" s="8">
        <f t="shared" si="78"/>
        <v>425</v>
      </c>
      <c r="AM67" s="247">
        <v>0.4</v>
      </c>
    </row>
    <row r="68" spans="1:39" ht="19.95" customHeight="1" x14ac:dyDescent="0.3">
      <c r="A68" s="3"/>
      <c r="B68" s="13" t="s">
        <v>74</v>
      </c>
      <c r="C68" s="13" t="s">
        <v>25</v>
      </c>
      <c r="D68" s="330" t="s">
        <v>16</v>
      </c>
      <c r="E68" s="331"/>
      <c r="F68" s="13">
        <v>1</v>
      </c>
      <c r="G68" s="216">
        <f t="shared" si="79"/>
        <v>275</v>
      </c>
      <c r="H68" s="15">
        <f t="shared" si="80"/>
        <v>275</v>
      </c>
      <c r="I68" s="51"/>
      <c r="J68" s="52"/>
      <c r="K68" s="53"/>
      <c r="L68" s="54"/>
      <c r="M68" s="55"/>
      <c r="N68" s="56"/>
      <c r="O68" s="57"/>
      <c r="P68" s="58"/>
      <c r="Q68" s="59"/>
      <c r="R68" s="60"/>
      <c r="S68" s="61"/>
      <c r="T68" s="210"/>
      <c r="U68" s="210"/>
      <c r="V68" s="51"/>
      <c r="W68" s="10">
        <f t="shared" si="73"/>
        <v>0</v>
      </c>
      <c r="Y68" s="224">
        <f t="shared" si="74"/>
        <v>0</v>
      </c>
      <c r="Z68" s="225">
        <f t="shared" si="75"/>
        <v>0</v>
      </c>
      <c r="AA68" s="168">
        <f t="shared" si="54"/>
        <v>0.2</v>
      </c>
      <c r="AB68" s="15">
        <f t="shared" si="81"/>
        <v>0</v>
      </c>
      <c r="AC68" s="15">
        <f t="shared" si="82"/>
        <v>0</v>
      </c>
      <c r="AD68" s="177">
        <f t="shared" si="83"/>
        <v>0</v>
      </c>
      <c r="AE68" s="213">
        <v>117.1664</v>
      </c>
      <c r="AF68" s="9">
        <f t="shared" si="76"/>
        <v>0.87767141433038831</v>
      </c>
      <c r="AG68" s="8">
        <v>220</v>
      </c>
      <c r="AH68" s="9">
        <f>(AG68-AE68)/AG68</f>
        <v>0.46742545454545459</v>
      </c>
      <c r="AI68" s="251">
        <v>14.6</v>
      </c>
      <c r="AK68" s="8">
        <f t="shared" si="77"/>
        <v>165</v>
      </c>
      <c r="AL68" s="8">
        <f t="shared" si="78"/>
        <v>275</v>
      </c>
      <c r="AM68" s="247">
        <v>0.4</v>
      </c>
    </row>
    <row r="69" spans="1:39" ht="19.95" customHeight="1" x14ac:dyDescent="0.3">
      <c r="A69" s="3"/>
      <c r="B69" s="6"/>
      <c r="C69" s="6"/>
      <c r="D69" s="6"/>
      <c r="E69" s="6"/>
      <c r="F69" s="6"/>
      <c r="G69" s="11"/>
      <c r="H69" s="5"/>
      <c r="I69" s="64"/>
      <c r="J69" s="64"/>
      <c r="K69" s="64"/>
      <c r="L69" s="64"/>
      <c r="M69" s="64"/>
      <c r="N69" s="64"/>
      <c r="O69" s="64"/>
      <c r="P69" s="64"/>
      <c r="Q69" s="64"/>
      <c r="R69" s="64"/>
      <c r="S69" s="64"/>
      <c r="T69" s="7"/>
      <c r="U69" s="7"/>
      <c r="V69" s="64"/>
      <c r="W69" s="6"/>
      <c r="X69" s="6"/>
      <c r="Y69" s="7"/>
      <c r="Z69" s="228"/>
      <c r="AA69" s="231"/>
      <c r="AK69" s="8"/>
    </row>
    <row r="70" spans="1:39" ht="30" customHeight="1" x14ac:dyDescent="0.3">
      <c r="A70" s="3"/>
      <c r="B70" s="151"/>
      <c r="C70" s="152"/>
      <c r="D70" s="152"/>
      <c r="E70" s="155" t="s">
        <v>149</v>
      </c>
      <c r="F70" s="152"/>
      <c r="G70" s="217"/>
      <c r="H70" s="153"/>
      <c r="I70" s="64"/>
      <c r="J70" s="64"/>
      <c r="K70" s="64"/>
      <c r="L70" s="64"/>
      <c r="M70" s="64"/>
      <c r="N70" s="64"/>
      <c r="O70" s="64"/>
      <c r="P70" s="64"/>
      <c r="Q70" s="64"/>
      <c r="R70" s="64"/>
      <c r="S70" s="64"/>
      <c r="T70" s="7"/>
      <c r="U70" s="7"/>
      <c r="V70" s="64"/>
      <c r="W70" s="6"/>
      <c r="X70" s="6"/>
      <c r="Y70" s="7"/>
      <c r="Z70" s="228"/>
      <c r="AA70" s="231"/>
      <c r="AK70" s="8"/>
    </row>
    <row r="71" spans="1:39" ht="25.05" customHeight="1" x14ac:dyDescent="0.3">
      <c r="A71" s="3"/>
      <c r="B71" s="149"/>
      <c r="C71" s="150"/>
      <c r="D71" s="150"/>
      <c r="E71" s="127" t="s">
        <v>244</v>
      </c>
      <c r="F71" s="150"/>
      <c r="G71" s="150"/>
      <c r="H71" s="150"/>
      <c r="I71" s="64"/>
      <c r="J71" s="64"/>
      <c r="K71" s="64"/>
      <c r="L71" s="64"/>
      <c r="M71" s="64"/>
      <c r="N71" s="64"/>
      <c r="O71" s="64"/>
      <c r="P71" s="64"/>
      <c r="Q71" s="64"/>
      <c r="R71" s="64"/>
      <c r="S71" s="64"/>
      <c r="T71" s="7"/>
      <c r="U71" s="7"/>
      <c r="V71" s="64"/>
      <c r="W71" s="6"/>
      <c r="X71" s="6"/>
      <c r="Y71" s="7"/>
      <c r="Z71" s="228"/>
      <c r="AA71" s="231"/>
      <c r="AK71" s="8"/>
    </row>
    <row r="72" spans="1:39" ht="19.95" customHeight="1" x14ac:dyDescent="0.3">
      <c r="A72" s="3"/>
      <c r="B72" s="13" t="s">
        <v>236</v>
      </c>
      <c r="C72" s="156" t="s">
        <v>34</v>
      </c>
      <c r="D72" s="157"/>
      <c r="E72" s="17"/>
      <c r="F72" s="14">
        <f>SUM(F73:F78,F89)</f>
        <v>90</v>
      </c>
      <c r="G72" s="216">
        <f>AL72</f>
        <v>6075</v>
      </c>
      <c r="H72" s="15">
        <f>G72/F72</f>
        <v>67.5</v>
      </c>
      <c r="I72" s="51"/>
      <c r="J72" s="52"/>
      <c r="K72" s="53"/>
      <c r="L72" s="54"/>
      <c r="M72" s="55"/>
      <c r="N72" s="56"/>
      <c r="O72" s="57"/>
      <c r="P72" s="58"/>
      <c r="Q72" s="59"/>
      <c r="R72" s="60"/>
      <c r="S72" s="61"/>
      <c r="T72" s="210"/>
      <c r="U72" s="210"/>
      <c r="V72" s="51"/>
      <c r="W72" s="10">
        <f t="shared" ref="W72:W88" si="89">G72*(I72+J72+K72+L72+M72+N72+O72+P72+Q72+R72+S72+T72+U72+V72)</f>
        <v>0</v>
      </c>
      <c r="Y72" s="224">
        <f t="shared" ref="Y72:Y88" si="90">I72+J72+K72+L72+M72+N72+O72+P72+Q72+R72+S72+T72+U72+V72</f>
        <v>0</v>
      </c>
      <c r="Z72" s="225">
        <f t="shared" ref="Z72:Z88" si="91">Y72*F72</f>
        <v>0</v>
      </c>
      <c r="AA72" s="168">
        <f t="shared" si="58"/>
        <v>0.2</v>
      </c>
      <c r="AB72" s="15">
        <f>W72-(W72*AA72)</f>
        <v>0</v>
      </c>
      <c r="AC72" s="15">
        <f>(I72+J72+K72+L72+M72+N72+O72+P72+Q72+R72+S72+T72+U72+V72)*AE72</f>
        <v>0</v>
      </c>
      <c r="AD72" s="177">
        <f>SUM(I72:V72)*AI72</f>
        <v>0</v>
      </c>
      <c r="AE72" s="8">
        <f>SUM(AE73:AE78)</f>
        <v>1532.3672000000001</v>
      </c>
      <c r="AF72" s="9">
        <f t="shared" ref="AF72:AF106" si="92">(AG72-AE72)/AE72</f>
        <v>2.1715635782337284</v>
      </c>
      <c r="AG72" s="8">
        <f>SUM(AG73:AG78)+AG89</f>
        <v>4860</v>
      </c>
      <c r="AH72" s="9">
        <f t="shared" ref="AH72:AH94" si="93">1-(AE72/AG72)</f>
        <v>0.68469810699588474</v>
      </c>
      <c r="AI72" s="244">
        <f>SUM(AI73:AI77)+AI78</f>
        <v>164.8</v>
      </c>
      <c r="AK72" s="8">
        <f t="shared" ref="AK72:AK94" si="94">AL72-(AL72*AM72)</f>
        <v>3645</v>
      </c>
      <c r="AL72" s="8">
        <f>SUM(AL73:AL78)+AL89</f>
        <v>6075</v>
      </c>
      <c r="AM72" s="247">
        <v>0.4</v>
      </c>
    </row>
    <row r="73" spans="1:39" ht="19.95" customHeight="1" x14ac:dyDescent="0.3">
      <c r="A73" s="3"/>
      <c r="B73" s="13" t="s">
        <v>87</v>
      </c>
      <c r="C73" s="13" t="s">
        <v>76</v>
      </c>
      <c r="D73" s="13" t="s">
        <v>170</v>
      </c>
      <c r="E73" s="13"/>
      <c r="F73" s="13">
        <v>15</v>
      </c>
      <c r="G73" s="216">
        <f t="shared" ref="G73:G78" si="95">AL73</f>
        <v>100</v>
      </c>
      <c r="H73" s="15">
        <f t="shared" ref="H73:H106" si="96">G73/F73</f>
        <v>6.666666666666667</v>
      </c>
      <c r="I73" s="51"/>
      <c r="J73" s="52"/>
      <c r="K73" s="53"/>
      <c r="L73" s="54"/>
      <c r="M73" s="55"/>
      <c r="N73" s="56"/>
      <c r="O73" s="57"/>
      <c r="P73" s="58"/>
      <c r="Q73" s="59"/>
      <c r="R73" s="60"/>
      <c r="S73" s="61"/>
      <c r="T73" s="210"/>
      <c r="U73" s="210"/>
      <c r="V73" s="51"/>
      <c r="W73" s="10">
        <f t="shared" si="89"/>
        <v>0</v>
      </c>
      <c r="Y73" s="224">
        <f t="shared" si="90"/>
        <v>0</v>
      </c>
      <c r="Z73" s="225">
        <f t="shared" si="91"/>
        <v>0</v>
      </c>
      <c r="AA73" s="168">
        <f>AA9</f>
        <v>0.2</v>
      </c>
      <c r="AB73" s="15">
        <f t="shared" ref="AB73:AB88" si="97">W73-(W73*AA73)</f>
        <v>0</v>
      </c>
      <c r="AC73" s="15">
        <f t="shared" ref="AC73:AC105" si="98">(I73+J73+K73+L73+M73+N73+O73+P73+Q73+R73+S73+T73+U73+V73)*AE73</f>
        <v>0</v>
      </c>
      <c r="AD73" s="177">
        <f t="shared" ref="AD73:AD88" si="99">SUM(I73:V73)*AI73</f>
        <v>0</v>
      </c>
      <c r="AE73" s="213">
        <v>33.851999999999997</v>
      </c>
      <c r="AF73" s="9">
        <f t="shared" si="92"/>
        <v>1.3632281696797828</v>
      </c>
      <c r="AG73" s="8">
        <v>80</v>
      </c>
      <c r="AH73" s="9">
        <f t="shared" si="93"/>
        <v>0.57685000000000008</v>
      </c>
      <c r="AI73" s="251">
        <v>0.6</v>
      </c>
      <c r="AK73" s="8">
        <f t="shared" si="94"/>
        <v>60</v>
      </c>
      <c r="AL73" s="8">
        <f t="shared" ref="AL73:AL94" si="100">AG73*1.25</f>
        <v>100</v>
      </c>
      <c r="AM73" s="247">
        <v>0.4</v>
      </c>
    </row>
    <row r="74" spans="1:39" ht="19.95" customHeight="1" x14ac:dyDescent="0.3">
      <c r="A74" s="3"/>
      <c r="B74" s="13" t="s">
        <v>88</v>
      </c>
      <c r="C74" s="13" t="s">
        <v>76</v>
      </c>
      <c r="D74" s="13" t="s">
        <v>171</v>
      </c>
      <c r="E74" s="13"/>
      <c r="F74" s="13">
        <v>15</v>
      </c>
      <c r="G74" s="216">
        <f t="shared" si="95"/>
        <v>125</v>
      </c>
      <c r="H74" s="15">
        <f t="shared" si="96"/>
        <v>8.3333333333333339</v>
      </c>
      <c r="I74" s="51"/>
      <c r="J74" s="52"/>
      <c r="K74" s="53"/>
      <c r="L74" s="54"/>
      <c r="M74" s="55"/>
      <c r="N74" s="56"/>
      <c r="O74" s="57"/>
      <c r="P74" s="58"/>
      <c r="Q74" s="59"/>
      <c r="R74" s="60"/>
      <c r="S74" s="61"/>
      <c r="T74" s="210"/>
      <c r="U74" s="210"/>
      <c r="V74" s="51"/>
      <c r="W74" s="10">
        <f t="shared" si="89"/>
        <v>0</v>
      </c>
      <c r="Y74" s="224">
        <f t="shared" si="90"/>
        <v>0</v>
      </c>
      <c r="Z74" s="225">
        <f t="shared" si="91"/>
        <v>0</v>
      </c>
      <c r="AA74" s="168">
        <f>AA9</f>
        <v>0.2</v>
      </c>
      <c r="AB74" s="15">
        <f t="shared" si="97"/>
        <v>0</v>
      </c>
      <c r="AC74" s="15">
        <f t="shared" si="98"/>
        <v>0</v>
      </c>
      <c r="AD74" s="177">
        <f t="shared" si="99"/>
        <v>0</v>
      </c>
      <c r="AE74" s="213">
        <v>39.052</v>
      </c>
      <c r="AF74" s="9">
        <f t="shared" si="92"/>
        <v>1.5606883130185394</v>
      </c>
      <c r="AG74" s="8">
        <v>100</v>
      </c>
      <c r="AH74" s="9">
        <f t="shared" si="93"/>
        <v>0.60948000000000002</v>
      </c>
      <c r="AI74" s="251">
        <v>1.4</v>
      </c>
      <c r="AK74" s="8">
        <f t="shared" si="94"/>
        <v>75</v>
      </c>
      <c r="AL74" s="8">
        <f t="shared" si="100"/>
        <v>125</v>
      </c>
      <c r="AM74" s="247">
        <v>0.4</v>
      </c>
    </row>
    <row r="75" spans="1:39" ht="19.95" customHeight="1" x14ac:dyDescent="0.3">
      <c r="A75" s="3"/>
      <c r="B75" s="13" t="s">
        <v>89</v>
      </c>
      <c r="C75" s="13" t="s">
        <v>76</v>
      </c>
      <c r="D75" s="13" t="s">
        <v>176</v>
      </c>
      <c r="E75" s="13"/>
      <c r="F75" s="13">
        <v>15</v>
      </c>
      <c r="G75" s="216">
        <f t="shared" si="95"/>
        <v>225</v>
      </c>
      <c r="H75" s="15">
        <f t="shared" si="96"/>
        <v>15</v>
      </c>
      <c r="I75" s="51"/>
      <c r="J75" s="52"/>
      <c r="K75" s="53"/>
      <c r="L75" s="54"/>
      <c r="M75" s="55"/>
      <c r="N75" s="56"/>
      <c r="O75" s="57"/>
      <c r="P75" s="58"/>
      <c r="Q75" s="59"/>
      <c r="R75" s="60"/>
      <c r="S75" s="61"/>
      <c r="T75" s="210"/>
      <c r="U75" s="210"/>
      <c r="V75" s="51"/>
      <c r="W75" s="10">
        <f t="shared" si="89"/>
        <v>0</v>
      </c>
      <c r="Y75" s="224">
        <f t="shared" si="90"/>
        <v>0</v>
      </c>
      <c r="Z75" s="225">
        <f t="shared" si="91"/>
        <v>0</v>
      </c>
      <c r="AA75" s="168">
        <f>AA9</f>
        <v>0.2</v>
      </c>
      <c r="AB75" s="15">
        <f t="shared" si="97"/>
        <v>0</v>
      </c>
      <c r="AC75" s="15">
        <f t="shared" si="98"/>
        <v>0</v>
      </c>
      <c r="AD75" s="177">
        <f t="shared" si="99"/>
        <v>0</v>
      </c>
      <c r="AE75" s="213">
        <v>88.524800000000013</v>
      </c>
      <c r="AF75" s="9">
        <f t="shared" si="92"/>
        <v>1.0333285135916712</v>
      </c>
      <c r="AG75" s="8">
        <v>180</v>
      </c>
      <c r="AH75" s="9">
        <f t="shared" si="93"/>
        <v>0.50819555555555551</v>
      </c>
      <c r="AI75" s="251">
        <v>5.7</v>
      </c>
      <c r="AK75" s="8">
        <f t="shared" si="94"/>
        <v>135</v>
      </c>
      <c r="AL75" s="8">
        <f t="shared" si="100"/>
        <v>225</v>
      </c>
      <c r="AM75" s="247">
        <v>0.4</v>
      </c>
    </row>
    <row r="76" spans="1:39" ht="19.95" customHeight="1" x14ac:dyDescent="0.3">
      <c r="A76" s="3"/>
      <c r="B76" s="13" t="s">
        <v>90</v>
      </c>
      <c r="C76" s="13" t="s">
        <v>76</v>
      </c>
      <c r="D76" s="13" t="s">
        <v>177</v>
      </c>
      <c r="E76" s="13"/>
      <c r="F76" s="13">
        <v>15</v>
      </c>
      <c r="G76" s="216">
        <f t="shared" si="95"/>
        <v>375</v>
      </c>
      <c r="H76" s="15">
        <f t="shared" si="96"/>
        <v>25</v>
      </c>
      <c r="I76" s="51"/>
      <c r="J76" s="52"/>
      <c r="K76" s="53"/>
      <c r="L76" s="54"/>
      <c r="M76" s="55"/>
      <c r="N76" s="56"/>
      <c r="O76" s="57"/>
      <c r="P76" s="58"/>
      <c r="Q76" s="59"/>
      <c r="R76" s="60"/>
      <c r="S76" s="61"/>
      <c r="T76" s="210"/>
      <c r="U76" s="210"/>
      <c r="V76" s="51"/>
      <c r="W76" s="10">
        <f t="shared" si="89"/>
        <v>0</v>
      </c>
      <c r="Y76" s="224">
        <f t="shared" si="90"/>
        <v>0</v>
      </c>
      <c r="Z76" s="225">
        <f t="shared" si="91"/>
        <v>0</v>
      </c>
      <c r="AA76" s="168">
        <f>AA9</f>
        <v>0.2</v>
      </c>
      <c r="AB76" s="15">
        <f t="shared" si="97"/>
        <v>0</v>
      </c>
      <c r="AC76" s="15">
        <f t="shared" si="98"/>
        <v>0</v>
      </c>
      <c r="AD76" s="177">
        <f t="shared" si="99"/>
        <v>0</v>
      </c>
      <c r="AE76" s="213">
        <v>160.13919999999999</v>
      </c>
      <c r="AF76" s="9">
        <f t="shared" si="92"/>
        <v>0.87337016795388023</v>
      </c>
      <c r="AG76" s="8">
        <v>300</v>
      </c>
      <c r="AH76" s="9">
        <f t="shared" si="93"/>
        <v>0.46620266666666665</v>
      </c>
      <c r="AI76" s="251">
        <v>15.6</v>
      </c>
      <c r="AK76" s="8">
        <f t="shared" si="94"/>
        <v>225</v>
      </c>
      <c r="AL76" s="8">
        <f t="shared" si="100"/>
        <v>375</v>
      </c>
      <c r="AM76" s="247">
        <v>0.4</v>
      </c>
    </row>
    <row r="77" spans="1:39" ht="19.95" customHeight="1" x14ac:dyDescent="0.3">
      <c r="A77" s="3"/>
      <c r="B77" s="13" t="s">
        <v>91</v>
      </c>
      <c r="C77" s="13" t="s">
        <v>76</v>
      </c>
      <c r="D77" s="13" t="s">
        <v>178</v>
      </c>
      <c r="E77" s="13"/>
      <c r="F77" s="13">
        <v>15</v>
      </c>
      <c r="G77" s="216">
        <f t="shared" si="95"/>
        <v>800</v>
      </c>
      <c r="H77" s="15">
        <f t="shared" si="96"/>
        <v>53.333333333333336</v>
      </c>
      <c r="I77" s="51"/>
      <c r="J77" s="52"/>
      <c r="K77" s="53"/>
      <c r="L77" s="54"/>
      <c r="M77" s="55"/>
      <c r="N77" s="56"/>
      <c r="O77" s="57"/>
      <c r="P77" s="58"/>
      <c r="Q77" s="59"/>
      <c r="R77" s="60"/>
      <c r="S77" s="61"/>
      <c r="T77" s="210"/>
      <c r="U77" s="210"/>
      <c r="V77" s="51"/>
      <c r="W77" s="10">
        <f t="shared" si="89"/>
        <v>0</v>
      </c>
      <c r="Y77" s="224">
        <f t="shared" si="90"/>
        <v>0</v>
      </c>
      <c r="Z77" s="225">
        <f t="shared" si="91"/>
        <v>0</v>
      </c>
      <c r="AA77" s="168">
        <f t="shared" si="52"/>
        <v>0.2</v>
      </c>
      <c r="AB77" s="15">
        <f t="shared" si="97"/>
        <v>0</v>
      </c>
      <c r="AC77" s="15">
        <f t="shared" si="98"/>
        <v>0</v>
      </c>
      <c r="AD77" s="177">
        <f t="shared" si="99"/>
        <v>0</v>
      </c>
      <c r="AE77" s="213">
        <v>389.2824</v>
      </c>
      <c r="AF77" s="9">
        <f t="shared" si="92"/>
        <v>0.64405069430315887</v>
      </c>
      <c r="AG77" s="8">
        <v>640</v>
      </c>
      <c r="AH77" s="9">
        <f t="shared" si="93"/>
        <v>0.39174624999999996</v>
      </c>
      <c r="AI77" s="251">
        <v>43.8</v>
      </c>
      <c r="AK77" s="8">
        <f t="shared" si="94"/>
        <v>480</v>
      </c>
      <c r="AL77" s="8">
        <f t="shared" si="100"/>
        <v>800</v>
      </c>
      <c r="AM77" s="247">
        <v>0.4</v>
      </c>
    </row>
    <row r="78" spans="1:39" ht="19.95" customHeight="1" x14ac:dyDescent="0.3">
      <c r="A78" s="3"/>
      <c r="B78" s="13" t="s">
        <v>92</v>
      </c>
      <c r="C78" s="13" t="s">
        <v>76</v>
      </c>
      <c r="D78" s="13" t="s">
        <v>308</v>
      </c>
      <c r="E78" s="13"/>
      <c r="F78" s="13">
        <v>10</v>
      </c>
      <c r="G78" s="216">
        <f t="shared" si="95"/>
        <v>1825</v>
      </c>
      <c r="H78" s="15">
        <f t="shared" si="96"/>
        <v>182.5</v>
      </c>
      <c r="I78" s="51"/>
      <c r="J78" s="52"/>
      <c r="K78" s="53"/>
      <c r="L78" s="54"/>
      <c r="M78" s="55"/>
      <c r="N78" s="56"/>
      <c r="O78" s="57"/>
      <c r="P78" s="58"/>
      <c r="Q78" s="59"/>
      <c r="R78" s="60"/>
      <c r="S78" s="61"/>
      <c r="T78" s="210"/>
      <c r="U78" s="210"/>
      <c r="V78" s="51"/>
      <c r="W78" s="10">
        <f t="shared" si="89"/>
        <v>0</v>
      </c>
      <c r="Y78" s="224">
        <f t="shared" si="90"/>
        <v>0</v>
      </c>
      <c r="Z78" s="225">
        <f t="shared" si="91"/>
        <v>0</v>
      </c>
      <c r="AA78" s="168">
        <f t="shared" si="54"/>
        <v>0.2</v>
      </c>
      <c r="AB78" s="15">
        <f t="shared" si="97"/>
        <v>0</v>
      </c>
      <c r="AC78" s="15">
        <f t="shared" si="98"/>
        <v>0</v>
      </c>
      <c r="AD78" s="177">
        <f t="shared" si="99"/>
        <v>0</v>
      </c>
      <c r="AE78" s="8">
        <f>SUM(AE79:AE88)</f>
        <v>821.51679999999999</v>
      </c>
      <c r="AF78" s="9">
        <f t="shared" si="92"/>
        <v>0.77720041756906255</v>
      </c>
      <c r="AG78" s="8">
        <f>SUM(AG79:AG88)</f>
        <v>1460</v>
      </c>
      <c r="AH78" s="9">
        <f t="shared" si="93"/>
        <v>0.43731726027397266</v>
      </c>
      <c r="AI78" s="244">
        <f>SUM(AI79:AI88)</f>
        <v>97.7</v>
      </c>
      <c r="AK78" s="8">
        <f t="shared" si="94"/>
        <v>1095</v>
      </c>
      <c r="AL78" s="8">
        <f t="shared" si="100"/>
        <v>1825</v>
      </c>
      <c r="AM78" s="247">
        <v>0.4</v>
      </c>
    </row>
    <row r="79" spans="1:39" ht="19.95" customHeight="1" x14ac:dyDescent="0.3">
      <c r="A79" s="3"/>
      <c r="B79" s="23" t="s">
        <v>93</v>
      </c>
      <c r="C79" s="23" t="s">
        <v>77</v>
      </c>
      <c r="D79" s="332" t="s">
        <v>179</v>
      </c>
      <c r="E79" s="333"/>
      <c r="F79" s="23">
        <v>1</v>
      </c>
      <c r="G79" s="218">
        <f>AL79</f>
        <v>137.5</v>
      </c>
      <c r="H79" s="15">
        <f t="shared" si="96"/>
        <v>137.5</v>
      </c>
      <c r="I79" s="51"/>
      <c r="J79" s="52"/>
      <c r="K79" s="53"/>
      <c r="L79" s="54"/>
      <c r="M79" s="55"/>
      <c r="N79" s="56"/>
      <c r="O79" s="57"/>
      <c r="P79" s="58"/>
      <c r="Q79" s="59"/>
      <c r="R79" s="60"/>
      <c r="S79" s="61"/>
      <c r="T79" s="210"/>
      <c r="U79" s="210"/>
      <c r="V79" s="51"/>
      <c r="W79" s="10">
        <f t="shared" si="89"/>
        <v>0</v>
      </c>
      <c r="Y79" s="224">
        <f t="shared" si="90"/>
        <v>0</v>
      </c>
      <c r="Z79" s="225">
        <f t="shared" si="91"/>
        <v>0</v>
      </c>
      <c r="AA79" s="168">
        <f t="shared" si="55"/>
        <v>0.2</v>
      </c>
      <c r="AB79" s="15">
        <f t="shared" si="97"/>
        <v>0</v>
      </c>
      <c r="AC79" s="15">
        <f t="shared" si="98"/>
        <v>0</v>
      </c>
      <c r="AD79" s="177">
        <f t="shared" si="99"/>
        <v>0</v>
      </c>
      <c r="AE79" s="213">
        <v>57.283200000000001</v>
      </c>
      <c r="AF79" s="9">
        <f t="shared" si="92"/>
        <v>0.92028378302888103</v>
      </c>
      <c r="AG79" s="8">
        <v>110</v>
      </c>
      <c r="AH79" s="9">
        <f t="shared" si="93"/>
        <v>0.47924363636363632</v>
      </c>
      <c r="AI79" s="251">
        <v>6.4</v>
      </c>
      <c r="AK79" s="8">
        <f t="shared" si="94"/>
        <v>82.5</v>
      </c>
      <c r="AL79" s="8">
        <f t="shared" si="100"/>
        <v>137.5</v>
      </c>
      <c r="AM79" s="247">
        <v>0.4</v>
      </c>
    </row>
    <row r="80" spans="1:39" ht="19.95" customHeight="1" x14ac:dyDescent="0.3">
      <c r="A80" s="3"/>
      <c r="B80" s="23" t="s">
        <v>94</v>
      </c>
      <c r="C80" s="23" t="s">
        <v>78</v>
      </c>
      <c r="D80" s="332" t="s">
        <v>179</v>
      </c>
      <c r="E80" s="333"/>
      <c r="F80" s="23">
        <v>1</v>
      </c>
      <c r="G80" s="218">
        <f t="shared" ref="G80:G88" si="101">AL80</f>
        <v>137.5</v>
      </c>
      <c r="H80" s="15">
        <f t="shared" si="96"/>
        <v>137.5</v>
      </c>
      <c r="I80" s="51"/>
      <c r="J80" s="52"/>
      <c r="K80" s="53"/>
      <c r="L80" s="54"/>
      <c r="M80" s="55"/>
      <c r="N80" s="56"/>
      <c r="O80" s="57"/>
      <c r="P80" s="58"/>
      <c r="Q80" s="59"/>
      <c r="R80" s="60"/>
      <c r="S80" s="61"/>
      <c r="T80" s="210"/>
      <c r="U80" s="210"/>
      <c r="V80" s="51"/>
      <c r="W80" s="10">
        <f t="shared" si="89"/>
        <v>0</v>
      </c>
      <c r="Y80" s="224">
        <f t="shared" si="90"/>
        <v>0</v>
      </c>
      <c r="Z80" s="225">
        <f t="shared" si="91"/>
        <v>0</v>
      </c>
      <c r="AA80" s="168">
        <f t="shared" si="56"/>
        <v>0.2</v>
      </c>
      <c r="AB80" s="15">
        <f t="shared" si="97"/>
        <v>0</v>
      </c>
      <c r="AC80" s="15">
        <f t="shared" si="98"/>
        <v>0</v>
      </c>
      <c r="AD80" s="177">
        <f t="shared" si="99"/>
        <v>0</v>
      </c>
      <c r="AE80" s="213">
        <v>58.593600000000002</v>
      </c>
      <c r="AF80" s="9">
        <f t="shared" si="92"/>
        <v>0.87733813931896987</v>
      </c>
      <c r="AG80" s="8">
        <v>110</v>
      </c>
      <c r="AH80" s="9">
        <f t="shared" si="93"/>
        <v>0.46733090909090902</v>
      </c>
      <c r="AI80" s="251">
        <v>6.6</v>
      </c>
      <c r="AK80" s="8">
        <f t="shared" si="94"/>
        <v>82.5</v>
      </c>
      <c r="AL80" s="8">
        <f t="shared" si="100"/>
        <v>137.5</v>
      </c>
      <c r="AM80" s="247">
        <v>0.4</v>
      </c>
    </row>
    <row r="81" spans="1:39" ht="19.95" customHeight="1" x14ac:dyDescent="0.3">
      <c r="A81" s="3"/>
      <c r="B81" s="23" t="s">
        <v>95</v>
      </c>
      <c r="C81" s="23" t="s">
        <v>79</v>
      </c>
      <c r="D81" s="332" t="s">
        <v>179</v>
      </c>
      <c r="E81" s="333"/>
      <c r="F81" s="23">
        <v>1</v>
      </c>
      <c r="G81" s="218">
        <f t="shared" si="101"/>
        <v>150</v>
      </c>
      <c r="H81" s="15">
        <f t="shared" si="96"/>
        <v>150</v>
      </c>
      <c r="I81" s="51"/>
      <c r="J81" s="52"/>
      <c r="K81" s="53"/>
      <c r="L81" s="54"/>
      <c r="M81" s="55"/>
      <c r="N81" s="56"/>
      <c r="O81" s="57"/>
      <c r="P81" s="58"/>
      <c r="Q81" s="59"/>
      <c r="R81" s="60"/>
      <c r="S81" s="61"/>
      <c r="T81" s="210"/>
      <c r="U81" s="210"/>
      <c r="V81" s="51"/>
      <c r="W81" s="10">
        <f t="shared" si="89"/>
        <v>0</v>
      </c>
      <c r="Y81" s="224">
        <f t="shared" si="90"/>
        <v>0</v>
      </c>
      <c r="Z81" s="225">
        <f t="shared" si="91"/>
        <v>0</v>
      </c>
      <c r="AA81" s="168">
        <f t="shared" si="57"/>
        <v>0.2</v>
      </c>
      <c r="AB81" s="15">
        <f t="shared" si="97"/>
        <v>0</v>
      </c>
      <c r="AC81" s="15">
        <f t="shared" si="98"/>
        <v>0</v>
      </c>
      <c r="AD81" s="177">
        <f t="shared" si="99"/>
        <v>0</v>
      </c>
      <c r="AE81" s="213">
        <v>61.183199999999999</v>
      </c>
      <c r="AF81" s="9">
        <f t="shared" si="92"/>
        <v>0.96132271603969721</v>
      </c>
      <c r="AG81" s="8">
        <v>120</v>
      </c>
      <c r="AH81" s="9">
        <f t="shared" si="93"/>
        <v>0.49014000000000002</v>
      </c>
      <c r="AI81" s="251">
        <v>7.1</v>
      </c>
      <c r="AK81" s="8">
        <f t="shared" si="94"/>
        <v>90</v>
      </c>
      <c r="AL81" s="8">
        <f t="shared" si="100"/>
        <v>150</v>
      </c>
      <c r="AM81" s="247">
        <v>0.4</v>
      </c>
    </row>
    <row r="82" spans="1:39" ht="19.95" customHeight="1" x14ac:dyDescent="0.3">
      <c r="A82" s="3"/>
      <c r="B82" s="23" t="s">
        <v>96</v>
      </c>
      <c r="C82" s="23" t="s">
        <v>80</v>
      </c>
      <c r="D82" s="332" t="s">
        <v>179</v>
      </c>
      <c r="E82" s="333"/>
      <c r="F82" s="23">
        <v>1</v>
      </c>
      <c r="G82" s="218">
        <f t="shared" si="101"/>
        <v>162.5</v>
      </c>
      <c r="H82" s="15">
        <f>G82/F82</f>
        <v>162.5</v>
      </c>
      <c r="I82" s="51"/>
      <c r="J82" s="52"/>
      <c r="K82" s="53"/>
      <c r="L82" s="54"/>
      <c r="M82" s="55"/>
      <c r="N82" s="56"/>
      <c r="O82" s="57"/>
      <c r="P82" s="58"/>
      <c r="Q82" s="59"/>
      <c r="R82" s="60"/>
      <c r="S82" s="61"/>
      <c r="T82" s="210"/>
      <c r="U82" s="210"/>
      <c r="V82" s="51"/>
      <c r="W82" s="10">
        <f t="shared" si="89"/>
        <v>0</v>
      </c>
      <c r="Y82" s="224">
        <f t="shared" si="90"/>
        <v>0</v>
      </c>
      <c r="Z82" s="225">
        <f t="shared" si="91"/>
        <v>0</v>
      </c>
      <c r="AA82" s="168">
        <f t="shared" si="58"/>
        <v>0.2</v>
      </c>
      <c r="AB82" s="15">
        <f t="shared" si="97"/>
        <v>0</v>
      </c>
      <c r="AC82" s="15">
        <f t="shared" si="98"/>
        <v>0</v>
      </c>
      <c r="AD82" s="177">
        <f t="shared" si="99"/>
        <v>0</v>
      </c>
      <c r="AE82" s="213">
        <v>66.404000000000011</v>
      </c>
      <c r="AF82" s="9">
        <f t="shared" si="92"/>
        <v>0.9577133907595925</v>
      </c>
      <c r="AG82" s="8">
        <v>130</v>
      </c>
      <c r="AH82" s="9">
        <f t="shared" si="93"/>
        <v>0.48919999999999997</v>
      </c>
      <c r="AI82" s="251">
        <v>8</v>
      </c>
      <c r="AK82" s="8">
        <f t="shared" si="94"/>
        <v>97.5</v>
      </c>
      <c r="AL82" s="8">
        <f t="shared" si="100"/>
        <v>162.5</v>
      </c>
      <c r="AM82" s="247">
        <v>0.4</v>
      </c>
    </row>
    <row r="83" spans="1:39" ht="19.95" customHeight="1" x14ac:dyDescent="0.3">
      <c r="A83" s="3"/>
      <c r="B83" s="23" t="s">
        <v>97</v>
      </c>
      <c r="C83" s="23" t="s">
        <v>81</v>
      </c>
      <c r="D83" s="332" t="s">
        <v>179</v>
      </c>
      <c r="E83" s="333"/>
      <c r="F83" s="23">
        <v>1</v>
      </c>
      <c r="G83" s="218">
        <f t="shared" si="101"/>
        <v>175</v>
      </c>
      <c r="H83" s="15">
        <f t="shared" si="96"/>
        <v>175</v>
      </c>
      <c r="I83" s="51"/>
      <c r="J83" s="52"/>
      <c r="K83" s="53"/>
      <c r="L83" s="54"/>
      <c r="M83" s="55"/>
      <c r="N83" s="56"/>
      <c r="O83" s="57"/>
      <c r="P83" s="58"/>
      <c r="Q83" s="59"/>
      <c r="R83" s="60"/>
      <c r="S83" s="61"/>
      <c r="T83" s="210"/>
      <c r="U83" s="210"/>
      <c r="V83" s="51"/>
      <c r="W83" s="10">
        <f t="shared" si="89"/>
        <v>0</v>
      </c>
      <c r="Y83" s="224">
        <f t="shared" si="90"/>
        <v>0</v>
      </c>
      <c r="Z83" s="225">
        <f t="shared" si="91"/>
        <v>0</v>
      </c>
      <c r="AA83" s="168">
        <f t="shared" ref="AA83" si="102">AA79</f>
        <v>0.2</v>
      </c>
      <c r="AB83" s="15">
        <f t="shared" si="97"/>
        <v>0</v>
      </c>
      <c r="AC83" s="15">
        <f t="shared" si="98"/>
        <v>0</v>
      </c>
      <c r="AD83" s="177">
        <f t="shared" si="99"/>
        <v>0</v>
      </c>
      <c r="AE83" s="213">
        <v>70.304000000000002</v>
      </c>
      <c r="AF83" s="9">
        <f t="shared" si="92"/>
        <v>0.99135184342284932</v>
      </c>
      <c r="AG83" s="8">
        <v>140</v>
      </c>
      <c r="AH83" s="9">
        <f t="shared" si="93"/>
        <v>0.4978285714285714</v>
      </c>
      <c r="AI83" s="251">
        <v>8.8000000000000007</v>
      </c>
      <c r="AK83" s="8">
        <f t="shared" si="94"/>
        <v>105</v>
      </c>
      <c r="AL83" s="8">
        <f t="shared" si="100"/>
        <v>175</v>
      </c>
      <c r="AM83" s="247">
        <v>0.4</v>
      </c>
    </row>
    <row r="84" spans="1:39" ht="19.95" customHeight="1" x14ac:dyDescent="0.3">
      <c r="A84" s="3"/>
      <c r="B84" s="23" t="s">
        <v>98</v>
      </c>
      <c r="C84" s="23" t="s">
        <v>82</v>
      </c>
      <c r="D84" s="332" t="s">
        <v>179</v>
      </c>
      <c r="E84" s="333"/>
      <c r="F84" s="23">
        <v>1</v>
      </c>
      <c r="G84" s="218">
        <f t="shared" si="101"/>
        <v>187.5</v>
      </c>
      <c r="H84" s="15">
        <f t="shared" si="96"/>
        <v>187.5</v>
      </c>
      <c r="I84" s="51"/>
      <c r="J84" s="52"/>
      <c r="K84" s="53"/>
      <c r="L84" s="54"/>
      <c r="M84" s="55"/>
      <c r="N84" s="56"/>
      <c r="O84" s="57"/>
      <c r="P84" s="58"/>
      <c r="Q84" s="59"/>
      <c r="R84" s="60"/>
      <c r="S84" s="61"/>
      <c r="T84" s="210"/>
      <c r="U84" s="210"/>
      <c r="V84" s="51"/>
      <c r="W84" s="10">
        <f t="shared" si="89"/>
        <v>0</v>
      </c>
      <c r="Y84" s="224">
        <f t="shared" si="90"/>
        <v>0</v>
      </c>
      <c r="Z84" s="225">
        <f t="shared" si="91"/>
        <v>0</v>
      </c>
      <c r="AA84" s="168">
        <f t="shared" ref="AA84" si="103">AA79</f>
        <v>0.2</v>
      </c>
      <c r="AB84" s="15">
        <f t="shared" si="97"/>
        <v>0</v>
      </c>
      <c r="AC84" s="15">
        <f t="shared" si="98"/>
        <v>0</v>
      </c>
      <c r="AD84" s="177">
        <f t="shared" si="99"/>
        <v>0</v>
      </c>
      <c r="AE84" s="213">
        <v>91.135199999999998</v>
      </c>
      <c r="AF84" s="9">
        <f t="shared" si="92"/>
        <v>0.64590630184604858</v>
      </c>
      <c r="AG84" s="8">
        <v>150</v>
      </c>
      <c r="AH84" s="9">
        <f t="shared" si="93"/>
        <v>0.392432</v>
      </c>
      <c r="AI84" s="251">
        <v>10</v>
      </c>
      <c r="AK84" s="8">
        <f t="shared" si="94"/>
        <v>112.5</v>
      </c>
      <c r="AL84" s="8">
        <f t="shared" si="100"/>
        <v>187.5</v>
      </c>
      <c r="AM84" s="247">
        <v>0.4</v>
      </c>
    </row>
    <row r="85" spans="1:39" ht="19.95" customHeight="1" x14ac:dyDescent="0.3">
      <c r="A85" s="3"/>
      <c r="B85" s="23" t="s">
        <v>99</v>
      </c>
      <c r="C85" s="23" t="s">
        <v>83</v>
      </c>
      <c r="D85" s="332" t="s">
        <v>179</v>
      </c>
      <c r="E85" s="333"/>
      <c r="F85" s="23">
        <v>1</v>
      </c>
      <c r="G85" s="218">
        <f t="shared" si="101"/>
        <v>200</v>
      </c>
      <c r="H85" s="15">
        <f t="shared" si="96"/>
        <v>200</v>
      </c>
      <c r="I85" s="51"/>
      <c r="J85" s="52"/>
      <c r="K85" s="53"/>
      <c r="L85" s="54"/>
      <c r="M85" s="55"/>
      <c r="N85" s="56"/>
      <c r="O85" s="57"/>
      <c r="P85" s="58"/>
      <c r="Q85" s="59"/>
      <c r="R85" s="60"/>
      <c r="S85" s="61"/>
      <c r="T85" s="210"/>
      <c r="U85" s="210"/>
      <c r="V85" s="51"/>
      <c r="W85" s="10">
        <f t="shared" si="89"/>
        <v>0</v>
      </c>
      <c r="Y85" s="224">
        <f t="shared" si="90"/>
        <v>0</v>
      </c>
      <c r="Z85" s="225">
        <f t="shared" si="91"/>
        <v>0</v>
      </c>
      <c r="AA85" s="168">
        <f t="shared" ref="AA85" si="104">AA79</f>
        <v>0.2</v>
      </c>
      <c r="AB85" s="15">
        <f t="shared" si="97"/>
        <v>0</v>
      </c>
      <c r="AC85" s="15">
        <f t="shared" si="98"/>
        <v>0</v>
      </c>
      <c r="AD85" s="177">
        <f t="shared" si="99"/>
        <v>0</v>
      </c>
      <c r="AE85" s="213">
        <v>102.8456</v>
      </c>
      <c r="AF85" s="9">
        <f t="shared" si="92"/>
        <v>0.55573014304938662</v>
      </c>
      <c r="AG85" s="8">
        <v>160</v>
      </c>
      <c r="AH85" s="9">
        <f t="shared" si="93"/>
        <v>0.35721499999999995</v>
      </c>
      <c r="AI85" s="251">
        <v>12.1</v>
      </c>
      <c r="AK85" s="8">
        <f t="shared" si="94"/>
        <v>120</v>
      </c>
      <c r="AL85" s="8">
        <f t="shared" si="100"/>
        <v>200</v>
      </c>
      <c r="AM85" s="247">
        <v>0.4</v>
      </c>
    </row>
    <row r="86" spans="1:39" ht="19.95" customHeight="1" x14ac:dyDescent="0.3">
      <c r="A86" s="3"/>
      <c r="B86" s="23" t="s">
        <v>100</v>
      </c>
      <c r="C86" s="23" t="s">
        <v>84</v>
      </c>
      <c r="D86" s="332" t="s">
        <v>179</v>
      </c>
      <c r="E86" s="333"/>
      <c r="F86" s="23">
        <v>1</v>
      </c>
      <c r="G86" s="218">
        <f t="shared" si="101"/>
        <v>212.5</v>
      </c>
      <c r="H86" s="15">
        <f>G86/F86</f>
        <v>212.5</v>
      </c>
      <c r="I86" s="51"/>
      <c r="J86" s="52"/>
      <c r="K86" s="53"/>
      <c r="L86" s="54"/>
      <c r="M86" s="55"/>
      <c r="N86" s="56"/>
      <c r="O86" s="57"/>
      <c r="P86" s="58"/>
      <c r="Q86" s="59"/>
      <c r="R86" s="60"/>
      <c r="S86" s="61"/>
      <c r="T86" s="210"/>
      <c r="U86" s="210"/>
      <c r="V86" s="51"/>
      <c r="W86" s="10">
        <f t="shared" si="89"/>
        <v>0</v>
      </c>
      <c r="Y86" s="224">
        <f t="shared" si="90"/>
        <v>0</v>
      </c>
      <c r="Z86" s="225">
        <f t="shared" si="91"/>
        <v>0</v>
      </c>
      <c r="AA86" s="168">
        <f t="shared" ref="AA86" si="105">AA79</f>
        <v>0.2</v>
      </c>
      <c r="AB86" s="15">
        <f t="shared" si="97"/>
        <v>0</v>
      </c>
      <c r="AC86" s="15">
        <f t="shared" si="98"/>
        <v>0</v>
      </c>
      <c r="AD86" s="177">
        <f t="shared" si="99"/>
        <v>0</v>
      </c>
      <c r="AE86" s="213">
        <v>102.8456</v>
      </c>
      <c r="AF86" s="9">
        <f t="shared" si="92"/>
        <v>0.65296327698997325</v>
      </c>
      <c r="AG86" s="8">
        <v>170</v>
      </c>
      <c r="AH86" s="9">
        <f t="shared" si="93"/>
        <v>0.39502588235294112</v>
      </c>
      <c r="AI86" s="251">
        <v>12</v>
      </c>
      <c r="AK86" s="8">
        <f t="shared" si="94"/>
        <v>127.5</v>
      </c>
      <c r="AL86" s="8">
        <f t="shared" si="100"/>
        <v>212.5</v>
      </c>
      <c r="AM86" s="247">
        <v>0.4</v>
      </c>
    </row>
    <row r="87" spans="1:39" ht="19.95" customHeight="1" x14ac:dyDescent="0.3">
      <c r="A87" s="3"/>
      <c r="B87" s="23" t="s">
        <v>101</v>
      </c>
      <c r="C87" s="23" t="s">
        <v>85</v>
      </c>
      <c r="D87" s="332" t="s">
        <v>179</v>
      </c>
      <c r="E87" s="333"/>
      <c r="F87" s="23">
        <v>1</v>
      </c>
      <c r="G87" s="218">
        <f t="shared" si="101"/>
        <v>225</v>
      </c>
      <c r="H87" s="15">
        <f t="shared" si="96"/>
        <v>225</v>
      </c>
      <c r="I87" s="51"/>
      <c r="J87" s="52"/>
      <c r="K87" s="53"/>
      <c r="L87" s="54"/>
      <c r="M87" s="55"/>
      <c r="N87" s="56"/>
      <c r="O87" s="57"/>
      <c r="P87" s="58"/>
      <c r="Q87" s="59"/>
      <c r="R87" s="60"/>
      <c r="S87" s="61"/>
      <c r="T87" s="210"/>
      <c r="U87" s="210"/>
      <c r="V87" s="51"/>
      <c r="W87" s="10">
        <f t="shared" si="89"/>
        <v>0</v>
      </c>
      <c r="Y87" s="224">
        <f t="shared" si="90"/>
        <v>0</v>
      </c>
      <c r="Z87" s="225">
        <f t="shared" si="91"/>
        <v>0</v>
      </c>
      <c r="AA87" s="168">
        <f t="shared" si="52"/>
        <v>0.2</v>
      </c>
      <c r="AB87" s="15">
        <f t="shared" si="97"/>
        <v>0</v>
      </c>
      <c r="AC87" s="15">
        <f t="shared" si="98"/>
        <v>0</v>
      </c>
      <c r="AD87" s="177">
        <f t="shared" si="99"/>
        <v>0</v>
      </c>
      <c r="AE87" s="213">
        <v>100.25600000000001</v>
      </c>
      <c r="AF87" s="9">
        <f t="shared" si="92"/>
        <v>0.79540376635812293</v>
      </c>
      <c r="AG87" s="8">
        <v>180</v>
      </c>
      <c r="AH87" s="9">
        <f t="shared" si="93"/>
        <v>0.4430222222222221</v>
      </c>
      <c r="AI87" s="251">
        <v>13</v>
      </c>
      <c r="AK87" s="8">
        <f t="shared" si="94"/>
        <v>135</v>
      </c>
      <c r="AL87" s="8">
        <f t="shared" si="100"/>
        <v>225</v>
      </c>
      <c r="AM87" s="247">
        <v>0.4</v>
      </c>
    </row>
    <row r="88" spans="1:39" ht="19.95" customHeight="1" x14ac:dyDescent="0.3">
      <c r="A88" s="3"/>
      <c r="B88" s="23" t="s">
        <v>102</v>
      </c>
      <c r="C88" s="23" t="s">
        <v>86</v>
      </c>
      <c r="D88" s="332" t="s">
        <v>179</v>
      </c>
      <c r="E88" s="333"/>
      <c r="F88" s="23">
        <v>1</v>
      </c>
      <c r="G88" s="218">
        <f t="shared" si="101"/>
        <v>237.5</v>
      </c>
      <c r="H88" s="15">
        <f t="shared" si="96"/>
        <v>237.5</v>
      </c>
      <c r="I88" s="51"/>
      <c r="J88" s="52"/>
      <c r="K88" s="53"/>
      <c r="L88" s="54"/>
      <c r="M88" s="55"/>
      <c r="N88" s="56"/>
      <c r="O88" s="57"/>
      <c r="P88" s="58"/>
      <c r="Q88" s="59"/>
      <c r="R88" s="60"/>
      <c r="S88" s="61"/>
      <c r="T88" s="210"/>
      <c r="U88" s="210"/>
      <c r="V88" s="51"/>
      <c r="W88" s="10">
        <f t="shared" si="89"/>
        <v>0</v>
      </c>
      <c r="Y88" s="224">
        <f t="shared" si="90"/>
        <v>0</v>
      </c>
      <c r="Z88" s="225">
        <f t="shared" si="91"/>
        <v>0</v>
      </c>
      <c r="AA88" s="168">
        <f t="shared" si="54"/>
        <v>0.2</v>
      </c>
      <c r="AB88" s="15">
        <f t="shared" si="97"/>
        <v>0</v>
      </c>
      <c r="AC88" s="15">
        <f t="shared" si="98"/>
        <v>0</v>
      </c>
      <c r="AD88" s="177">
        <f t="shared" si="99"/>
        <v>0</v>
      </c>
      <c r="AE88" s="213">
        <v>110.6664</v>
      </c>
      <c r="AF88" s="9">
        <f t="shared" si="92"/>
        <v>0.71687160691953478</v>
      </c>
      <c r="AG88" s="8">
        <v>190</v>
      </c>
      <c r="AH88" s="9">
        <f t="shared" si="93"/>
        <v>0.41754526315789475</v>
      </c>
      <c r="AI88" s="251">
        <v>13.7</v>
      </c>
      <c r="AK88" s="8">
        <f t="shared" si="94"/>
        <v>142.5</v>
      </c>
      <c r="AL88" s="8">
        <f t="shared" si="100"/>
        <v>237.5</v>
      </c>
      <c r="AM88" s="247">
        <v>0.4</v>
      </c>
    </row>
    <row r="89" spans="1:39" ht="19.95" customHeight="1" x14ac:dyDescent="0.3">
      <c r="A89" s="3"/>
      <c r="B89" s="13" t="s">
        <v>296</v>
      </c>
      <c r="C89" s="13" t="s">
        <v>76</v>
      </c>
      <c r="D89" s="13" t="s">
        <v>312</v>
      </c>
      <c r="E89" s="13"/>
      <c r="F89" s="13">
        <v>5</v>
      </c>
      <c r="G89" s="240">
        <f t="shared" ref="G89:G94" si="106">AL89</f>
        <v>2625</v>
      </c>
      <c r="H89" s="15">
        <f t="shared" ref="H89:H94" si="107">G89/F89</f>
        <v>525</v>
      </c>
      <c r="I89" s="51"/>
      <c r="J89" s="52"/>
      <c r="K89" s="53"/>
      <c r="L89" s="54"/>
      <c r="M89" s="55"/>
      <c r="N89" s="56"/>
      <c r="O89" s="57"/>
      <c r="P89" s="58"/>
      <c r="Q89" s="59"/>
      <c r="R89" s="60"/>
      <c r="S89" s="61"/>
      <c r="T89" s="210"/>
      <c r="U89" s="210"/>
      <c r="V89" s="51"/>
      <c r="W89" s="10">
        <f t="shared" ref="W89:W94" si="108">G89*(I89+J89+K89+L89+M89+N89+O89+P89+Q89+R89+S89+T89+U89+V89)</f>
        <v>0</v>
      </c>
      <c r="Y89" s="224">
        <f t="shared" ref="Y89:Y94" si="109">I89+J89+K89+L89+M89+N89+O89+P89+Q89+R89+S89+T89+U89+V89</f>
        <v>0</v>
      </c>
      <c r="Z89" s="225">
        <f t="shared" ref="Z89:Z94" si="110">Y89*F89</f>
        <v>0</v>
      </c>
      <c r="AA89" s="168">
        <f t="shared" si="55"/>
        <v>0.2</v>
      </c>
      <c r="AB89" s="15">
        <f t="shared" ref="AB89:AB94" si="111">W89-(W89*AA89)</f>
        <v>0</v>
      </c>
      <c r="AC89" s="15">
        <f t="shared" ref="AC89:AC94" si="112">(I89+J89+K89+L89+M89+N89+O89+P89+Q89+R89+S89+T89+U89+V89)*AE89</f>
        <v>0</v>
      </c>
      <c r="AD89" s="177">
        <f t="shared" ref="AD89:AD94" si="113">SUM(I89:V89)*AI89</f>
        <v>0</v>
      </c>
      <c r="AE89" s="8">
        <v>1292</v>
      </c>
      <c r="AF89" s="9">
        <f t="shared" si="92"/>
        <v>0.62538699690402477</v>
      </c>
      <c r="AG89" s="8">
        <f>SUM(AG90:AG94)</f>
        <v>2100</v>
      </c>
      <c r="AH89" s="9">
        <f t="shared" si="93"/>
        <v>0.38476190476190475</v>
      </c>
      <c r="AI89" s="244">
        <f>SUM(AI90:AI94)</f>
        <v>65</v>
      </c>
      <c r="AK89" s="8">
        <f t="shared" si="94"/>
        <v>1575</v>
      </c>
      <c r="AL89" s="8">
        <f t="shared" si="100"/>
        <v>2625</v>
      </c>
      <c r="AM89" s="247">
        <v>0.4</v>
      </c>
    </row>
    <row r="90" spans="1:39" ht="19.95" customHeight="1" x14ac:dyDescent="0.3">
      <c r="A90" s="3"/>
      <c r="B90" s="23" t="s">
        <v>297</v>
      </c>
      <c r="C90" s="23" t="s">
        <v>302</v>
      </c>
      <c r="D90" s="332" t="s">
        <v>311</v>
      </c>
      <c r="E90" s="333"/>
      <c r="F90" s="23">
        <v>1</v>
      </c>
      <c r="G90" s="218">
        <f t="shared" si="106"/>
        <v>475</v>
      </c>
      <c r="H90" s="15">
        <f t="shared" si="107"/>
        <v>475</v>
      </c>
      <c r="I90" s="51"/>
      <c r="J90" s="52"/>
      <c r="K90" s="53"/>
      <c r="L90" s="54"/>
      <c r="M90" s="55"/>
      <c r="N90" s="56"/>
      <c r="O90" s="57"/>
      <c r="P90" s="58"/>
      <c r="Q90" s="59"/>
      <c r="R90" s="60"/>
      <c r="S90" s="61"/>
      <c r="T90" s="210"/>
      <c r="U90" s="210"/>
      <c r="V90" s="51"/>
      <c r="W90" s="10">
        <f t="shared" si="108"/>
        <v>0</v>
      </c>
      <c r="Y90" s="224">
        <f t="shared" si="109"/>
        <v>0</v>
      </c>
      <c r="Z90" s="225">
        <f t="shared" si="110"/>
        <v>0</v>
      </c>
      <c r="AA90" s="168">
        <f t="shared" si="56"/>
        <v>0.2</v>
      </c>
      <c r="AB90" s="15">
        <f t="shared" si="111"/>
        <v>0</v>
      </c>
      <c r="AC90" s="15">
        <f t="shared" si="112"/>
        <v>0</v>
      </c>
      <c r="AD90" s="177">
        <f t="shared" si="113"/>
        <v>0</v>
      </c>
      <c r="AE90" s="213">
        <v>216</v>
      </c>
      <c r="AF90" s="9">
        <f t="shared" si="92"/>
        <v>0.7592592592592593</v>
      </c>
      <c r="AG90" s="8">
        <v>380</v>
      </c>
      <c r="AH90" s="9">
        <f t="shared" si="93"/>
        <v>0.43157894736842106</v>
      </c>
      <c r="AI90" s="251">
        <v>11</v>
      </c>
      <c r="AK90" s="8">
        <f t="shared" si="94"/>
        <v>285</v>
      </c>
      <c r="AL90" s="8">
        <f t="shared" si="100"/>
        <v>475</v>
      </c>
      <c r="AM90" s="247">
        <v>0.4</v>
      </c>
    </row>
    <row r="91" spans="1:39" ht="19.95" customHeight="1" x14ac:dyDescent="0.3">
      <c r="A91" s="3"/>
      <c r="B91" s="23" t="s">
        <v>298</v>
      </c>
      <c r="C91" s="23" t="s">
        <v>303</v>
      </c>
      <c r="D91" s="332" t="s">
        <v>311</v>
      </c>
      <c r="E91" s="333"/>
      <c r="F91" s="23">
        <v>1</v>
      </c>
      <c r="G91" s="218">
        <f t="shared" si="106"/>
        <v>500</v>
      </c>
      <c r="H91" s="15">
        <f t="shared" si="107"/>
        <v>500</v>
      </c>
      <c r="I91" s="51"/>
      <c r="J91" s="52"/>
      <c r="K91" s="53"/>
      <c r="L91" s="54"/>
      <c r="M91" s="55"/>
      <c r="N91" s="56"/>
      <c r="O91" s="57"/>
      <c r="P91" s="58"/>
      <c r="Q91" s="59"/>
      <c r="R91" s="60"/>
      <c r="S91" s="61"/>
      <c r="T91" s="210"/>
      <c r="U91" s="210"/>
      <c r="V91" s="51"/>
      <c r="W91" s="10">
        <f t="shared" si="108"/>
        <v>0</v>
      </c>
      <c r="Y91" s="224">
        <f t="shared" si="109"/>
        <v>0</v>
      </c>
      <c r="Z91" s="225">
        <f t="shared" si="110"/>
        <v>0</v>
      </c>
      <c r="AA91" s="168">
        <f t="shared" si="57"/>
        <v>0.2</v>
      </c>
      <c r="AB91" s="15">
        <f t="shared" si="111"/>
        <v>0</v>
      </c>
      <c r="AC91" s="15">
        <f t="shared" si="112"/>
        <v>0</v>
      </c>
      <c r="AD91" s="177">
        <f t="shared" si="113"/>
        <v>0</v>
      </c>
      <c r="AE91" s="213">
        <v>255</v>
      </c>
      <c r="AF91" s="9">
        <f t="shared" si="92"/>
        <v>0.56862745098039214</v>
      </c>
      <c r="AG91" s="8">
        <v>400</v>
      </c>
      <c r="AH91" s="9">
        <f t="shared" si="93"/>
        <v>0.36250000000000004</v>
      </c>
      <c r="AI91" s="251">
        <v>12</v>
      </c>
      <c r="AK91" s="8">
        <f t="shared" si="94"/>
        <v>300</v>
      </c>
      <c r="AL91" s="8">
        <f t="shared" si="100"/>
        <v>500</v>
      </c>
      <c r="AM91" s="247">
        <v>0.4</v>
      </c>
    </row>
    <row r="92" spans="1:39" ht="19.95" customHeight="1" x14ac:dyDescent="0.3">
      <c r="A92" s="3"/>
      <c r="B92" s="23" t="s">
        <v>299</v>
      </c>
      <c r="C92" s="23" t="s">
        <v>304</v>
      </c>
      <c r="D92" s="332" t="s">
        <v>311</v>
      </c>
      <c r="E92" s="333"/>
      <c r="F92" s="23">
        <v>1</v>
      </c>
      <c r="G92" s="218">
        <f t="shared" si="106"/>
        <v>525</v>
      </c>
      <c r="H92" s="15">
        <f t="shared" si="107"/>
        <v>525</v>
      </c>
      <c r="I92" s="51"/>
      <c r="J92" s="52"/>
      <c r="K92" s="53"/>
      <c r="L92" s="54"/>
      <c r="M92" s="55"/>
      <c r="N92" s="56"/>
      <c r="O92" s="57"/>
      <c r="P92" s="58"/>
      <c r="Q92" s="59"/>
      <c r="R92" s="60"/>
      <c r="S92" s="61"/>
      <c r="T92" s="210"/>
      <c r="U92" s="210"/>
      <c r="V92" s="51"/>
      <c r="W92" s="10">
        <f t="shared" si="108"/>
        <v>0</v>
      </c>
      <c r="Y92" s="224">
        <f t="shared" si="109"/>
        <v>0</v>
      </c>
      <c r="Z92" s="225">
        <f t="shared" si="110"/>
        <v>0</v>
      </c>
      <c r="AA92" s="168">
        <f t="shared" si="58"/>
        <v>0.2</v>
      </c>
      <c r="AB92" s="15">
        <f t="shared" si="111"/>
        <v>0</v>
      </c>
      <c r="AC92" s="15">
        <f t="shared" si="112"/>
        <v>0</v>
      </c>
      <c r="AD92" s="177">
        <f t="shared" si="113"/>
        <v>0</v>
      </c>
      <c r="AE92" s="213">
        <v>257</v>
      </c>
      <c r="AF92" s="9">
        <f t="shared" si="92"/>
        <v>0.63424124513618674</v>
      </c>
      <c r="AG92" s="8">
        <v>420</v>
      </c>
      <c r="AH92" s="9">
        <f t="shared" si="93"/>
        <v>0.38809523809523805</v>
      </c>
      <c r="AI92" s="251">
        <v>13</v>
      </c>
      <c r="AK92" s="8">
        <f t="shared" si="94"/>
        <v>315</v>
      </c>
      <c r="AL92" s="8">
        <f t="shared" si="100"/>
        <v>525</v>
      </c>
      <c r="AM92" s="247">
        <v>0.4</v>
      </c>
    </row>
    <row r="93" spans="1:39" ht="19.95" customHeight="1" x14ac:dyDescent="0.3">
      <c r="A93" s="3"/>
      <c r="B93" s="23" t="s">
        <v>300</v>
      </c>
      <c r="C93" s="23" t="s">
        <v>305</v>
      </c>
      <c r="D93" s="332" t="s">
        <v>311</v>
      </c>
      <c r="E93" s="333"/>
      <c r="F93" s="23">
        <v>1</v>
      </c>
      <c r="G93" s="218">
        <f t="shared" si="106"/>
        <v>550</v>
      </c>
      <c r="H93" s="15">
        <f t="shared" si="107"/>
        <v>550</v>
      </c>
      <c r="I93" s="51"/>
      <c r="J93" s="52"/>
      <c r="K93" s="53"/>
      <c r="L93" s="54"/>
      <c r="M93" s="55"/>
      <c r="N93" s="56"/>
      <c r="O93" s="57"/>
      <c r="P93" s="58"/>
      <c r="Q93" s="59"/>
      <c r="R93" s="60"/>
      <c r="S93" s="61"/>
      <c r="T93" s="210"/>
      <c r="U93" s="210"/>
      <c r="V93" s="51"/>
      <c r="W93" s="10">
        <f t="shared" si="108"/>
        <v>0</v>
      </c>
      <c r="Y93" s="224">
        <f t="shared" si="109"/>
        <v>0</v>
      </c>
      <c r="Z93" s="225">
        <f t="shared" si="110"/>
        <v>0</v>
      </c>
      <c r="AA93" s="168">
        <f t="shared" ref="AA93" si="114">AA89</f>
        <v>0.2</v>
      </c>
      <c r="AB93" s="15">
        <f t="shared" si="111"/>
        <v>0</v>
      </c>
      <c r="AC93" s="15">
        <f t="shared" si="112"/>
        <v>0</v>
      </c>
      <c r="AD93" s="177">
        <f t="shared" si="113"/>
        <v>0</v>
      </c>
      <c r="AE93" s="213">
        <v>285</v>
      </c>
      <c r="AF93" s="9">
        <f t="shared" si="92"/>
        <v>0.54385964912280704</v>
      </c>
      <c r="AG93" s="8">
        <v>440</v>
      </c>
      <c r="AH93" s="9">
        <f t="shared" si="93"/>
        <v>0.35227272727272729</v>
      </c>
      <c r="AI93" s="251">
        <v>14</v>
      </c>
      <c r="AK93" s="8">
        <f t="shared" si="94"/>
        <v>330</v>
      </c>
      <c r="AL93" s="8">
        <f t="shared" si="100"/>
        <v>550</v>
      </c>
      <c r="AM93" s="247">
        <v>0.4</v>
      </c>
    </row>
    <row r="94" spans="1:39" ht="19.95" customHeight="1" x14ac:dyDescent="0.3">
      <c r="A94" s="3"/>
      <c r="B94" s="23" t="s">
        <v>301</v>
      </c>
      <c r="C94" s="23" t="s">
        <v>306</v>
      </c>
      <c r="D94" s="332" t="s">
        <v>311</v>
      </c>
      <c r="E94" s="333"/>
      <c r="F94" s="23">
        <v>1</v>
      </c>
      <c r="G94" s="218">
        <f t="shared" si="106"/>
        <v>575</v>
      </c>
      <c r="H94" s="15">
        <f t="shared" si="107"/>
        <v>575</v>
      </c>
      <c r="I94" s="51"/>
      <c r="J94" s="52"/>
      <c r="K94" s="53"/>
      <c r="L94" s="54"/>
      <c r="M94" s="55"/>
      <c r="N94" s="56"/>
      <c r="O94" s="57"/>
      <c r="P94" s="58"/>
      <c r="Q94" s="59"/>
      <c r="R94" s="60"/>
      <c r="S94" s="61"/>
      <c r="T94" s="210"/>
      <c r="U94" s="210"/>
      <c r="V94" s="51"/>
      <c r="W94" s="10">
        <f t="shared" si="108"/>
        <v>0</v>
      </c>
      <c r="Y94" s="224">
        <f t="shared" si="109"/>
        <v>0</v>
      </c>
      <c r="Z94" s="225">
        <f t="shared" si="110"/>
        <v>0</v>
      </c>
      <c r="AA94" s="168">
        <f t="shared" ref="AA94" si="115">AA89</f>
        <v>0.2</v>
      </c>
      <c r="AB94" s="15">
        <f t="shared" si="111"/>
        <v>0</v>
      </c>
      <c r="AC94" s="15">
        <f t="shared" si="112"/>
        <v>0</v>
      </c>
      <c r="AD94" s="177">
        <f t="shared" si="113"/>
        <v>0</v>
      </c>
      <c r="AE94" s="213">
        <v>286</v>
      </c>
      <c r="AF94" s="9">
        <f t="shared" si="92"/>
        <v>0.60839160839160844</v>
      </c>
      <c r="AG94" s="8">
        <v>460</v>
      </c>
      <c r="AH94" s="9">
        <f t="shared" si="93"/>
        <v>0.37826086956521743</v>
      </c>
      <c r="AI94" s="251">
        <v>15</v>
      </c>
      <c r="AK94" s="8">
        <f t="shared" si="94"/>
        <v>345</v>
      </c>
      <c r="AL94" s="8">
        <f t="shared" si="100"/>
        <v>575</v>
      </c>
      <c r="AM94" s="247">
        <v>0.4</v>
      </c>
    </row>
    <row r="95" spans="1:39" ht="25.05" customHeight="1" x14ac:dyDescent="0.3">
      <c r="A95" s="3"/>
      <c r="B95" s="149"/>
      <c r="C95" s="150"/>
      <c r="D95" s="150"/>
      <c r="E95" s="127" t="s">
        <v>245</v>
      </c>
      <c r="F95" s="150"/>
      <c r="G95" s="150"/>
      <c r="H95" s="150"/>
      <c r="I95" s="64"/>
      <c r="J95" s="64"/>
      <c r="K95" s="64"/>
      <c r="L95" s="64"/>
      <c r="M95" s="64"/>
      <c r="N95" s="64"/>
      <c r="O95" s="64"/>
      <c r="P95" s="64"/>
      <c r="Q95" s="64"/>
      <c r="R95" s="64"/>
      <c r="S95" s="64"/>
      <c r="T95" s="7"/>
      <c r="U95" s="7"/>
      <c r="V95" s="64"/>
      <c r="W95" s="6"/>
      <c r="X95" s="6"/>
      <c r="Y95" s="7"/>
      <c r="Z95" s="228"/>
      <c r="AA95" s="231"/>
      <c r="AK95" s="8"/>
      <c r="AL95" s="8"/>
    </row>
    <row r="96" spans="1:39" ht="19.95" customHeight="1" x14ac:dyDescent="0.3">
      <c r="A96" s="3"/>
      <c r="B96" s="13" t="s">
        <v>237</v>
      </c>
      <c r="C96" s="156" t="s">
        <v>34</v>
      </c>
      <c r="D96" s="157"/>
      <c r="E96" s="17"/>
      <c r="F96" s="14">
        <f>SUM(F97:F102,F106)</f>
        <v>64</v>
      </c>
      <c r="G96" s="216">
        <f>AL96</f>
        <v>2650</v>
      </c>
      <c r="H96" s="15">
        <f t="shared" si="96"/>
        <v>41.40625</v>
      </c>
      <c r="I96" s="51"/>
      <c r="J96" s="52"/>
      <c r="K96" s="53"/>
      <c r="L96" s="54"/>
      <c r="M96" s="55"/>
      <c r="N96" s="56"/>
      <c r="O96" s="57"/>
      <c r="P96" s="58"/>
      <c r="Q96" s="59"/>
      <c r="R96" s="60"/>
      <c r="S96" s="61"/>
      <c r="T96" s="210"/>
      <c r="U96" s="210"/>
      <c r="V96" s="51"/>
      <c r="W96" s="10">
        <f t="shared" ref="W96:W105" si="116">G96*(I96+J96+K96+L96+M96+N96+O96+P96+Q96+R96+S96+T96+U96+V96)</f>
        <v>0</v>
      </c>
      <c r="Y96" s="224">
        <f t="shared" ref="Y96:Y105" si="117">I96+J96+K96+L96+M96+N96+O96+P96+Q96+R96+S96+T96+U96+V96</f>
        <v>0</v>
      </c>
      <c r="Z96" s="225">
        <f t="shared" ref="Z96:Z105" si="118">Y96*F96</f>
        <v>0</v>
      </c>
      <c r="AA96" s="168">
        <f t="shared" ref="AA96" si="119">AA89</f>
        <v>0.2</v>
      </c>
      <c r="AB96" s="15">
        <f>W96-(W96*AA96)</f>
        <v>0</v>
      </c>
      <c r="AC96" s="15">
        <f t="shared" si="98"/>
        <v>0</v>
      </c>
      <c r="AD96" s="177">
        <f>SUM(I96:V96)*AI96</f>
        <v>0</v>
      </c>
      <c r="AE96" s="8">
        <f>SUM(AE97:AE102,AE106)</f>
        <v>1128.4000000000001</v>
      </c>
      <c r="AF96" s="9">
        <f t="shared" si="92"/>
        <v>0.87876639489542696</v>
      </c>
      <c r="AG96" s="8">
        <f>SUM(AG97:AG102,AG106)</f>
        <v>2120</v>
      </c>
      <c r="AH96" s="9">
        <f>1-(AE96/AG96)</f>
        <v>0.4677358490566037</v>
      </c>
      <c r="AI96" s="244">
        <f>SUM(AI97:AI101)+AI102</f>
        <v>90.4</v>
      </c>
      <c r="AK96" s="8">
        <f t="shared" ref="AK96:AK106" si="120">AL96-(AL96*AM96)</f>
        <v>1590</v>
      </c>
      <c r="AL96" s="8">
        <f t="shared" ref="AL96:AL106" si="121">AG96*1.25</f>
        <v>2650</v>
      </c>
      <c r="AM96" s="247">
        <v>0.4</v>
      </c>
    </row>
    <row r="97" spans="1:39" ht="19.95" customHeight="1" x14ac:dyDescent="0.3">
      <c r="A97" s="3"/>
      <c r="B97" s="13" t="s">
        <v>103</v>
      </c>
      <c r="C97" s="13" t="s">
        <v>112</v>
      </c>
      <c r="D97" s="13" t="s">
        <v>170</v>
      </c>
      <c r="E97" s="13"/>
      <c r="F97" s="13">
        <v>15</v>
      </c>
      <c r="G97" s="216">
        <f t="shared" ref="G97:G102" si="122">AL97</f>
        <v>75</v>
      </c>
      <c r="H97" s="15">
        <f t="shared" si="96"/>
        <v>5</v>
      </c>
      <c r="I97" s="51"/>
      <c r="J97" s="52"/>
      <c r="K97" s="53"/>
      <c r="L97" s="54"/>
      <c r="M97" s="55"/>
      <c r="N97" s="56"/>
      <c r="O97" s="57"/>
      <c r="P97" s="58"/>
      <c r="Q97" s="59"/>
      <c r="R97" s="60"/>
      <c r="S97" s="61"/>
      <c r="T97" s="210"/>
      <c r="U97" s="210"/>
      <c r="V97" s="51"/>
      <c r="W97" s="10">
        <f t="shared" si="116"/>
        <v>0</v>
      </c>
      <c r="Y97" s="224">
        <f t="shared" si="117"/>
        <v>0</v>
      </c>
      <c r="Z97" s="225">
        <f t="shared" si="118"/>
        <v>0</v>
      </c>
      <c r="AA97" s="168">
        <f t="shared" ref="AA97:AA148" si="123">AA93</f>
        <v>0.2</v>
      </c>
      <c r="AB97" s="15">
        <f t="shared" ref="AB97:AB105" si="124">W97-(W97*AA97)</f>
        <v>0</v>
      </c>
      <c r="AC97" s="15">
        <f t="shared" si="98"/>
        <v>0</v>
      </c>
      <c r="AD97" s="177">
        <f t="shared" ref="AD97:AD105" si="125">SUM(I97:V97)*AI97</f>
        <v>0</v>
      </c>
      <c r="AE97" s="213">
        <v>36.451999999999998</v>
      </c>
      <c r="AF97" s="9">
        <f t="shared" si="92"/>
        <v>0.64600021946669606</v>
      </c>
      <c r="AG97" s="8">
        <v>60</v>
      </c>
      <c r="AH97" s="9">
        <f t="shared" ref="AH97:AH106" si="126">1-(AE97/AG97)</f>
        <v>0.39246666666666674</v>
      </c>
      <c r="AI97" s="251">
        <v>0.9</v>
      </c>
      <c r="AK97" s="8">
        <f t="shared" si="120"/>
        <v>45</v>
      </c>
      <c r="AL97" s="8">
        <f t="shared" si="121"/>
        <v>75</v>
      </c>
      <c r="AM97" s="247">
        <v>0.4</v>
      </c>
    </row>
    <row r="98" spans="1:39" ht="19.95" customHeight="1" x14ac:dyDescent="0.3">
      <c r="A98" s="3"/>
      <c r="B98" s="13" t="s">
        <v>104</v>
      </c>
      <c r="C98" s="13" t="s">
        <v>112</v>
      </c>
      <c r="D98" s="13" t="s">
        <v>171</v>
      </c>
      <c r="E98" s="13"/>
      <c r="F98" s="13">
        <v>15</v>
      </c>
      <c r="G98" s="216">
        <f t="shared" si="122"/>
        <v>125</v>
      </c>
      <c r="H98" s="15">
        <f t="shared" si="96"/>
        <v>8.3333333333333339</v>
      </c>
      <c r="I98" s="51"/>
      <c r="J98" s="52"/>
      <c r="K98" s="53"/>
      <c r="L98" s="54"/>
      <c r="M98" s="55"/>
      <c r="N98" s="56"/>
      <c r="O98" s="57"/>
      <c r="P98" s="58"/>
      <c r="Q98" s="59"/>
      <c r="R98" s="60"/>
      <c r="S98" s="61"/>
      <c r="T98" s="210"/>
      <c r="U98" s="210"/>
      <c r="V98" s="51"/>
      <c r="W98" s="10">
        <f t="shared" si="116"/>
        <v>0</v>
      </c>
      <c r="Y98" s="224">
        <f t="shared" si="117"/>
        <v>0</v>
      </c>
      <c r="Z98" s="225">
        <f t="shared" si="118"/>
        <v>0</v>
      </c>
      <c r="AA98" s="168">
        <f t="shared" ref="AA98:AA149" si="127">AA93</f>
        <v>0.2</v>
      </c>
      <c r="AB98" s="15">
        <f t="shared" si="124"/>
        <v>0</v>
      </c>
      <c r="AC98" s="15">
        <f t="shared" si="98"/>
        <v>0</v>
      </c>
      <c r="AD98" s="177">
        <f t="shared" si="125"/>
        <v>0</v>
      </c>
      <c r="AE98" s="213">
        <v>45.572800000000001</v>
      </c>
      <c r="AF98" s="9">
        <f t="shared" si="92"/>
        <v>1.1942913316715233</v>
      </c>
      <c r="AG98" s="8">
        <v>100</v>
      </c>
      <c r="AH98" s="9">
        <f t="shared" si="126"/>
        <v>0.54427199999999998</v>
      </c>
      <c r="AI98" s="251">
        <v>2.7</v>
      </c>
      <c r="AK98" s="8">
        <f t="shared" si="120"/>
        <v>75</v>
      </c>
      <c r="AL98" s="8">
        <f t="shared" si="121"/>
        <v>125</v>
      </c>
      <c r="AM98" s="247">
        <v>0.4</v>
      </c>
    </row>
    <row r="99" spans="1:39" ht="19.95" customHeight="1" x14ac:dyDescent="0.3">
      <c r="A99" s="3"/>
      <c r="B99" s="13" t="s">
        <v>105</v>
      </c>
      <c r="C99" s="13" t="s">
        <v>112</v>
      </c>
      <c r="D99" s="13" t="s">
        <v>174</v>
      </c>
      <c r="E99" s="13"/>
      <c r="F99" s="13">
        <v>15</v>
      </c>
      <c r="G99" s="216">
        <f t="shared" si="122"/>
        <v>275</v>
      </c>
      <c r="H99" s="15">
        <f t="shared" si="96"/>
        <v>18.333333333333332</v>
      </c>
      <c r="I99" s="51"/>
      <c r="J99" s="52"/>
      <c r="K99" s="53"/>
      <c r="L99" s="54"/>
      <c r="M99" s="55"/>
      <c r="N99" s="56"/>
      <c r="O99" s="57"/>
      <c r="P99" s="58"/>
      <c r="Q99" s="59"/>
      <c r="R99" s="60"/>
      <c r="S99" s="61"/>
      <c r="T99" s="210"/>
      <c r="U99" s="210"/>
      <c r="V99" s="51"/>
      <c r="W99" s="10">
        <f t="shared" si="116"/>
        <v>0</v>
      </c>
      <c r="Y99" s="224">
        <f t="shared" si="117"/>
        <v>0</v>
      </c>
      <c r="Z99" s="225">
        <f t="shared" si="118"/>
        <v>0</v>
      </c>
      <c r="AA99" s="168">
        <f t="shared" ref="AA99:AA150" si="128">AA93</f>
        <v>0.2</v>
      </c>
      <c r="AB99" s="15">
        <f t="shared" si="124"/>
        <v>0</v>
      </c>
      <c r="AC99" s="15">
        <f t="shared" si="98"/>
        <v>0</v>
      </c>
      <c r="AD99" s="177">
        <f t="shared" si="125"/>
        <v>0</v>
      </c>
      <c r="AE99" s="213">
        <v>134.0976</v>
      </c>
      <c r="AF99" s="9">
        <f t="shared" si="92"/>
        <v>0.64059610313681981</v>
      </c>
      <c r="AG99" s="8">
        <v>220</v>
      </c>
      <c r="AH99" s="9">
        <f t="shared" si="126"/>
        <v>0.39046545454545456</v>
      </c>
      <c r="AI99" s="251">
        <v>11</v>
      </c>
      <c r="AK99" s="8">
        <f t="shared" si="120"/>
        <v>165</v>
      </c>
      <c r="AL99" s="8">
        <f t="shared" si="121"/>
        <v>275</v>
      </c>
      <c r="AM99" s="247">
        <v>0.4</v>
      </c>
    </row>
    <row r="100" spans="1:39" ht="19.95" customHeight="1" x14ac:dyDescent="0.3">
      <c r="A100" s="3"/>
      <c r="B100" s="13" t="s">
        <v>106</v>
      </c>
      <c r="C100" s="13" t="s">
        <v>112</v>
      </c>
      <c r="D100" s="13" t="s">
        <v>175</v>
      </c>
      <c r="E100" s="13"/>
      <c r="F100" s="13">
        <v>10</v>
      </c>
      <c r="G100" s="216">
        <f t="shared" si="122"/>
        <v>350</v>
      </c>
      <c r="H100" s="15">
        <f t="shared" si="96"/>
        <v>35</v>
      </c>
      <c r="I100" s="51"/>
      <c r="J100" s="52"/>
      <c r="K100" s="53"/>
      <c r="L100" s="54"/>
      <c r="M100" s="55"/>
      <c r="N100" s="56"/>
      <c r="O100" s="57"/>
      <c r="P100" s="58"/>
      <c r="Q100" s="59"/>
      <c r="R100" s="60"/>
      <c r="S100" s="61"/>
      <c r="T100" s="210"/>
      <c r="U100" s="210"/>
      <c r="V100" s="51"/>
      <c r="W100" s="10">
        <f t="shared" si="116"/>
        <v>0</v>
      </c>
      <c r="Y100" s="224">
        <f t="shared" si="117"/>
        <v>0</v>
      </c>
      <c r="Z100" s="225">
        <f t="shared" si="118"/>
        <v>0</v>
      </c>
      <c r="AA100" s="168">
        <f t="shared" ref="AA100:AA141" si="129">AA93</f>
        <v>0.2</v>
      </c>
      <c r="AB100" s="15">
        <f t="shared" si="124"/>
        <v>0</v>
      </c>
      <c r="AC100" s="15">
        <f t="shared" si="98"/>
        <v>0</v>
      </c>
      <c r="AD100" s="177">
        <f t="shared" si="125"/>
        <v>0</v>
      </c>
      <c r="AE100" s="213">
        <v>148.41840000000002</v>
      </c>
      <c r="AF100" s="9">
        <f t="shared" si="92"/>
        <v>0.88655853991149325</v>
      </c>
      <c r="AG100" s="8">
        <v>280</v>
      </c>
      <c r="AH100" s="9">
        <f t="shared" si="126"/>
        <v>0.46993428571428564</v>
      </c>
      <c r="AI100" s="251">
        <v>14.9</v>
      </c>
      <c r="AK100" s="8">
        <f t="shared" si="120"/>
        <v>210</v>
      </c>
      <c r="AL100" s="8">
        <f t="shared" si="121"/>
        <v>350</v>
      </c>
      <c r="AM100" s="247">
        <v>0.4</v>
      </c>
    </row>
    <row r="101" spans="1:39" ht="19.95" customHeight="1" x14ac:dyDescent="0.3">
      <c r="A101" s="3"/>
      <c r="B101" s="13" t="s">
        <v>107</v>
      </c>
      <c r="C101" s="13" t="s">
        <v>112</v>
      </c>
      <c r="D101" s="13" t="s">
        <v>172</v>
      </c>
      <c r="E101" s="13"/>
      <c r="F101" s="13">
        <v>5</v>
      </c>
      <c r="G101" s="216">
        <f t="shared" si="122"/>
        <v>450</v>
      </c>
      <c r="H101" s="15">
        <f t="shared" si="96"/>
        <v>90</v>
      </c>
      <c r="I101" s="51"/>
      <c r="J101" s="52"/>
      <c r="K101" s="53"/>
      <c r="L101" s="54"/>
      <c r="M101" s="55"/>
      <c r="N101" s="56"/>
      <c r="O101" s="57"/>
      <c r="P101" s="58"/>
      <c r="Q101" s="59"/>
      <c r="R101" s="60"/>
      <c r="S101" s="61"/>
      <c r="T101" s="210"/>
      <c r="U101" s="210"/>
      <c r="V101" s="51"/>
      <c r="W101" s="10">
        <f t="shared" si="116"/>
        <v>0</v>
      </c>
      <c r="Y101" s="224">
        <f t="shared" si="117"/>
        <v>0</v>
      </c>
      <c r="Z101" s="225">
        <f t="shared" si="118"/>
        <v>0</v>
      </c>
      <c r="AA101" s="168">
        <f t="shared" ref="AA101:AA142" si="130">AA97</f>
        <v>0.2</v>
      </c>
      <c r="AB101" s="15">
        <f t="shared" si="124"/>
        <v>0</v>
      </c>
      <c r="AC101" s="15">
        <f t="shared" si="98"/>
        <v>0</v>
      </c>
      <c r="AD101" s="177">
        <f t="shared" si="125"/>
        <v>0</v>
      </c>
      <c r="AE101" s="213">
        <v>190.08080000000001</v>
      </c>
      <c r="AF101" s="9">
        <f t="shared" si="92"/>
        <v>0.89393142284754679</v>
      </c>
      <c r="AG101" s="8">
        <v>360</v>
      </c>
      <c r="AH101" s="9">
        <f t="shared" si="126"/>
        <v>0.47199777777777774</v>
      </c>
      <c r="AI101" s="251">
        <v>24</v>
      </c>
      <c r="AK101" s="8">
        <f t="shared" si="120"/>
        <v>270</v>
      </c>
      <c r="AL101" s="8">
        <f t="shared" si="121"/>
        <v>450</v>
      </c>
      <c r="AM101" s="247">
        <v>0.4</v>
      </c>
    </row>
    <row r="102" spans="1:39" ht="19.95" customHeight="1" x14ac:dyDescent="0.3">
      <c r="A102" s="3"/>
      <c r="B102" s="13" t="s">
        <v>108</v>
      </c>
      <c r="C102" s="13" t="s">
        <v>112</v>
      </c>
      <c r="D102" s="13" t="s">
        <v>309</v>
      </c>
      <c r="E102" s="13"/>
      <c r="F102" s="13">
        <v>3</v>
      </c>
      <c r="G102" s="216">
        <f t="shared" si="122"/>
        <v>825</v>
      </c>
      <c r="H102" s="15">
        <f t="shared" si="96"/>
        <v>275</v>
      </c>
      <c r="I102" s="51"/>
      <c r="J102" s="52"/>
      <c r="K102" s="53"/>
      <c r="L102" s="54"/>
      <c r="M102" s="55"/>
      <c r="N102" s="56"/>
      <c r="O102" s="57"/>
      <c r="P102" s="58"/>
      <c r="Q102" s="59"/>
      <c r="R102" s="60"/>
      <c r="S102" s="61"/>
      <c r="T102" s="210"/>
      <c r="U102" s="210"/>
      <c r="V102" s="51"/>
      <c r="W102" s="10">
        <f t="shared" si="116"/>
        <v>0</v>
      </c>
      <c r="Y102" s="224">
        <f t="shared" si="117"/>
        <v>0</v>
      </c>
      <c r="Z102" s="225">
        <f t="shared" si="118"/>
        <v>0</v>
      </c>
      <c r="AA102" s="168">
        <f t="shared" ref="AA102:AA143" si="131">AA97</f>
        <v>0.2</v>
      </c>
      <c r="AB102" s="15">
        <f t="shared" si="124"/>
        <v>0</v>
      </c>
      <c r="AC102" s="15">
        <f t="shared" si="98"/>
        <v>0</v>
      </c>
      <c r="AD102" s="177">
        <f t="shared" si="125"/>
        <v>0</v>
      </c>
      <c r="AE102" s="8">
        <f>SUM(AE103:AE105)</f>
        <v>313.77840000000003</v>
      </c>
      <c r="AF102" s="9">
        <f t="shared" si="92"/>
        <v>1.1033952623889978</v>
      </c>
      <c r="AG102" s="8">
        <f>SUM(AG103:AG105)</f>
        <v>660</v>
      </c>
      <c r="AH102" s="9">
        <f t="shared" si="126"/>
        <v>0.52457818181818183</v>
      </c>
      <c r="AI102" s="244">
        <f>SUM(AI103:AI105)</f>
        <v>36.9</v>
      </c>
      <c r="AK102" s="8">
        <f t="shared" si="120"/>
        <v>495</v>
      </c>
      <c r="AL102" s="8">
        <f t="shared" si="121"/>
        <v>825</v>
      </c>
      <c r="AM102" s="247">
        <v>0.4</v>
      </c>
    </row>
    <row r="103" spans="1:39" ht="19.95" customHeight="1" x14ac:dyDescent="0.3">
      <c r="A103" s="3"/>
      <c r="B103" s="23" t="s">
        <v>109</v>
      </c>
      <c r="C103" s="23" t="s">
        <v>113</v>
      </c>
      <c r="D103" s="332" t="s">
        <v>173</v>
      </c>
      <c r="E103" s="333"/>
      <c r="F103" s="23">
        <v>1</v>
      </c>
      <c r="G103" s="218">
        <f>AL103</f>
        <v>275</v>
      </c>
      <c r="H103" s="15">
        <f t="shared" si="96"/>
        <v>275</v>
      </c>
      <c r="I103" s="51"/>
      <c r="J103" s="52"/>
      <c r="K103" s="53"/>
      <c r="L103" s="54"/>
      <c r="M103" s="55"/>
      <c r="N103" s="56"/>
      <c r="O103" s="57"/>
      <c r="P103" s="58"/>
      <c r="Q103" s="59"/>
      <c r="R103" s="60"/>
      <c r="S103" s="61"/>
      <c r="T103" s="210"/>
      <c r="U103" s="210"/>
      <c r="V103" s="51"/>
      <c r="W103" s="10">
        <f t="shared" si="116"/>
        <v>0</v>
      </c>
      <c r="Y103" s="224">
        <f t="shared" si="117"/>
        <v>0</v>
      </c>
      <c r="Z103" s="225">
        <f t="shared" si="118"/>
        <v>0</v>
      </c>
      <c r="AA103" s="168">
        <f t="shared" ref="AA103" si="132">AA99</f>
        <v>0.2</v>
      </c>
      <c r="AB103" s="15">
        <f t="shared" si="124"/>
        <v>0</v>
      </c>
      <c r="AC103" s="15">
        <f t="shared" si="98"/>
        <v>0</v>
      </c>
      <c r="AD103" s="177">
        <f t="shared" si="125"/>
        <v>0</v>
      </c>
      <c r="AE103" s="213">
        <v>114.57680000000001</v>
      </c>
      <c r="AF103" s="9">
        <f t="shared" si="92"/>
        <v>0.92010948115150704</v>
      </c>
      <c r="AG103" s="8">
        <v>220</v>
      </c>
      <c r="AH103" s="9">
        <f t="shared" si="126"/>
        <v>0.47919636363636364</v>
      </c>
      <c r="AI103" s="252">
        <v>14.2</v>
      </c>
      <c r="AK103" s="8">
        <f t="shared" si="120"/>
        <v>165</v>
      </c>
      <c r="AL103" s="8">
        <f t="shared" si="121"/>
        <v>275</v>
      </c>
      <c r="AM103" s="247">
        <v>0.4</v>
      </c>
    </row>
    <row r="104" spans="1:39" ht="19.95" customHeight="1" x14ac:dyDescent="0.3">
      <c r="A104" s="3"/>
      <c r="B104" s="23" t="s">
        <v>110</v>
      </c>
      <c r="C104" s="23" t="s">
        <v>114</v>
      </c>
      <c r="D104" s="332" t="s">
        <v>173</v>
      </c>
      <c r="E104" s="333"/>
      <c r="F104" s="23">
        <v>1</v>
      </c>
      <c r="G104" s="218">
        <f t="shared" ref="G104:G106" si="133">AL104</f>
        <v>275</v>
      </c>
      <c r="H104" s="15">
        <f t="shared" si="96"/>
        <v>275</v>
      </c>
      <c r="I104" s="51"/>
      <c r="J104" s="52"/>
      <c r="K104" s="53"/>
      <c r="L104" s="54"/>
      <c r="M104" s="55"/>
      <c r="N104" s="56"/>
      <c r="O104" s="57"/>
      <c r="P104" s="58"/>
      <c r="Q104" s="59"/>
      <c r="R104" s="60"/>
      <c r="S104" s="61"/>
      <c r="T104" s="210"/>
      <c r="U104" s="210"/>
      <c r="V104" s="51"/>
      <c r="W104" s="10">
        <f t="shared" si="116"/>
        <v>0</v>
      </c>
      <c r="Y104" s="224">
        <f t="shared" si="117"/>
        <v>0</v>
      </c>
      <c r="Z104" s="225">
        <f t="shared" si="118"/>
        <v>0</v>
      </c>
      <c r="AA104" s="168">
        <f t="shared" ref="AA104" si="134">AA99</f>
        <v>0.2</v>
      </c>
      <c r="AB104" s="15">
        <f t="shared" si="124"/>
        <v>0</v>
      </c>
      <c r="AC104" s="15">
        <f t="shared" si="98"/>
        <v>0</v>
      </c>
      <c r="AD104" s="177">
        <f t="shared" si="125"/>
        <v>0</v>
      </c>
      <c r="AE104" s="213">
        <v>100.25600000000001</v>
      </c>
      <c r="AF104" s="9">
        <f t="shared" si="92"/>
        <v>1.1943823811043726</v>
      </c>
      <c r="AG104" s="8">
        <v>220</v>
      </c>
      <c r="AH104" s="9">
        <f t="shared" si="126"/>
        <v>0.54429090909090905</v>
      </c>
      <c r="AI104" s="252">
        <v>11.2</v>
      </c>
      <c r="AK104" s="8">
        <f t="shared" si="120"/>
        <v>165</v>
      </c>
      <c r="AL104" s="8">
        <f t="shared" si="121"/>
        <v>275</v>
      </c>
      <c r="AM104" s="247">
        <v>0.4</v>
      </c>
    </row>
    <row r="105" spans="1:39" ht="19.95" customHeight="1" x14ac:dyDescent="0.3">
      <c r="A105" s="3"/>
      <c r="B105" s="23" t="s">
        <v>111</v>
      </c>
      <c r="C105" s="23" t="s">
        <v>115</v>
      </c>
      <c r="D105" s="332" t="s">
        <v>173</v>
      </c>
      <c r="E105" s="333"/>
      <c r="F105" s="23">
        <v>1</v>
      </c>
      <c r="G105" s="218">
        <f t="shared" si="133"/>
        <v>275</v>
      </c>
      <c r="H105" s="15">
        <f t="shared" si="96"/>
        <v>275</v>
      </c>
      <c r="I105" s="51"/>
      <c r="J105" s="52"/>
      <c r="K105" s="53"/>
      <c r="L105" s="54"/>
      <c r="M105" s="55"/>
      <c r="N105" s="56"/>
      <c r="O105" s="57"/>
      <c r="P105" s="58"/>
      <c r="Q105" s="59"/>
      <c r="R105" s="60"/>
      <c r="S105" s="61"/>
      <c r="T105" s="210"/>
      <c r="U105" s="210"/>
      <c r="V105" s="51"/>
      <c r="W105" s="10">
        <f t="shared" si="116"/>
        <v>0</v>
      </c>
      <c r="Y105" s="224">
        <f t="shared" si="117"/>
        <v>0</v>
      </c>
      <c r="Z105" s="225">
        <f t="shared" si="118"/>
        <v>0</v>
      </c>
      <c r="AA105" s="168">
        <f t="shared" ref="AA105:AA106" si="135">AA99</f>
        <v>0.2</v>
      </c>
      <c r="AB105" s="15">
        <f t="shared" si="124"/>
        <v>0</v>
      </c>
      <c r="AC105" s="15">
        <f t="shared" si="98"/>
        <v>0</v>
      </c>
      <c r="AD105" s="177">
        <f t="shared" si="125"/>
        <v>0</v>
      </c>
      <c r="AE105" s="213">
        <v>98.945599999999999</v>
      </c>
      <c r="AF105" s="9">
        <f t="shared" si="92"/>
        <v>1.2234439934671173</v>
      </c>
      <c r="AG105" s="8">
        <v>220</v>
      </c>
      <c r="AH105" s="9">
        <f t="shared" si="126"/>
        <v>0.5502472727272727</v>
      </c>
      <c r="AI105" s="252">
        <v>11.5</v>
      </c>
      <c r="AK105" s="8">
        <f t="shared" si="120"/>
        <v>165</v>
      </c>
      <c r="AL105" s="8">
        <f t="shared" si="121"/>
        <v>275</v>
      </c>
      <c r="AM105" s="247">
        <v>0.4</v>
      </c>
    </row>
    <row r="106" spans="1:39" ht="19.95" customHeight="1" x14ac:dyDescent="0.3">
      <c r="A106" s="3"/>
      <c r="B106" s="13" t="s">
        <v>310</v>
      </c>
      <c r="C106" s="13" t="s">
        <v>112</v>
      </c>
      <c r="D106" s="13" t="s">
        <v>311</v>
      </c>
      <c r="E106" s="13"/>
      <c r="F106" s="13">
        <v>1</v>
      </c>
      <c r="G106" s="240">
        <f t="shared" si="133"/>
        <v>550</v>
      </c>
      <c r="H106" s="15">
        <f t="shared" si="96"/>
        <v>550</v>
      </c>
      <c r="I106" s="51"/>
      <c r="J106" s="52"/>
      <c r="K106" s="53"/>
      <c r="L106" s="54"/>
      <c r="M106" s="55"/>
      <c r="N106" s="56"/>
      <c r="O106" s="57"/>
      <c r="P106" s="58"/>
      <c r="Q106" s="59"/>
      <c r="R106" s="60"/>
      <c r="S106" s="61"/>
      <c r="T106" s="210"/>
      <c r="U106" s="210"/>
      <c r="V106" s="51"/>
      <c r="W106" s="10">
        <f t="shared" ref="W106" si="136">G106*(I106+J106+K106+L106+M106+N106+O106+P106+Q106+R106+S106+T106+U106+V106)</f>
        <v>0</v>
      </c>
      <c r="Y106" s="224">
        <f t="shared" ref="Y106" si="137">I106+J106+K106+L106+M106+N106+O106+P106+Q106+R106+S106+T106+U106+V106</f>
        <v>0</v>
      </c>
      <c r="Z106" s="225">
        <f t="shared" ref="Z106" si="138">Y106*F106</f>
        <v>0</v>
      </c>
      <c r="AA106" s="168">
        <f t="shared" si="135"/>
        <v>0.2</v>
      </c>
      <c r="AB106" s="15">
        <f t="shared" ref="AB106" si="139">W106-(W106*AA106)</f>
        <v>0</v>
      </c>
      <c r="AC106" s="15">
        <f t="shared" ref="AC106" si="140">(I106+J106+K106+L106+M106+N106+O106+P106+Q106+R106+S106+T106+U106+V106)*AE106</f>
        <v>0</v>
      </c>
      <c r="AD106" s="177">
        <f t="shared" ref="AD106" si="141">SUM(I106:V106)*AI106</f>
        <v>0</v>
      </c>
      <c r="AE106" s="8">
        <v>260</v>
      </c>
      <c r="AF106" s="9">
        <f t="shared" si="92"/>
        <v>0.69230769230769229</v>
      </c>
      <c r="AG106" s="8">
        <v>440</v>
      </c>
      <c r="AH106" s="9">
        <f t="shared" si="126"/>
        <v>0.40909090909090906</v>
      </c>
      <c r="AI106" s="253">
        <v>15</v>
      </c>
      <c r="AK106" s="8">
        <f t="shared" si="120"/>
        <v>330</v>
      </c>
      <c r="AL106" s="8">
        <f t="shared" si="121"/>
        <v>550</v>
      </c>
      <c r="AM106" s="247">
        <v>0.4</v>
      </c>
    </row>
    <row r="107" spans="1:39" s="236" customFormat="1" ht="25.05" customHeight="1" x14ac:dyDescent="0.3">
      <c r="A107" s="234"/>
      <c r="B107" s="149"/>
      <c r="C107" s="150"/>
      <c r="D107" s="150"/>
      <c r="E107" s="127" t="s">
        <v>262</v>
      </c>
      <c r="F107" s="150"/>
      <c r="G107" s="150"/>
      <c r="H107" s="150"/>
      <c r="I107" s="235"/>
      <c r="J107" s="235"/>
      <c r="K107" s="235"/>
      <c r="L107" s="235"/>
      <c r="M107" s="235"/>
      <c r="N107" s="235"/>
      <c r="O107" s="235"/>
      <c r="P107" s="235"/>
      <c r="Q107" s="235"/>
      <c r="R107" s="235"/>
      <c r="S107" s="235"/>
      <c r="T107" s="235"/>
      <c r="U107" s="235"/>
      <c r="V107" s="235"/>
      <c r="W107" s="235"/>
      <c r="Y107" s="237"/>
      <c r="Z107" s="238"/>
      <c r="AA107" s="231"/>
      <c r="AB107" s="235"/>
      <c r="AC107" s="235"/>
      <c r="AD107" s="239"/>
      <c r="AI107" s="237"/>
      <c r="AJ107" s="258"/>
      <c r="AK107" s="235"/>
      <c r="AL107" s="8"/>
      <c r="AM107" s="248"/>
    </row>
    <row r="108" spans="1:39" ht="19.95" customHeight="1" x14ac:dyDescent="0.3">
      <c r="A108" s="3"/>
      <c r="B108" s="13" t="s">
        <v>289</v>
      </c>
      <c r="C108" s="156" t="s">
        <v>34</v>
      </c>
      <c r="D108" s="157"/>
      <c r="E108" s="17"/>
      <c r="F108" s="14">
        <f>SUM(F109:F111)</f>
        <v>3</v>
      </c>
      <c r="G108" s="216">
        <f t="shared" ref="G108:G111" si="142">AL108</f>
        <v>1100</v>
      </c>
      <c r="H108" s="15">
        <f t="shared" ref="H108:H111" si="143">G108/F108</f>
        <v>366.66666666666669</v>
      </c>
      <c r="I108" s="51"/>
      <c r="J108" s="52"/>
      <c r="K108" s="53"/>
      <c r="L108" s="54"/>
      <c r="M108" s="55"/>
      <c r="N108" s="56"/>
      <c r="O108" s="57"/>
      <c r="P108" s="58"/>
      <c r="Q108" s="59"/>
      <c r="R108" s="60"/>
      <c r="S108" s="61"/>
      <c r="T108" s="210"/>
      <c r="U108" s="210"/>
      <c r="V108" s="51"/>
      <c r="W108" s="10">
        <f>G108*(I108+J108+K108+L108+M108+N108+O108+P108+Q108+R108+S108+T108+U108+V108)</f>
        <v>0</v>
      </c>
      <c r="Y108" s="224">
        <f t="shared" ref="Y108" si="144">I108+J108+K108+L108+M108+N108+O108+P108+Q108+R108+S108+T108+U108+V108</f>
        <v>0</v>
      </c>
      <c r="Z108" s="225">
        <f>Y108*F108</f>
        <v>0</v>
      </c>
      <c r="AA108" s="168">
        <f>AA103</f>
        <v>0.2</v>
      </c>
      <c r="AB108" s="15">
        <f t="shared" ref="AB108" si="145">W108-(W108*AA108)</f>
        <v>0</v>
      </c>
      <c r="AC108" s="15">
        <f t="shared" ref="AC108" si="146">(I108+J108+K108+L108+M108+N108+O108+P108+Q108+R108+S108+T108+U108+V108)*AE108</f>
        <v>0</v>
      </c>
      <c r="AD108" s="177">
        <f t="shared" ref="AD108" si="147">SUM(I108:V108)*AI108</f>
        <v>0</v>
      </c>
      <c r="AE108" s="213">
        <f>SUM(AE109:AE111)</f>
        <v>538.22799999999995</v>
      </c>
      <c r="AF108" s="9">
        <f t="shared" ref="AF108" si="148">(AG108-AE108)/AE108</f>
        <v>0.63499483490268083</v>
      </c>
      <c r="AG108" s="8">
        <f>SUM(AG109:AG111)</f>
        <v>880</v>
      </c>
      <c r="AH108" s="9">
        <f t="shared" ref="AH108" si="149">1-(AE108/AG108)</f>
        <v>0.38837727272727274</v>
      </c>
      <c r="AK108" s="8">
        <f>AL108-(AL108*AM108)</f>
        <v>660</v>
      </c>
      <c r="AL108" s="8">
        <f>AG108*1.25</f>
        <v>1100</v>
      </c>
      <c r="AM108" s="247">
        <v>0.4</v>
      </c>
    </row>
    <row r="109" spans="1:39" ht="19.95" customHeight="1" x14ac:dyDescent="0.3">
      <c r="A109" s="3"/>
      <c r="B109" s="13" t="s">
        <v>263</v>
      </c>
      <c r="C109" s="13" t="s">
        <v>15</v>
      </c>
      <c r="D109" s="13" t="s">
        <v>172</v>
      </c>
      <c r="E109" s="13"/>
      <c r="F109" s="13">
        <v>1</v>
      </c>
      <c r="G109" s="216">
        <f t="shared" si="142"/>
        <v>150</v>
      </c>
      <c r="H109" s="15">
        <f t="shared" si="143"/>
        <v>150</v>
      </c>
      <c r="I109" s="51"/>
      <c r="J109" s="52"/>
      <c r="K109" s="53"/>
      <c r="L109" s="54"/>
      <c r="M109" s="55"/>
      <c r="N109" s="56"/>
      <c r="O109" s="57"/>
      <c r="P109" s="58"/>
      <c r="Q109" s="59"/>
      <c r="R109" s="60"/>
      <c r="S109" s="61"/>
      <c r="T109" s="210"/>
      <c r="U109" s="210"/>
      <c r="V109" s="51"/>
      <c r="W109" s="10">
        <f t="shared" ref="W109:W111" si="150">G109*(I109+J109+K109+L109+M109+N109+O109+P109+Q109+R109+S109+T109+U109+V109)</f>
        <v>0</v>
      </c>
      <c r="Y109" s="224">
        <f t="shared" ref="Y109:Y111" si="151">I109+J109+K109+L109+M109+N109+O109+P109+Q109+R109+S109+T109+U109+V109</f>
        <v>0</v>
      </c>
      <c r="Z109" s="225">
        <f t="shared" ref="Z109:Z111" si="152">Y109*F109</f>
        <v>0</v>
      </c>
      <c r="AA109" s="168">
        <f>AA103</f>
        <v>0.2</v>
      </c>
      <c r="AB109" s="15">
        <f t="shared" ref="AB109:AB111" si="153">W109-(W109*AA109)</f>
        <v>0</v>
      </c>
      <c r="AC109" s="15">
        <f t="shared" ref="AC109:AC111" si="154">(I109+J109+K109+L109+M109+N109+O109+P109+Q109+R109+S109+T109+U109+V109)*AE109</f>
        <v>0</v>
      </c>
      <c r="AD109" s="177">
        <f t="shared" ref="AD109:AD111" si="155">SUM(I109:V109)*AI109</f>
        <v>0</v>
      </c>
      <c r="AE109" s="213">
        <v>60.32</v>
      </c>
      <c r="AF109" s="9">
        <f t="shared" ref="AF109:AF126" si="156">(AG109-AE109)/AE109</f>
        <v>0.98938992042440321</v>
      </c>
      <c r="AG109" s="8">
        <v>120</v>
      </c>
      <c r="AH109" s="9">
        <f t="shared" ref="AH109:AH126" si="157">1-(AE109/AG109)</f>
        <v>0.49733333333333329</v>
      </c>
      <c r="AK109" s="8">
        <f>AL109-(AL109*AM109)</f>
        <v>90</v>
      </c>
      <c r="AL109" s="8">
        <f>AG109*1.25</f>
        <v>150</v>
      </c>
      <c r="AM109" s="247">
        <v>0.4</v>
      </c>
    </row>
    <row r="110" spans="1:39" ht="19.95" customHeight="1" x14ac:dyDescent="0.3">
      <c r="A110" s="3"/>
      <c r="B110" s="13" t="s">
        <v>264</v>
      </c>
      <c r="C110" s="13" t="s">
        <v>15</v>
      </c>
      <c r="D110" s="13" t="s">
        <v>173</v>
      </c>
      <c r="E110" s="13"/>
      <c r="F110" s="13">
        <v>1</v>
      </c>
      <c r="G110" s="216">
        <f t="shared" si="142"/>
        <v>350</v>
      </c>
      <c r="H110" s="15">
        <f t="shared" si="143"/>
        <v>350</v>
      </c>
      <c r="I110" s="51"/>
      <c r="J110" s="52"/>
      <c r="K110" s="53"/>
      <c r="L110" s="54"/>
      <c r="M110" s="55"/>
      <c r="N110" s="56"/>
      <c r="O110" s="57"/>
      <c r="P110" s="58"/>
      <c r="Q110" s="59"/>
      <c r="R110" s="60"/>
      <c r="S110" s="61"/>
      <c r="T110" s="210"/>
      <c r="U110" s="210"/>
      <c r="V110" s="51"/>
      <c r="W110" s="10">
        <f t="shared" si="150"/>
        <v>0</v>
      </c>
      <c r="Y110" s="224">
        <f t="shared" si="151"/>
        <v>0</v>
      </c>
      <c r="Z110" s="225">
        <f t="shared" si="152"/>
        <v>0</v>
      </c>
      <c r="AA110" s="168">
        <f>AA103</f>
        <v>0.2</v>
      </c>
      <c r="AB110" s="15">
        <f t="shared" si="153"/>
        <v>0</v>
      </c>
      <c r="AC110" s="15">
        <f t="shared" si="154"/>
        <v>0</v>
      </c>
      <c r="AD110" s="177">
        <f t="shared" si="155"/>
        <v>0</v>
      </c>
      <c r="AE110" s="213">
        <v>141.90799999999999</v>
      </c>
      <c r="AF110" s="9">
        <f t="shared" si="156"/>
        <v>0.97310933844462633</v>
      </c>
      <c r="AG110" s="8">
        <v>280</v>
      </c>
      <c r="AH110" s="9">
        <f t="shared" si="157"/>
        <v>0.49318571428571434</v>
      </c>
      <c r="AK110" s="8">
        <f>AL110-(AL110*AM110)</f>
        <v>210</v>
      </c>
      <c r="AL110" s="8">
        <f>AG110*1.25</f>
        <v>350</v>
      </c>
      <c r="AM110" s="247">
        <v>0.4</v>
      </c>
    </row>
    <row r="111" spans="1:39" ht="19.95" customHeight="1" x14ac:dyDescent="0.3">
      <c r="A111" s="3"/>
      <c r="B111" s="13" t="s">
        <v>265</v>
      </c>
      <c r="C111" s="13" t="s">
        <v>15</v>
      </c>
      <c r="D111" s="13" t="s">
        <v>292</v>
      </c>
      <c r="E111" s="13"/>
      <c r="F111" s="13">
        <v>1</v>
      </c>
      <c r="G111" s="216">
        <f t="shared" si="142"/>
        <v>600</v>
      </c>
      <c r="H111" s="15">
        <f t="shared" si="143"/>
        <v>600</v>
      </c>
      <c r="I111" s="51"/>
      <c r="J111" s="52"/>
      <c r="K111" s="53"/>
      <c r="L111" s="54"/>
      <c r="M111" s="55"/>
      <c r="N111" s="56"/>
      <c r="O111" s="57"/>
      <c r="P111" s="58"/>
      <c r="Q111" s="59"/>
      <c r="R111" s="60"/>
      <c r="S111" s="61"/>
      <c r="T111" s="210"/>
      <c r="U111" s="210"/>
      <c r="V111" s="51"/>
      <c r="W111" s="10">
        <f t="shared" si="150"/>
        <v>0</v>
      </c>
      <c r="Y111" s="224">
        <f t="shared" si="151"/>
        <v>0</v>
      </c>
      <c r="Z111" s="225">
        <f t="shared" si="152"/>
        <v>0</v>
      </c>
      <c r="AA111" s="168">
        <f>AA103</f>
        <v>0.2</v>
      </c>
      <c r="AB111" s="15">
        <f t="shared" si="153"/>
        <v>0</v>
      </c>
      <c r="AC111" s="15">
        <f t="shared" si="154"/>
        <v>0</v>
      </c>
      <c r="AD111" s="177">
        <f t="shared" si="155"/>
        <v>0</v>
      </c>
      <c r="AE111" s="213">
        <v>336</v>
      </c>
      <c r="AF111" s="9">
        <f t="shared" si="156"/>
        <v>0.42857142857142855</v>
      </c>
      <c r="AG111" s="8">
        <v>480</v>
      </c>
      <c r="AH111" s="9">
        <f t="shared" si="157"/>
        <v>0.30000000000000004</v>
      </c>
      <c r="AK111" s="8">
        <f>AL111-(AL111*AM111)</f>
        <v>360</v>
      </c>
      <c r="AL111" s="8">
        <f>AG111*1.25</f>
        <v>600</v>
      </c>
      <c r="AM111" s="247">
        <v>0.4</v>
      </c>
    </row>
    <row r="112" spans="1:39" s="236" customFormat="1" ht="25.05" customHeight="1" x14ac:dyDescent="0.3">
      <c r="A112" s="234"/>
      <c r="B112" s="149"/>
      <c r="C112" s="150"/>
      <c r="D112" s="150"/>
      <c r="E112" s="127" t="s">
        <v>290</v>
      </c>
      <c r="F112" s="150"/>
      <c r="G112" s="150"/>
      <c r="H112" s="150"/>
      <c r="I112" s="235"/>
      <c r="J112" s="235"/>
      <c r="K112" s="235"/>
      <c r="L112" s="235"/>
      <c r="M112" s="235"/>
      <c r="N112" s="235"/>
      <c r="O112" s="235"/>
      <c r="P112" s="235"/>
      <c r="Q112" s="235"/>
      <c r="R112" s="235"/>
      <c r="S112" s="235"/>
      <c r="T112" s="235"/>
      <c r="U112" s="235"/>
      <c r="V112" s="235"/>
      <c r="W112" s="235"/>
      <c r="Y112" s="237"/>
      <c r="Z112" s="238"/>
      <c r="AA112" s="231"/>
      <c r="AB112" s="235"/>
      <c r="AC112" s="235"/>
      <c r="AD112" s="239"/>
      <c r="AI112" s="237"/>
      <c r="AJ112" s="258"/>
      <c r="AK112" s="235"/>
      <c r="AL112" s="8"/>
      <c r="AM112" s="248"/>
    </row>
    <row r="113" spans="1:39" ht="19.95" customHeight="1" x14ac:dyDescent="0.3">
      <c r="A113" s="3"/>
      <c r="B113" s="13" t="s">
        <v>288</v>
      </c>
      <c r="C113" s="156" t="s">
        <v>34</v>
      </c>
      <c r="D113" s="157"/>
      <c r="E113" s="17"/>
      <c r="F113" s="14">
        <f>F114+F115+F116+F117+F118+F119+F122</f>
        <v>70</v>
      </c>
      <c r="G113" s="216">
        <f>AL113</f>
        <v>2000</v>
      </c>
      <c r="H113" s="15">
        <f t="shared" ref="H113:H126" si="158">G113/F113</f>
        <v>28.571428571428573</v>
      </c>
      <c r="I113" s="51"/>
      <c r="J113" s="52"/>
      <c r="K113" s="53"/>
      <c r="L113" s="54"/>
      <c r="M113" s="55"/>
      <c r="N113" s="56"/>
      <c r="O113" s="57"/>
      <c r="P113" s="58"/>
      <c r="Q113" s="59"/>
      <c r="R113" s="60"/>
      <c r="S113" s="61"/>
      <c r="T113" s="210"/>
      <c r="U113" s="210"/>
      <c r="V113" s="51"/>
      <c r="W113" s="10">
        <f>G113*(I113+J113+K113+L113+M113+N113+O113+P113+Q113+R113+S113+T113+U113+V113)</f>
        <v>0</v>
      </c>
      <c r="Y113" s="224">
        <f t="shared" ref="Y113" si="159">I113+J113+K113+L113+M113+N113+O113+P113+Q113+R113+S113+T113+U113+V113</f>
        <v>0</v>
      </c>
      <c r="Z113" s="225">
        <f>Y113*F113</f>
        <v>0</v>
      </c>
      <c r="AA113" s="168">
        <f t="shared" si="131"/>
        <v>0.2</v>
      </c>
      <c r="AB113" s="15">
        <f t="shared" ref="AB113" si="160">W113-(W113*AA113)</f>
        <v>0</v>
      </c>
      <c r="AC113" s="15">
        <f t="shared" ref="AC113" si="161">(I113+J113+K113+L113+M113+N113+O113+P113+Q113+R113+S113+T113+U113+V113)*AE113</f>
        <v>0</v>
      </c>
      <c r="AD113" s="177">
        <f t="shared" ref="AD113" si="162">SUM(I113:V113)*AI113</f>
        <v>0</v>
      </c>
      <c r="AE113" s="8">
        <f>SUM(AE114:AE119,AE122)</f>
        <v>818.48</v>
      </c>
      <c r="AF113" s="9">
        <f t="shared" si="156"/>
        <v>0.9548431238393118</v>
      </c>
      <c r="AG113" s="8">
        <f>SUM(AG114:AG119,AG122)</f>
        <v>1600</v>
      </c>
      <c r="AH113" s="9">
        <f t="shared" si="157"/>
        <v>0.48844999999999994</v>
      </c>
      <c r="AK113" s="8">
        <f t="shared" ref="AK113:AK126" si="163">AL113-(AL113*AM113)</f>
        <v>1200</v>
      </c>
      <c r="AL113" s="8">
        <f t="shared" ref="AL113:AL126" si="164">AG113*1.25</f>
        <v>2000</v>
      </c>
      <c r="AM113" s="247">
        <v>0.4</v>
      </c>
    </row>
    <row r="114" spans="1:39" ht="19.95" customHeight="1" x14ac:dyDescent="0.3">
      <c r="A114" s="3"/>
      <c r="B114" s="13" t="s">
        <v>267</v>
      </c>
      <c r="C114" s="13" t="s">
        <v>266</v>
      </c>
      <c r="D114" s="13" t="s">
        <v>170</v>
      </c>
      <c r="E114" s="13"/>
      <c r="F114" s="13">
        <v>10</v>
      </c>
      <c r="G114" s="216">
        <f t="shared" ref="G114:G119" si="165">AL114</f>
        <v>50</v>
      </c>
      <c r="H114" s="15">
        <f t="shared" si="158"/>
        <v>5</v>
      </c>
      <c r="I114" s="51"/>
      <c r="J114" s="52"/>
      <c r="K114" s="53"/>
      <c r="L114" s="54"/>
      <c r="M114" s="55"/>
      <c r="N114" s="56"/>
      <c r="O114" s="57"/>
      <c r="P114" s="58"/>
      <c r="Q114" s="59"/>
      <c r="R114" s="60"/>
      <c r="S114" s="61"/>
      <c r="T114" s="210"/>
      <c r="U114" s="210"/>
      <c r="V114" s="51"/>
      <c r="W114" s="10">
        <f t="shared" ref="W114:W126" si="166">G114*(I114+J114+K114+L114+M114+N114+O114+P114+Q114+R114+S114+T114+U114+V114)</f>
        <v>0</v>
      </c>
      <c r="Y114" s="224">
        <f t="shared" ref="Y114:Y126" si="167">I114+J114+K114+L114+M114+N114+O114+P114+Q114+R114+S114+T114+U114+V114</f>
        <v>0</v>
      </c>
      <c r="Z114" s="225">
        <f t="shared" ref="Z114:Z126" si="168">Y114*F114</f>
        <v>0</v>
      </c>
      <c r="AA114" s="168">
        <f t="shared" ref="AA114" si="169">AA110</f>
        <v>0.2</v>
      </c>
      <c r="AB114" s="15">
        <f t="shared" ref="AB114:AB126" si="170">W114-(W114*AA114)</f>
        <v>0</v>
      </c>
      <c r="AC114" s="15">
        <f t="shared" ref="AC114:AC126" si="171">(I114+J114+K114+L114+M114+N114+O114+P114+Q114+R114+S114+T114+U114+V114)*AE114</f>
        <v>0</v>
      </c>
      <c r="AD114" s="177">
        <f t="shared" ref="AD114:AD126" si="172">SUM(I114:V114)*AI114</f>
        <v>0</v>
      </c>
      <c r="AE114" s="213">
        <v>23.92</v>
      </c>
      <c r="AF114" s="9">
        <f t="shared" si="156"/>
        <v>0.67224080267558517</v>
      </c>
      <c r="AG114" s="8">
        <v>40</v>
      </c>
      <c r="AH114" s="9">
        <f t="shared" si="157"/>
        <v>0.40199999999999991</v>
      </c>
      <c r="AK114" s="8">
        <f t="shared" si="163"/>
        <v>30</v>
      </c>
      <c r="AL114" s="8">
        <f t="shared" si="164"/>
        <v>50</v>
      </c>
      <c r="AM114" s="247">
        <v>0.4</v>
      </c>
    </row>
    <row r="115" spans="1:39" ht="19.95" customHeight="1" x14ac:dyDescent="0.3">
      <c r="A115" s="3"/>
      <c r="B115" s="13" t="s">
        <v>268</v>
      </c>
      <c r="C115" s="13" t="s">
        <v>266</v>
      </c>
      <c r="D115" s="13" t="s">
        <v>171</v>
      </c>
      <c r="E115" s="13"/>
      <c r="F115" s="13">
        <v>10</v>
      </c>
      <c r="G115" s="216">
        <f t="shared" si="165"/>
        <v>56.25</v>
      </c>
      <c r="H115" s="15">
        <f t="shared" si="158"/>
        <v>5.625</v>
      </c>
      <c r="I115" s="51"/>
      <c r="J115" s="52"/>
      <c r="K115" s="53"/>
      <c r="L115" s="54"/>
      <c r="M115" s="55"/>
      <c r="N115" s="56"/>
      <c r="O115" s="57"/>
      <c r="P115" s="58"/>
      <c r="Q115" s="59"/>
      <c r="R115" s="60"/>
      <c r="S115" s="61"/>
      <c r="T115" s="210"/>
      <c r="U115" s="210"/>
      <c r="V115" s="51"/>
      <c r="W115" s="10">
        <f t="shared" si="166"/>
        <v>0</v>
      </c>
      <c r="Y115" s="224">
        <f t="shared" si="167"/>
        <v>0</v>
      </c>
      <c r="Z115" s="225">
        <f t="shared" si="168"/>
        <v>0</v>
      </c>
      <c r="AA115" s="168">
        <f t="shared" ref="AA115" si="173">AA110</f>
        <v>0.2</v>
      </c>
      <c r="AB115" s="15">
        <f t="shared" si="170"/>
        <v>0</v>
      </c>
      <c r="AC115" s="15">
        <f t="shared" si="171"/>
        <v>0</v>
      </c>
      <c r="AD115" s="177">
        <f t="shared" si="172"/>
        <v>0</v>
      </c>
      <c r="AE115" s="213">
        <v>23.92</v>
      </c>
      <c r="AF115" s="9">
        <f t="shared" si="156"/>
        <v>0.8812709030100333</v>
      </c>
      <c r="AG115" s="8">
        <v>45</v>
      </c>
      <c r="AH115" s="9">
        <f t="shared" si="157"/>
        <v>0.46844444444444444</v>
      </c>
      <c r="AK115" s="8">
        <f t="shared" si="163"/>
        <v>33.75</v>
      </c>
      <c r="AL115" s="8">
        <f t="shared" si="164"/>
        <v>56.25</v>
      </c>
      <c r="AM115" s="247">
        <v>0.4</v>
      </c>
    </row>
    <row r="116" spans="1:39" ht="19.95" customHeight="1" x14ac:dyDescent="0.3">
      <c r="A116" s="3"/>
      <c r="B116" s="13" t="s">
        <v>269</v>
      </c>
      <c r="C116" s="13" t="s">
        <v>266</v>
      </c>
      <c r="D116" s="13" t="s">
        <v>174</v>
      </c>
      <c r="E116" s="13"/>
      <c r="F116" s="13">
        <v>10</v>
      </c>
      <c r="G116" s="216">
        <f t="shared" si="165"/>
        <v>68.75</v>
      </c>
      <c r="H116" s="15">
        <f t="shared" si="158"/>
        <v>6.875</v>
      </c>
      <c r="I116" s="51"/>
      <c r="J116" s="52"/>
      <c r="K116" s="53"/>
      <c r="L116" s="54"/>
      <c r="M116" s="55"/>
      <c r="N116" s="56"/>
      <c r="O116" s="57"/>
      <c r="P116" s="58"/>
      <c r="Q116" s="59"/>
      <c r="R116" s="60"/>
      <c r="S116" s="61"/>
      <c r="T116" s="210"/>
      <c r="U116" s="210"/>
      <c r="V116" s="51"/>
      <c r="W116" s="10">
        <f t="shared" si="166"/>
        <v>0</v>
      </c>
      <c r="Y116" s="224">
        <f t="shared" si="167"/>
        <v>0</v>
      </c>
      <c r="Z116" s="225">
        <f t="shared" si="168"/>
        <v>0</v>
      </c>
      <c r="AA116" s="168">
        <f t="shared" ref="AA116" si="174">AA110</f>
        <v>0.2</v>
      </c>
      <c r="AB116" s="15">
        <f t="shared" si="170"/>
        <v>0</v>
      </c>
      <c r="AC116" s="15">
        <f t="shared" si="171"/>
        <v>0</v>
      </c>
      <c r="AD116" s="177">
        <f t="shared" si="172"/>
        <v>0</v>
      </c>
      <c r="AE116" s="213">
        <v>26</v>
      </c>
      <c r="AF116" s="9">
        <f t="shared" si="156"/>
        <v>1.1153846153846154</v>
      </c>
      <c r="AG116" s="8">
        <v>55</v>
      </c>
      <c r="AH116" s="9">
        <f t="shared" si="157"/>
        <v>0.52727272727272734</v>
      </c>
      <c r="AK116" s="8">
        <f t="shared" si="163"/>
        <v>41.25</v>
      </c>
      <c r="AL116" s="8">
        <f t="shared" si="164"/>
        <v>68.75</v>
      </c>
      <c r="AM116" s="247">
        <v>0.4</v>
      </c>
    </row>
    <row r="117" spans="1:39" ht="19.95" customHeight="1" x14ac:dyDescent="0.3">
      <c r="A117" s="3"/>
      <c r="B117" s="13" t="s">
        <v>270</v>
      </c>
      <c r="C117" s="13" t="s">
        <v>266</v>
      </c>
      <c r="D117" s="13" t="s">
        <v>175</v>
      </c>
      <c r="E117" s="13"/>
      <c r="F117" s="13">
        <v>10</v>
      </c>
      <c r="G117" s="216">
        <f t="shared" si="165"/>
        <v>150</v>
      </c>
      <c r="H117" s="15">
        <f t="shared" si="158"/>
        <v>15</v>
      </c>
      <c r="I117" s="51"/>
      <c r="J117" s="52"/>
      <c r="K117" s="53"/>
      <c r="L117" s="54"/>
      <c r="M117" s="55"/>
      <c r="N117" s="56"/>
      <c r="O117" s="57"/>
      <c r="P117" s="58"/>
      <c r="Q117" s="59"/>
      <c r="R117" s="60"/>
      <c r="S117" s="61"/>
      <c r="T117" s="210"/>
      <c r="U117" s="210"/>
      <c r="V117" s="51"/>
      <c r="W117" s="10">
        <f t="shared" si="166"/>
        <v>0</v>
      </c>
      <c r="Y117" s="224">
        <f t="shared" si="167"/>
        <v>0</v>
      </c>
      <c r="Z117" s="225">
        <f t="shared" si="168"/>
        <v>0</v>
      </c>
      <c r="AA117" s="168">
        <f t="shared" ref="AA117" si="175">AA110</f>
        <v>0.2</v>
      </c>
      <c r="AB117" s="15">
        <f t="shared" si="170"/>
        <v>0</v>
      </c>
      <c r="AC117" s="15">
        <f t="shared" si="171"/>
        <v>0</v>
      </c>
      <c r="AD117" s="177">
        <f t="shared" si="172"/>
        <v>0</v>
      </c>
      <c r="AE117" s="213">
        <v>58.24</v>
      </c>
      <c r="AF117" s="9">
        <f t="shared" si="156"/>
        <v>1.0604395604395604</v>
      </c>
      <c r="AG117" s="8">
        <v>120</v>
      </c>
      <c r="AH117" s="9">
        <f t="shared" si="157"/>
        <v>0.51466666666666661</v>
      </c>
      <c r="AK117" s="8">
        <f t="shared" si="163"/>
        <v>90</v>
      </c>
      <c r="AL117" s="8">
        <f t="shared" si="164"/>
        <v>150</v>
      </c>
      <c r="AM117" s="247">
        <v>0.4</v>
      </c>
    </row>
    <row r="118" spans="1:39" ht="19.95" customHeight="1" x14ac:dyDescent="0.3">
      <c r="A118" s="3"/>
      <c r="B118" s="13" t="s">
        <v>271</v>
      </c>
      <c r="C118" s="13" t="s">
        <v>266</v>
      </c>
      <c r="D118" s="13" t="s">
        <v>172</v>
      </c>
      <c r="E118" s="13"/>
      <c r="F118" s="13">
        <v>10</v>
      </c>
      <c r="G118" s="216">
        <f t="shared" si="165"/>
        <v>300</v>
      </c>
      <c r="H118" s="15">
        <f t="shared" si="158"/>
        <v>30</v>
      </c>
      <c r="I118" s="51"/>
      <c r="J118" s="52"/>
      <c r="K118" s="53"/>
      <c r="L118" s="54"/>
      <c r="M118" s="55"/>
      <c r="N118" s="56"/>
      <c r="O118" s="57"/>
      <c r="P118" s="58"/>
      <c r="Q118" s="59"/>
      <c r="R118" s="60"/>
      <c r="S118" s="61"/>
      <c r="T118" s="210"/>
      <c r="U118" s="210"/>
      <c r="V118" s="51"/>
      <c r="W118" s="10">
        <f t="shared" si="166"/>
        <v>0</v>
      </c>
      <c r="Y118" s="224">
        <f t="shared" si="167"/>
        <v>0</v>
      </c>
      <c r="Z118" s="225">
        <f t="shared" si="168"/>
        <v>0</v>
      </c>
      <c r="AA118" s="168">
        <f t="shared" si="123"/>
        <v>0.2</v>
      </c>
      <c r="AB118" s="15">
        <f t="shared" si="170"/>
        <v>0</v>
      </c>
      <c r="AC118" s="15">
        <f t="shared" si="171"/>
        <v>0</v>
      </c>
      <c r="AD118" s="177">
        <f t="shared" si="172"/>
        <v>0</v>
      </c>
      <c r="AE118" s="213">
        <v>125.84</v>
      </c>
      <c r="AF118" s="9">
        <f t="shared" si="156"/>
        <v>0.90718372536554348</v>
      </c>
      <c r="AG118" s="8">
        <v>240</v>
      </c>
      <c r="AH118" s="9">
        <f t="shared" si="157"/>
        <v>0.47566666666666668</v>
      </c>
      <c r="AK118" s="8">
        <f t="shared" si="163"/>
        <v>180</v>
      </c>
      <c r="AL118" s="8">
        <f t="shared" si="164"/>
        <v>300</v>
      </c>
      <c r="AM118" s="247">
        <v>0.4</v>
      </c>
    </row>
    <row r="119" spans="1:39" ht="19.95" customHeight="1" x14ac:dyDescent="0.3">
      <c r="A119" s="3"/>
      <c r="B119" s="13" t="s">
        <v>272</v>
      </c>
      <c r="C119" s="13" t="s">
        <v>266</v>
      </c>
      <c r="D119" s="13" t="s">
        <v>309</v>
      </c>
      <c r="E119" s="13"/>
      <c r="F119" s="13">
        <v>10</v>
      </c>
      <c r="G119" s="216">
        <f t="shared" si="165"/>
        <v>475</v>
      </c>
      <c r="H119" s="15">
        <f t="shared" si="158"/>
        <v>47.5</v>
      </c>
      <c r="I119" s="51"/>
      <c r="J119" s="52"/>
      <c r="K119" s="53"/>
      <c r="L119" s="54"/>
      <c r="M119" s="55"/>
      <c r="N119" s="56"/>
      <c r="O119" s="57"/>
      <c r="P119" s="58"/>
      <c r="Q119" s="59"/>
      <c r="R119" s="60"/>
      <c r="S119" s="61"/>
      <c r="T119" s="210"/>
      <c r="U119" s="210"/>
      <c r="V119" s="51"/>
      <c r="W119" s="10">
        <f t="shared" ref="W119:W122" si="176">G119*(I119+J119+K119+L119+M119+N119+O119+P119+Q119+R119+S119+T119+U119+V119)</f>
        <v>0</v>
      </c>
      <c r="Y119" s="224">
        <f t="shared" ref="Y119:Y122" si="177">I119+J119+K119+L119+M119+N119+O119+P119+Q119+R119+S119+T119+U119+V119</f>
        <v>0</v>
      </c>
      <c r="Z119" s="225">
        <f t="shared" ref="Z119:Z122" si="178">Y119*F119</f>
        <v>0</v>
      </c>
      <c r="AA119" s="168">
        <f t="shared" si="127"/>
        <v>0.2</v>
      </c>
      <c r="AB119" s="15">
        <f t="shared" ref="AB119:AB122" si="179">W119-(W119*AA119)</f>
        <v>0</v>
      </c>
      <c r="AC119" s="15">
        <f t="shared" ref="AC119:AC122" si="180">(I119+J119+K119+L119+M119+N119+O119+P119+Q119+R119+S119+T119+U119+V119)*AE119</f>
        <v>0</v>
      </c>
      <c r="AD119" s="177">
        <f t="shared" ref="AD119:AD122" si="181">SUM(I119:V119)*AI119</f>
        <v>0</v>
      </c>
      <c r="AE119" s="223">
        <f>SUM(AE120:AE121)</f>
        <v>186.16000000000003</v>
      </c>
      <c r="AF119" s="9">
        <f t="shared" si="156"/>
        <v>1.0412548345509236</v>
      </c>
      <c r="AG119" s="223">
        <f t="shared" ref="AG119" si="182">SUM(AG120:AG121)</f>
        <v>380</v>
      </c>
      <c r="AH119" s="9">
        <f t="shared" si="157"/>
        <v>0.51010526315789462</v>
      </c>
      <c r="AK119" s="8">
        <f t="shared" si="163"/>
        <v>285</v>
      </c>
      <c r="AL119" s="8">
        <f t="shared" si="164"/>
        <v>475</v>
      </c>
      <c r="AM119" s="247">
        <v>0.4</v>
      </c>
    </row>
    <row r="120" spans="1:39" ht="19.95" customHeight="1" x14ac:dyDescent="0.3">
      <c r="A120" s="3"/>
      <c r="B120" s="219" t="s">
        <v>273</v>
      </c>
      <c r="C120" s="23" t="s">
        <v>266</v>
      </c>
      <c r="D120" s="332" t="s">
        <v>173</v>
      </c>
      <c r="E120" s="333"/>
      <c r="F120" s="219">
        <v>5</v>
      </c>
      <c r="G120" s="220">
        <f t="shared" ref="G120:G126" si="183">AL120</f>
        <v>275</v>
      </c>
      <c r="H120" s="15">
        <f t="shared" si="158"/>
        <v>55</v>
      </c>
      <c r="I120" s="51"/>
      <c r="J120" s="52"/>
      <c r="K120" s="53"/>
      <c r="L120" s="54"/>
      <c r="M120" s="55"/>
      <c r="N120" s="56"/>
      <c r="O120" s="57"/>
      <c r="P120" s="58"/>
      <c r="Q120" s="59"/>
      <c r="R120" s="60"/>
      <c r="S120" s="61"/>
      <c r="T120" s="210"/>
      <c r="U120" s="210"/>
      <c r="V120" s="51"/>
      <c r="W120" s="10">
        <f t="shared" si="176"/>
        <v>0</v>
      </c>
      <c r="Y120" s="224">
        <f t="shared" si="177"/>
        <v>0</v>
      </c>
      <c r="Z120" s="225">
        <f t="shared" si="178"/>
        <v>0</v>
      </c>
      <c r="AA120" s="168">
        <f t="shared" si="128"/>
        <v>0.2</v>
      </c>
      <c r="AB120" s="15">
        <f t="shared" si="179"/>
        <v>0</v>
      </c>
      <c r="AC120" s="15">
        <f t="shared" si="180"/>
        <v>0</v>
      </c>
      <c r="AD120" s="177">
        <f t="shared" si="181"/>
        <v>0</v>
      </c>
      <c r="AE120" s="213">
        <v>109.2</v>
      </c>
      <c r="AF120" s="9">
        <f t="shared" si="156"/>
        <v>1.0146520146520146</v>
      </c>
      <c r="AG120" s="223">
        <v>220</v>
      </c>
      <c r="AH120" s="9">
        <f t="shared" si="157"/>
        <v>0.50363636363636366</v>
      </c>
      <c r="AK120" s="8">
        <f t="shared" si="163"/>
        <v>165</v>
      </c>
      <c r="AL120" s="8">
        <f t="shared" si="164"/>
        <v>275</v>
      </c>
      <c r="AM120" s="247">
        <v>0.4</v>
      </c>
    </row>
    <row r="121" spans="1:39" ht="19.95" customHeight="1" x14ac:dyDescent="0.3">
      <c r="A121" s="3"/>
      <c r="B121" s="219" t="s">
        <v>274</v>
      </c>
      <c r="C121" s="23" t="s">
        <v>280</v>
      </c>
      <c r="D121" s="332" t="s">
        <v>173</v>
      </c>
      <c r="E121" s="333"/>
      <c r="F121" s="219">
        <v>5</v>
      </c>
      <c r="G121" s="220">
        <f t="shared" si="183"/>
        <v>200</v>
      </c>
      <c r="H121" s="15">
        <f t="shared" si="158"/>
        <v>40</v>
      </c>
      <c r="I121" s="51"/>
      <c r="J121" s="52"/>
      <c r="K121" s="53"/>
      <c r="L121" s="54"/>
      <c r="M121" s="55"/>
      <c r="N121" s="56"/>
      <c r="O121" s="57"/>
      <c r="P121" s="58"/>
      <c r="Q121" s="59"/>
      <c r="R121" s="60"/>
      <c r="S121" s="61"/>
      <c r="T121" s="210"/>
      <c r="U121" s="210"/>
      <c r="V121" s="51"/>
      <c r="W121" s="10">
        <f t="shared" si="176"/>
        <v>0</v>
      </c>
      <c r="Y121" s="224">
        <f t="shared" si="177"/>
        <v>0</v>
      </c>
      <c r="Z121" s="225">
        <f t="shared" si="178"/>
        <v>0</v>
      </c>
      <c r="AA121" s="168">
        <f t="shared" si="129"/>
        <v>0.2</v>
      </c>
      <c r="AB121" s="15">
        <f t="shared" si="179"/>
        <v>0</v>
      </c>
      <c r="AC121" s="15">
        <f t="shared" si="180"/>
        <v>0</v>
      </c>
      <c r="AD121" s="177">
        <f t="shared" si="181"/>
        <v>0</v>
      </c>
      <c r="AE121" s="213">
        <v>76.960000000000008</v>
      </c>
      <c r="AF121" s="9">
        <f t="shared" si="156"/>
        <v>1.0790020790020789</v>
      </c>
      <c r="AG121" s="223">
        <v>160</v>
      </c>
      <c r="AH121" s="9">
        <f t="shared" si="157"/>
        <v>0.51899999999999991</v>
      </c>
      <c r="AK121" s="8">
        <f t="shared" si="163"/>
        <v>120</v>
      </c>
      <c r="AL121" s="8">
        <f t="shared" si="164"/>
        <v>200</v>
      </c>
      <c r="AM121" s="247">
        <v>0.4</v>
      </c>
    </row>
    <row r="122" spans="1:39" ht="19.95" customHeight="1" x14ac:dyDescent="0.3">
      <c r="A122" s="3"/>
      <c r="B122" s="13" t="s">
        <v>276</v>
      </c>
      <c r="C122" s="13" t="s">
        <v>266</v>
      </c>
      <c r="D122" s="13" t="s">
        <v>307</v>
      </c>
      <c r="E122" s="13"/>
      <c r="F122" s="13">
        <v>10</v>
      </c>
      <c r="G122" s="216">
        <f t="shared" si="183"/>
        <v>900</v>
      </c>
      <c r="H122" s="15">
        <f t="shared" si="158"/>
        <v>90</v>
      </c>
      <c r="I122" s="51"/>
      <c r="J122" s="52"/>
      <c r="K122" s="53"/>
      <c r="L122" s="54"/>
      <c r="M122" s="55"/>
      <c r="N122" s="56"/>
      <c r="O122" s="57"/>
      <c r="P122" s="58"/>
      <c r="Q122" s="59"/>
      <c r="R122" s="60"/>
      <c r="S122" s="61"/>
      <c r="T122" s="210"/>
      <c r="U122" s="210"/>
      <c r="V122" s="51"/>
      <c r="W122" s="10">
        <f t="shared" si="176"/>
        <v>0</v>
      </c>
      <c r="Y122" s="224">
        <f t="shared" si="177"/>
        <v>0</v>
      </c>
      <c r="Z122" s="225">
        <f t="shared" si="178"/>
        <v>0</v>
      </c>
      <c r="AA122" s="168">
        <f t="shared" si="130"/>
        <v>0.2</v>
      </c>
      <c r="AB122" s="15">
        <f t="shared" si="179"/>
        <v>0</v>
      </c>
      <c r="AC122" s="15">
        <f t="shared" si="180"/>
        <v>0</v>
      </c>
      <c r="AD122" s="177">
        <f t="shared" si="181"/>
        <v>0</v>
      </c>
      <c r="AE122" s="223">
        <f>SUM(AE123:AE126)</f>
        <v>374.40000000000003</v>
      </c>
      <c r="AF122" s="9">
        <f t="shared" si="156"/>
        <v>0.92307692307692291</v>
      </c>
      <c r="AG122" s="223">
        <f t="shared" ref="AG122" si="184">SUM(AG123:AG126)</f>
        <v>720</v>
      </c>
      <c r="AH122" s="9">
        <f t="shared" si="157"/>
        <v>0.48</v>
      </c>
      <c r="AK122" s="8">
        <f t="shared" si="163"/>
        <v>540</v>
      </c>
      <c r="AL122" s="8">
        <f t="shared" si="164"/>
        <v>900</v>
      </c>
      <c r="AM122" s="247">
        <v>0.4</v>
      </c>
    </row>
    <row r="123" spans="1:39" ht="19.95" customHeight="1" x14ac:dyDescent="0.3">
      <c r="A123" s="3"/>
      <c r="B123" s="219" t="s">
        <v>275</v>
      </c>
      <c r="C123" s="23" t="s">
        <v>282</v>
      </c>
      <c r="D123" s="332" t="s">
        <v>281</v>
      </c>
      <c r="E123" s="333"/>
      <c r="F123" s="219">
        <v>3</v>
      </c>
      <c r="G123" s="220">
        <f t="shared" ref="G123:G125" si="185">AL123</f>
        <v>150</v>
      </c>
      <c r="H123" s="15">
        <f t="shared" si="158"/>
        <v>50</v>
      </c>
      <c r="I123" s="51"/>
      <c r="J123" s="52"/>
      <c r="K123" s="53"/>
      <c r="L123" s="54"/>
      <c r="M123" s="55"/>
      <c r="N123" s="56"/>
      <c r="O123" s="57"/>
      <c r="P123" s="58"/>
      <c r="Q123" s="59"/>
      <c r="R123" s="60"/>
      <c r="S123" s="61"/>
      <c r="T123" s="210"/>
      <c r="U123" s="210"/>
      <c r="V123" s="51"/>
      <c r="W123" s="10">
        <f t="shared" si="166"/>
        <v>0</v>
      </c>
      <c r="Y123" s="224">
        <f t="shared" si="167"/>
        <v>0</v>
      </c>
      <c r="Z123" s="225">
        <f t="shared" si="168"/>
        <v>0</v>
      </c>
      <c r="AA123" s="168">
        <f t="shared" si="131"/>
        <v>0.2</v>
      </c>
      <c r="AB123" s="15">
        <f t="shared" si="170"/>
        <v>0</v>
      </c>
      <c r="AC123" s="15">
        <f t="shared" si="171"/>
        <v>0</v>
      </c>
      <c r="AD123" s="177">
        <f t="shared" si="172"/>
        <v>0</v>
      </c>
      <c r="AE123" s="213">
        <v>63.440000000000005</v>
      </c>
      <c r="AF123" s="9">
        <f t="shared" si="156"/>
        <v>0.89155107187894056</v>
      </c>
      <c r="AG123" s="223">
        <v>120</v>
      </c>
      <c r="AH123" s="9">
        <f t="shared" si="157"/>
        <v>0.47133333333333327</v>
      </c>
      <c r="AK123" s="8">
        <f t="shared" si="163"/>
        <v>90</v>
      </c>
      <c r="AL123" s="8">
        <f t="shared" si="164"/>
        <v>150</v>
      </c>
      <c r="AM123" s="247">
        <v>0.4</v>
      </c>
    </row>
    <row r="124" spans="1:39" ht="19.95" customHeight="1" x14ac:dyDescent="0.3">
      <c r="A124" s="3"/>
      <c r="B124" s="219" t="s">
        <v>277</v>
      </c>
      <c r="C124" s="23" t="s">
        <v>283</v>
      </c>
      <c r="D124" s="332" t="s">
        <v>281</v>
      </c>
      <c r="E124" s="333"/>
      <c r="F124" s="219">
        <v>3</v>
      </c>
      <c r="G124" s="220">
        <f t="shared" si="185"/>
        <v>175</v>
      </c>
      <c r="H124" s="15">
        <f t="shared" si="158"/>
        <v>58.333333333333336</v>
      </c>
      <c r="I124" s="51"/>
      <c r="J124" s="52"/>
      <c r="K124" s="53"/>
      <c r="L124" s="54"/>
      <c r="M124" s="55"/>
      <c r="N124" s="56"/>
      <c r="O124" s="57"/>
      <c r="P124" s="58"/>
      <c r="Q124" s="59"/>
      <c r="R124" s="60"/>
      <c r="S124" s="61"/>
      <c r="T124" s="210"/>
      <c r="U124" s="210"/>
      <c r="V124" s="51"/>
      <c r="W124" s="10">
        <f t="shared" si="166"/>
        <v>0</v>
      </c>
      <c r="Y124" s="224">
        <f t="shared" si="167"/>
        <v>0</v>
      </c>
      <c r="Z124" s="225">
        <f t="shared" si="168"/>
        <v>0</v>
      </c>
      <c r="AA124" s="168">
        <f t="shared" ref="AA124" si="186">AA120</f>
        <v>0.2</v>
      </c>
      <c r="AB124" s="15">
        <f t="shared" si="170"/>
        <v>0</v>
      </c>
      <c r="AC124" s="15">
        <f t="shared" si="171"/>
        <v>0</v>
      </c>
      <c r="AD124" s="177">
        <f t="shared" si="172"/>
        <v>0</v>
      </c>
      <c r="AE124" s="213">
        <v>68.64</v>
      </c>
      <c r="AF124" s="9">
        <f t="shared" si="156"/>
        <v>1.0396270396270395</v>
      </c>
      <c r="AG124" s="8">
        <v>140</v>
      </c>
      <c r="AH124" s="9">
        <f t="shared" si="157"/>
        <v>0.50971428571428579</v>
      </c>
      <c r="AK124" s="8">
        <f t="shared" si="163"/>
        <v>105</v>
      </c>
      <c r="AL124" s="8">
        <f t="shared" si="164"/>
        <v>175</v>
      </c>
      <c r="AM124" s="247">
        <v>0.4</v>
      </c>
    </row>
    <row r="125" spans="1:39" ht="19.95" customHeight="1" x14ac:dyDescent="0.3">
      <c r="A125" s="3"/>
      <c r="B125" s="219" t="s">
        <v>278</v>
      </c>
      <c r="C125" s="23" t="s">
        <v>284</v>
      </c>
      <c r="D125" s="332" t="s">
        <v>281</v>
      </c>
      <c r="E125" s="333"/>
      <c r="F125" s="219">
        <v>2</v>
      </c>
      <c r="G125" s="220">
        <f t="shared" si="185"/>
        <v>275</v>
      </c>
      <c r="H125" s="15">
        <f t="shared" si="158"/>
        <v>137.5</v>
      </c>
      <c r="I125" s="51"/>
      <c r="J125" s="52"/>
      <c r="K125" s="53"/>
      <c r="L125" s="54"/>
      <c r="M125" s="55"/>
      <c r="N125" s="56"/>
      <c r="O125" s="57"/>
      <c r="P125" s="58"/>
      <c r="Q125" s="59"/>
      <c r="R125" s="60"/>
      <c r="S125" s="61"/>
      <c r="T125" s="210"/>
      <c r="U125" s="210"/>
      <c r="V125" s="51"/>
      <c r="W125" s="10">
        <f t="shared" si="166"/>
        <v>0</v>
      </c>
      <c r="Y125" s="224">
        <f t="shared" si="167"/>
        <v>0</v>
      </c>
      <c r="Z125" s="225">
        <f t="shared" si="168"/>
        <v>0</v>
      </c>
      <c r="AA125" s="168">
        <f t="shared" ref="AA125" si="187">AA120</f>
        <v>0.2</v>
      </c>
      <c r="AB125" s="15">
        <f t="shared" si="170"/>
        <v>0</v>
      </c>
      <c r="AC125" s="15">
        <f t="shared" si="171"/>
        <v>0</v>
      </c>
      <c r="AD125" s="177">
        <f t="shared" si="172"/>
        <v>0</v>
      </c>
      <c r="AE125" s="213">
        <v>114.4</v>
      </c>
      <c r="AF125" s="9">
        <f t="shared" si="156"/>
        <v>0.92307692307692302</v>
      </c>
      <c r="AG125" s="8">
        <v>220</v>
      </c>
      <c r="AH125" s="9">
        <f t="shared" si="157"/>
        <v>0.48</v>
      </c>
      <c r="AK125" s="8">
        <f t="shared" si="163"/>
        <v>165</v>
      </c>
      <c r="AL125" s="8">
        <f t="shared" si="164"/>
        <v>275</v>
      </c>
      <c r="AM125" s="247">
        <v>0.4</v>
      </c>
    </row>
    <row r="126" spans="1:39" ht="19.95" customHeight="1" x14ac:dyDescent="0.3">
      <c r="A126" s="3"/>
      <c r="B126" s="219" t="s">
        <v>279</v>
      </c>
      <c r="C126" s="23" t="s">
        <v>285</v>
      </c>
      <c r="D126" s="332" t="s">
        <v>281</v>
      </c>
      <c r="E126" s="333"/>
      <c r="F126" s="219">
        <v>2</v>
      </c>
      <c r="G126" s="220">
        <f t="shared" si="183"/>
        <v>300</v>
      </c>
      <c r="H126" s="15">
        <f t="shared" si="158"/>
        <v>150</v>
      </c>
      <c r="I126" s="51"/>
      <c r="J126" s="52"/>
      <c r="K126" s="53"/>
      <c r="L126" s="54"/>
      <c r="M126" s="55"/>
      <c r="N126" s="56"/>
      <c r="O126" s="57"/>
      <c r="P126" s="58"/>
      <c r="Q126" s="59"/>
      <c r="R126" s="60"/>
      <c r="S126" s="61"/>
      <c r="T126" s="210"/>
      <c r="U126" s="210"/>
      <c r="V126" s="51"/>
      <c r="W126" s="10">
        <f t="shared" si="166"/>
        <v>0</v>
      </c>
      <c r="Y126" s="224">
        <f t="shared" si="167"/>
        <v>0</v>
      </c>
      <c r="Z126" s="225">
        <f t="shared" si="168"/>
        <v>0</v>
      </c>
      <c r="AA126" s="168">
        <f t="shared" ref="AA126" si="188">AA120</f>
        <v>0.2</v>
      </c>
      <c r="AB126" s="15">
        <f t="shared" si="170"/>
        <v>0</v>
      </c>
      <c r="AC126" s="15">
        <f t="shared" si="171"/>
        <v>0</v>
      </c>
      <c r="AD126" s="177">
        <f t="shared" si="172"/>
        <v>0</v>
      </c>
      <c r="AE126" s="213">
        <v>127.92</v>
      </c>
      <c r="AF126" s="9">
        <f t="shared" si="156"/>
        <v>0.8761726078799249</v>
      </c>
      <c r="AG126" s="8">
        <v>240</v>
      </c>
      <c r="AH126" s="9">
        <f t="shared" si="157"/>
        <v>0.46699999999999997</v>
      </c>
      <c r="AK126" s="8">
        <f t="shared" si="163"/>
        <v>180</v>
      </c>
      <c r="AL126" s="8">
        <f t="shared" si="164"/>
        <v>300</v>
      </c>
      <c r="AM126" s="247">
        <v>0.4</v>
      </c>
    </row>
    <row r="127" spans="1:39" ht="19.95" customHeight="1" x14ac:dyDescent="0.3">
      <c r="A127" s="3"/>
      <c r="H127" s="21"/>
      <c r="I127" s="7"/>
      <c r="J127" s="7"/>
      <c r="K127" s="7"/>
      <c r="L127" s="7"/>
      <c r="M127" s="7"/>
      <c r="N127" s="7"/>
      <c r="O127" s="7"/>
      <c r="P127" s="7"/>
      <c r="Q127" s="7"/>
      <c r="R127" s="7"/>
      <c r="S127" s="7"/>
      <c r="T127" s="7"/>
      <c r="U127" s="7"/>
      <c r="V127" s="7"/>
      <c r="W127" s="22"/>
      <c r="X127" s="6"/>
      <c r="Y127" s="7"/>
      <c r="Z127" s="228"/>
      <c r="AA127" s="231"/>
      <c r="AL127" s="8"/>
    </row>
    <row r="128" spans="1:39" ht="30" customHeight="1" x14ac:dyDescent="0.3">
      <c r="A128" s="3"/>
      <c r="B128" s="151"/>
      <c r="C128" s="152"/>
      <c r="D128" s="152"/>
      <c r="E128" s="155" t="s">
        <v>150</v>
      </c>
      <c r="F128" s="152"/>
      <c r="G128" s="217"/>
      <c r="H128" s="153"/>
      <c r="I128" s="7"/>
      <c r="J128" s="7"/>
      <c r="K128" s="7"/>
      <c r="L128" s="7"/>
      <c r="M128" s="7"/>
      <c r="N128" s="7"/>
      <c r="O128" s="7"/>
      <c r="P128" s="7"/>
      <c r="Q128" s="7"/>
      <c r="R128" s="7"/>
      <c r="S128" s="7"/>
      <c r="T128" s="7"/>
      <c r="U128" s="7"/>
      <c r="V128" s="7"/>
      <c r="W128" s="6"/>
      <c r="X128" s="6"/>
      <c r="Y128" s="7"/>
      <c r="Z128" s="228"/>
      <c r="AA128" s="231"/>
      <c r="AL128" s="8"/>
    </row>
    <row r="129" spans="1:39" ht="25.05" customHeight="1" x14ac:dyDescent="0.3">
      <c r="A129" s="3"/>
      <c r="B129" s="149"/>
      <c r="C129" s="150"/>
      <c r="D129" s="150"/>
      <c r="E129" s="233" t="s">
        <v>246</v>
      </c>
      <c r="F129" s="150"/>
      <c r="G129" s="150"/>
      <c r="H129" s="150"/>
      <c r="I129" s="7"/>
      <c r="J129" s="7"/>
      <c r="K129" s="7"/>
      <c r="L129" s="7"/>
      <c r="M129" s="7"/>
      <c r="N129" s="7"/>
      <c r="O129" s="7"/>
      <c r="P129" s="7"/>
      <c r="Q129" s="7"/>
      <c r="R129" s="7"/>
      <c r="S129" s="7"/>
      <c r="T129" s="7"/>
      <c r="U129" s="7"/>
      <c r="V129" s="7"/>
      <c r="W129" s="6"/>
      <c r="X129" s="6"/>
      <c r="Y129" s="7"/>
      <c r="Z129" s="228"/>
      <c r="AA129" s="231"/>
      <c r="AL129" s="8"/>
    </row>
    <row r="130" spans="1:39" ht="19.95" customHeight="1" x14ac:dyDescent="0.3">
      <c r="A130" s="3"/>
      <c r="B130" s="13" t="s">
        <v>125</v>
      </c>
      <c r="C130" s="156" t="s">
        <v>34</v>
      </c>
      <c r="D130" s="157"/>
      <c r="E130" s="17"/>
      <c r="F130" s="14">
        <v>70</v>
      </c>
      <c r="G130" s="216">
        <f t="shared" ref="G130:G150" si="189">AL130</f>
        <v>2100</v>
      </c>
      <c r="H130" s="15">
        <f t="shared" ref="H130:H139" si="190">G130/F130</f>
        <v>30</v>
      </c>
      <c r="I130" s="51"/>
      <c r="J130" s="52"/>
      <c r="K130" s="53"/>
      <c r="L130" s="54"/>
      <c r="M130" s="55"/>
      <c r="N130" s="56"/>
      <c r="O130" s="57"/>
      <c r="P130" s="58"/>
      <c r="Q130" s="59"/>
      <c r="R130" s="60"/>
      <c r="S130" s="61"/>
      <c r="T130" s="51"/>
      <c r="U130" s="210"/>
      <c r="V130" s="51"/>
      <c r="W130" s="10">
        <f t="shared" ref="W130:W139" si="191">G130*(I130+J130+K130+L130+M130+N130+O130+P130+Q130+R130+S130+T130+U130+V130)</f>
        <v>0</v>
      </c>
      <c r="Y130" s="224">
        <f t="shared" ref="Y130:Y139" si="192">I130+J130+K130+L130+M130+N130+O130+P130+Q130+R130+S130+T130+U130+V130</f>
        <v>0</v>
      </c>
      <c r="Z130" s="225">
        <f t="shared" ref="Z130:Z139" si="193">Y130*F130</f>
        <v>0</v>
      </c>
      <c r="AA130" s="168">
        <f t="shared" si="128"/>
        <v>0.2</v>
      </c>
      <c r="AB130" s="15">
        <f>W130-(W130*AA130)</f>
        <v>0</v>
      </c>
      <c r="AC130" s="15">
        <f t="shared" ref="AC130:AC139" si="194">(I130+J130+K130+L130+M130+N130+O130+P130+Q130+R130+S130+T130+U130+V130)*AE130</f>
        <v>0</v>
      </c>
      <c r="AD130" s="177">
        <f>SUM(I130:V130)*AI130</f>
        <v>0</v>
      </c>
      <c r="AE130" s="8">
        <f>SUM(AE131:AE139)</f>
        <v>835.83760000000007</v>
      </c>
      <c r="AF130" s="9">
        <f t="shared" ref="AF130:AF150" si="195">(AG130-AE130)/AE130</f>
        <v>1.0099598295171213</v>
      </c>
      <c r="AG130" s="8">
        <f>SUM(AG131:AG139)</f>
        <v>1680</v>
      </c>
      <c r="AH130" s="9">
        <f t="shared" ref="AH130:AH139" si="196">1-(AE130/AG130)</f>
        <v>0.50247761904761901</v>
      </c>
      <c r="AI130" s="244">
        <f>SUM(AI131:AI139)</f>
        <v>82.9</v>
      </c>
      <c r="AK130" s="8">
        <f t="shared" ref="AK130:AK139" si="197">AL130-(AL130*AM130)</f>
        <v>1260</v>
      </c>
      <c r="AL130" s="8">
        <f t="shared" ref="AL130:AL139" si="198">AG130*1.25</f>
        <v>2100</v>
      </c>
      <c r="AM130" s="247">
        <v>0.4</v>
      </c>
    </row>
    <row r="131" spans="1:39" ht="19.95" customHeight="1" x14ac:dyDescent="0.3">
      <c r="A131" s="3"/>
      <c r="B131" s="13" t="s">
        <v>116</v>
      </c>
      <c r="C131" s="13" t="s">
        <v>126</v>
      </c>
      <c r="D131" s="330" t="s">
        <v>24</v>
      </c>
      <c r="E131" s="331"/>
      <c r="F131" s="13">
        <v>20</v>
      </c>
      <c r="G131" s="216">
        <f t="shared" si="189"/>
        <v>125</v>
      </c>
      <c r="H131" s="15">
        <f t="shared" si="190"/>
        <v>6.25</v>
      </c>
      <c r="I131" s="51"/>
      <c r="J131" s="52"/>
      <c r="K131" s="53"/>
      <c r="L131" s="54"/>
      <c r="M131" s="55"/>
      <c r="N131" s="56"/>
      <c r="O131" s="57"/>
      <c r="P131" s="58"/>
      <c r="Q131" s="59"/>
      <c r="R131" s="60"/>
      <c r="S131" s="61"/>
      <c r="T131" s="51"/>
      <c r="U131" s="210"/>
      <c r="V131" s="51"/>
      <c r="W131" s="10">
        <f t="shared" si="191"/>
        <v>0</v>
      </c>
      <c r="Y131" s="224">
        <f t="shared" si="192"/>
        <v>0</v>
      </c>
      <c r="Z131" s="225">
        <f t="shared" si="193"/>
        <v>0</v>
      </c>
      <c r="AA131" s="168">
        <f>AA9</f>
        <v>0.2</v>
      </c>
      <c r="AB131" s="15">
        <f t="shared" ref="AB131:AB139" si="199">W131-(W131*AA131)</f>
        <v>0</v>
      </c>
      <c r="AC131" s="15">
        <f t="shared" si="194"/>
        <v>0</v>
      </c>
      <c r="AD131" s="177">
        <f t="shared" ref="AD131:AD139" si="200">SUM(I131:V131)*AI131</f>
        <v>0</v>
      </c>
      <c r="AE131" s="213">
        <v>52.083199999999998</v>
      </c>
      <c r="AF131" s="130">
        <f t="shared" si="195"/>
        <v>0.92000491521258299</v>
      </c>
      <c r="AG131" s="8">
        <v>100</v>
      </c>
      <c r="AH131" s="130">
        <f t="shared" si="196"/>
        <v>0.47916800000000004</v>
      </c>
      <c r="AI131" s="251">
        <v>2</v>
      </c>
      <c r="AK131" s="8">
        <f t="shared" si="197"/>
        <v>75</v>
      </c>
      <c r="AL131" s="8">
        <f t="shared" si="198"/>
        <v>125</v>
      </c>
      <c r="AM131" s="247">
        <v>0.4</v>
      </c>
    </row>
    <row r="132" spans="1:39" ht="19.95" customHeight="1" x14ac:dyDescent="0.3">
      <c r="A132" s="3"/>
      <c r="B132" s="13" t="s">
        <v>117</v>
      </c>
      <c r="C132" s="13" t="s">
        <v>126</v>
      </c>
      <c r="D132" s="330" t="s">
        <v>23</v>
      </c>
      <c r="E132" s="331"/>
      <c r="F132" s="13">
        <v>20</v>
      </c>
      <c r="G132" s="216">
        <f t="shared" si="189"/>
        <v>225</v>
      </c>
      <c r="H132" s="15">
        <f t="shared" si="190"/>
        <v>11.25</v>
      </c>
      <c r="I132" s="51"/>
      <c r="J132" s="52"/>
      <c r="K132" s="53"/>
      <c r="L132" s="54"/>
      <c r="M132" s="55"/>
      <c r="N132" s="56"/>
      <c r="O132" s="57"/>
      <c r="P132" s="58"/>
      <c r="Q132" s="59"/>
      <c r="R132" s="60"/>
      <c r="S132" s="61"/>
      <c r="T132" s="51"/>
      <c r="U132" s="210"/>
      <c r="V132" s="51"/>
      <c r="W132" s="10">
        <f t="shared" si="191"/>
        <v>0</v>
      </c>
      <c r="Y132" s="224">
        <f t="shared" si="192"/>
        <v>0</v>
      </c>
      <c r="Z132" s="225">
        <f t="shared" si="193"/>
        <v>0</v>
      </c>
      <c r="AA132" s="168">
        <f>AA9</f>
        <v>0.2</v>
      </c>
      <c r="AB132" s="15">
        <f t="shared" si="199"/>
        <v>0</v>
      </c>
      <c r="AC132" s="15">
        <f t="shared" si="194"/>
        <v>0</v>
      </c>
      <c r="AD132" s="177">
        <f t="shared" si="200"/>
        <v>0</v>
      </c>
      <c r="AE132" s="213">
        <v>113.2664</v>
      </c>
      <c r="AF132" s="9">
        <f t="shared" si="195"/>
        <v>0.58917384149226948</v>
      </c>
      <c r="AG132" s="8">
        <v>180</v>
      </c>
      <c r="AH132" s="9">
        <f t="shared" si="196"/>
        <v>0.3707422222222222</v>
      </c>
      <c r="AI132" s="251">
        <v>6.8</v>
      </c>
      <c r="AK132" s="8">
        <f t="shared" si="197"/>
        <v>135</v>
      </c>
      <c r="AL132" s="8">
        <f t="shared" si="198"/>
        <v>225</v>
      </c>
      <c r="AM132" s="247">
        <v>0.4</v>
      </c>
    </row>
    <row r="133" spans="1:39" ht="19.95" customHeight="1" x14ac:dyDescent="0.3">
      <c r="A133" s="3"/>
      <c r="B133" s="13" t="s">
        <v>118</v>
      </c>
      <c r="C133" s="13" t="s">
        <v>126</v>
      </c>
      <c r="D133" s="330" t="s">
        <v>22</v>
      </c>
      <c r="E133" s="331"/>
      <c r="F133" s="13">
        <v>10</v>
      </c>
      <c r="G133" s="216">
        <f t="shared" si="189"/>
        <v>250</v>
      </c>
      <c r="H133" s="15">
        <f t="shared" si="190"/>
        <v>25</v>
      </c>
      <c r="I133" s="51"/>
      <c r="J133" s="52"/>
      <c r="K133" s="53"/>
      <c r="L133" s="54"/>
      <c r="M133" s="55"/>
      <c r="N133" s="56"/>
      <c r="O133" s="57"/>
      <c r="P133" s="58"/>
      <c r="Q133" s="59"/>
      <c r="R133" s="60"/>
      <c r="S133" s="61"/>
      <c r="T133" s="51"/>
      <c r="U133" s="210"/>
      <c r="V133" s="51"/>
      <c r="W133" s="10">
        <f t="shared" si="191"/>
        <v>0</v>
      </c>
      <c r="Y133" s="224">
        <f t="shared" si="192"/>
        <v>0</v>
      </c>
      <c r="Z133" s="225">
        <f t="shared" si="193"/>
        <v>0</v>
      </c>
      <c r="AA133" s="168">
        <f>AA9</f>
        <v>0.2</v>
      </c>
      <c r="AB133" s="15">
        <f t="shared" si="199"/>
        <v>0</v>
      </c>
      <c r="AC133" s="15">
        <f t="shared" si="194"/>
        <v>0</v>
      </c>
      <c r="AD133" s="177">
        <f t="shared" si="200"/>
        <v>0</v>
      </c>
      <c r="AE133" s="213">
        <v>100.25600000000001</v>
      </c>
      <c r="AF133" s="9">
        <f t="shared" si="195"/>
        <v>0.99489307373124769</v>
      </c>
      <c r="AG133" s="8">
        <v>200</v>
      </c>
      <c r="AH133" s="9">
        <f t="shared" si="196"/>
        <v>0.49871999999999994</v>
      </c>
      <c r="AI133" s="251">
        <v>9.3000000000000007</v>
      </c>
      <c r="AK133" s="8">
        <f t="shared" si="197"/>
        <v>150</v>
      </c>
      <c r="AL133" s="8">
        <f t="shared" si="198"/>
        <v>250</v>
      </c>
      <c r="AM133" s="247">
        <v>0.4</v>
      </c>
    </row>
    <row r="134" spans="1:39" ht="19.95" customHeight="1" x14ac:dyDescent="0.3">
      <c r="A134" s="3"/>
      <c r="B134" s="13" t="s">
        <v>119</v>
      </c>
      <c r="C134" s="13" t="s">
        <v>126</v>
      </c>
      <c r="D134" s="330" t="s">
        <v>21</v>
      </c>
      <c r="E134" s="331"/>
      <c r="F134" s="13">
        <v>5</v>
      </c>
      <c r="G134" s="216">
        <f t="shared" si="189"/>
        <v>175</v>
      </c>
      <c r="H134" s="15">
        <f t="shared" si="190"/>
        <v>35</v>
      </c>
      <c r="I134" s="51"/>
      <c r="J134" s="52"/>
      <c r="K134" s="53"/>
      <c r="L134" s="54"/>
      <c r="M134" s="55"/>
      <c r="N134" s="56"/>
      <c r="O134" s="57"/>
      <c r="P134" s="58"/>
      <c r="Q134" s="59"/>
      <c r="R134" s="60"/>
      <c r="S134" s="61"/>
      <c r="T134" s="51"/>
      <c r="U134" s="210"/>
      <c r="V134" s="51"/>
      <c r="W134" s="10">
        <f t="shared" si="191"/>
        <v>0</v>
      </c>
      <c r="Y134" s="224">
        <f t="shared" si="192"/>
        <v>0</v>
      </c>
      <c r="Z134" s="225">
        <f t="shared" si="193"/>
        <v>0</v>
      </c>
      <c r="AA134" s="168">
        <f t="shared" ref="AA134" si="201">AA130</f>
        <v>0.2</v>
      </c>
      <c r="AB134" s="15">
        <f t="shared" si="199"/>
        <v>0</v>
      </c>
      <c r="AC134" s="15">
        <f t="shared" si="194"/>
        <v>0</v>
      </c>
      <c r="AD134" s="177">
        <f t="shared" si="200"/>
        <v>0</v>
      </c>
      <c r="AE134" s="213">
        <v>67.693600000000004</v>
      </c>
      <c r="AF134" s="9">
        <f t="shared" si="195"/>
        <v>1.0681423354645048</v>
      </c>
      <c r="AG134" s="8">
        <v>140</v>
      </c>
      <c r="AH134" s="9">
        <f t="shared" si="196"/>
        <v>0.51647428571428566</v>
      </c>
      <c r="AI134" s="251">
        <v>6.4</v>
      </c>
      <c r="AK134" s="8">
        <f t="shared" si="197"/>
        <v>105</v>
      </c>
      <c r="AL134" s="8">
        <f t="shared" si="198"/>
        <v>175</v>
      </c>
      <c r="AM134" s="247">
        <v>0.4</v>
      </c>
    </row>
    <row r="135" spans="1:39" ht="19.95" customHeight="1" x14ac:dyDescent="0.3">
      <c r="A135" s="3"/>
      <c r="B135" s="13" t="s">
        <v>120</v>
      </c>
      <c r="C135" s="13" t="s">
        <v>126</v>
      </c>
      <c r="D135" s="330" t="s">
        <v>20</v>
      </c>
      <c r="E135" s="331"/>
      <c r="F135" s="13">
        <v>5</v>
      </c>
      <c r="G135" s="216">
        <f t="shared" si="189"/>
        <v>250</v>
      </c>
      <c r="H135" s="15">
        <f t="shared" si="190"/>
        <v>50</v>
      </c>
      <c r="I135" s="51"/>
      <c r="J135" s="52"/>
      <c r="K135" s="53"/>
      <c r="L135" s="54"/>
      <c r="M135" s="55"/>
      <c r="N135" s="56"/>
      <c r="O135" s="57"/>
      <c r="P135" s="58"/>
      <c r="Q135" s="59"/>
      <c r="R135" s="60"/>
      <c r="S135" s="61"/>
      <c r="T135" s="51"/>
      <c r="U135" s="210"/>
      <c r="V135" s="51"/>
      <c r="W135" s="10">
        <f t="shared" si="191"/>
        <v>0</v>
      </c>
      <c r="Y135" s="224">
        <f t="shared" si="192"/>
        <v>0</v>
      </c>
      <c r="Z135" s="225">
        <f t="shared" si="193"/>
        <v>0</v>
      </c>
      <c r="AA135" s="168">
        <f t="shared" ref="AA135" si="202">AA130</f>
        <v>0.2</v>
      </c>
      <c r="AB135" s="15">
        <f t="shared" si="199"/>
        <v>0</v>
      </c>
      <c r="AC135" s="15">
        <f t="shared" si="194"/>
        <v>0</v>
      </c>
      <c r="AD135" s="177">
        <f t="shared" si="200"/>
        <v>0</v>
      </c>
      <c r="AE135" s="213">
        <v>104.15600000000001</v>
      </c>
      <c r="AF135" s="9">
        <f t="shared" si="195"/>
        <v>0.92019662813472092</v>
      </c>
      <c r="AG135" s="8">
        <v>200</v>
      </c>
      <c r="AH135" s="9">
        <f t="shared" si="196"/>
        <v>0.47921999999999998</v>
      </c>
      <c r="AI135" s="251">
        <v>10.8</v>
      </c>
      <c r="AK135" s="8">
        <f t="shared" si="197"/>
        <v>150</v>
      </c>
      <c r="AL135" s="8">
        <f t="shared" si="198"/>
        <v>250</v>
      </c>
      <c r="AM135" s="247">
        <v>0.4</v>
      </c>
    </row>
    <row r="136" spans="1:39" ht="19.95" customHeight="1" x14ac:dyDescent="0.3">
      <c r="A136" s="3"/>
      <c r="B136" s="13" t="s">
        <v>121</v>
      </c>
      <c r="C136" s="13" t="s">
        <v>126</v>
      </c>
      <c r="D136" s="330" t="s">
        <v>19</v>
      </c>
      <c r="E136" s="331"/>
      <c r="F136" s="13">
        <v>5</v>
      </c>
      <c r="G136" s="216">
        <f t="shared" si="189"/>
        <v>325</v>
      </c>
      <c r="H136" s="15">
        <f t="shared" si="190"/>
        <v>65</v>
      </c>
      <c r="I136" s="51"/>
      <c r="J136" s="52"/>
      <c r="K136" s="53"/>
      <c r="L136" s="54"/>
      <c r="M136" s="55"/>
      <c r="N136" s="56"/>
      <c r="O136" s="57"/>
      <c r="P136" s="58"/>
      <c r="Q136" s="59"/>
      <c r="R136" s="60"/>
      <c r="S136" s="61"/>
      <c r="T136" s="51"/>
      <c r="U136" s="210"/>
      <c r="V136" s="51"/>
      <c r="W136" s="10">
        <f t="shared" si="191"/>
        <v>0</v>
      </c>
      <c r="Y136" s="224">
        <f t="shared" si="192"/>
        <v>0</v>
      </c>
      <c r="Z136" s="225">
        <f t="shared" si="193"/>
        <v>0</v>
      </c>
      <c r="AA136" s="168">
        <f t="shared" ref="AA136" si="203">AA130</f>
        <v>0.2</v>
      </c>
      <c r="AB136" s="15">
        <f t="shared" si="199"/>
        <v>0</v>
      </c>
      <c r="AC136" s="15">
        <f t="shared" si="194"/>
        <v>0</v>
      </c>
      <c r="AD136" s="177">
        <f t="shared" si="200"/>
        <v>0</v>
      </c>
      <c r="AE136" s="213">
        <v>131.4872</v>
      </c>
      <c r="AF136" s="9">
        <f t="shared" si="195"/>
        <v>0.97737878668037648</v>
      </c>
      <c r="AG136" s="8">
        <v>260</v>
      </c>
      <c r="AH136" s="9">
        <f t="shared" si="196"/>
        <v>0.49427999999999994</v>
      </c>
      <c r="AI136" s="251">
        <v>14.8</v>
      </c>
      <c r="AK136" s="8">
        <f t="shared" si="197"/>
        <v>195</v>
      </c>
      <c r="AL136" s="8">
        <f t="shared" si="198"/>
        <v>325</v>
      </c>
      <c r="AM136" s="247">
        <v>0.4</v>
      </c>
    </row>
    <row r="137" spans="1:39" ht="19.95" customHeight="1" x14ac:dyDescent="0.3">
      <c r="A137" s="3"/>
      <c r="B137" s="13" t="s">
        <v>122</v>
      </c>
      <c r="C137" s="13" t="s">
        <v>126</v>
      </c>
      <c r="D137" s="330" t="s">
        <v>18</v>
      </c>
      <c r="E137" s="331"/>
      <c r="F137" s="13">
        <v>2</v>
      </c>
      <c r="G137" s="216">
        <f t="shared" si="189"/>
        <v>225</v>
      </c>
      <c r="H137" s="15">
        <f t="shared" si="190"/>
        <v>112.5</v>
      </c>
      <c r="I137" s="51"/>
      <c r="J137" s="52"/>
      <c r="K137" s="53"/>
      <c r="L137" s="54"/>
      <c r="M137" s="55"/>
      <c r="N137" s="56"/>
      <c r="O137" s="57"/>
      <c r="P137" s="58"/>
      <c r="Q137" s="59"/>
      <c r="R137" s="60"/>
      <c r="S137" s="61"/>
      <c r="T137" s="51"/>
      <c r="U137" s="210"/>
      <c r="V137" s="51"/>
      <c r="W137" s="10">
        <f t="shared" si="191"/>
        <v>0</v>
      </c>
      <c r="Y137" s="224">
        <f t="shared" si="192"/>
        <v>0</v>
      </c>
      <c r="Z137" s="225">
        <f t="shared" si="193"/>
        <v>0</v>
      </c>
      <c r="AA137" s="168">
        <f t="shared" ref="AA137" si="204">AA130</f>
        <v>0.2</v>
      </c>
      <c r="AB137" s="15">
        <f t="shared" si="199"/>
        <v>0</v>
      </c>
      <c r="AC137" s="15">
        <f t="shared" si="194"/>
        <v>0</v>
      </c>
      <c r="AD137" s="177">
        <f t="shared" si="200"/>
        <v>0</v>
      </c>
      <c r="AE137" s="213">
        <v>78.114400000000003</v>
      </c>
      <c r="AF137" s="9">
        <f t="shared" si="195"/>
        <v>1.3043126491402353</v>
      </c>
      <c r="AG137" s="8">
        <v>180</v>
      </c>
      <c r="AH137" s="9">
        <f t="shared" si="196"/>
        <v>0.56603111111111115</v>
      </c>
      <c r="AI137" s="251">
        <v>9.6999999999999993</v>
      </c>
      <c r="AK137" s="8">
        <f t="shared" si="197"/>
        <v>135</v>
      </c>
      <c r="AL137" s="8">
        <f t="shared" si="198"/>
        <v>225</v>
      </c>
      <c r="AM137" s="247">
        <v>0.4</v>
      </c>
    </row>
    <row r="138" spans="1:39" ht="19.95" customHeight="1" x14ac:dyDescent="0.3">
      <c r="A138" s="3"/>
      <c r="B138" s="13" t="s">
        <v>123</v>
      </c>
      <c r="C138" s="13" t="s">
        <v>126</v>
      </c>
      <c r="D138" s="330" t="s">
        <v>17</v>
      </c>
      <c r="E138" s="331"/>
      <c r="F138" s="13">
        <v>2</v>
      </c>
      <c r="G138" s="216">
        <f t="shared" si="189"/>
        <v>250</v>
      </c>
      <c r="H138" s="15">
        <f t="shared" si="190"/>
        <v>125</v>
      </c>
      <c r="I138" s="51"/>
      <c r="J138" s="52"/>
      <c r="K138" s="53"/>
      <c r="L138" s="54"/>
      <c r="M138" s="55"/>
      <c r="N138" s="56"/>
      <c r="O138" s="57"/>
      <c r="P138" s="58"/>
      <c r="Q138" s="59"/>
      <c r="R138" s="60"/>
      <c r="S138" s="61"/>
      <c r="T138" s="51"/>
      <c r="U138" s="210"/>
      <c r="V138" s="51"/>
      <c r="W138" s="10">
        <f t="shared" si="191"/>
        <v>0</v>
      </c>
      <c r="Y138" s="224">
        <f t="shared" si="192"/>
        <v>0</v>
      </c>
      <c r="Z138" s="225">
        <f t="shared" si="193"/>
        <v>0</v>
      </c>
      <c r="AA138" s="168">
        <f t="shared" si="123"/>
        <v>0.2</v>
      </c>
      <c r="AB138" s="15">
        <f t="shared" si="199"/>
        <v>0</v>
      </c>
      <c r="AC138" s="15">
        <f t="shared" si="194"/>
        <v>0</v>
      </c>
      <c r="AD138" s="177">
        <f t="shared" si="200"/>
        <v>0</v>
      </c>
      <c r="AE138" s="213">
        <v>89.8352</v>
      </c>
      <c r="AF138" s="9">
        <f t="shared" si="195"/>
        <v>1.2262988227331826</v>
      </c>
      <c r="AG138" s="8">
        <v>200</v>
      </c>
      <c r="AH138" s="9">
        <f t="shared" si="196"/>
        <v>0.55082399999999998</v>
      </c>
      <c r="AI138" s="251">
        <v>11.7</v>
      </c>
      <c r="AK138" s="8">
        <f t="shared" si="197"/>
        <v>150</v>
      </c>
      <c r="AL138" s="8">
        <f t="shared" si="198"/>
        <v>250</v>
      </c>
      <c r="AM138" s="247">
        <v>0.4</v>
      </c>
    </row>
    <row r="139" spans="1:39" ht="19.95" customHeight="1" x14ac:dyDescent="0.3">
      <c r="A139" s="3"/>
      <c r="B139" s="13" t="s">
        <v>124</v>
      </c>
      <c r="C139" s="13" t="s">
        <v>126</v>
      </c>
      <c r="D139" s="330" t="s">
        <v>16</v>
      </c>
      <c r="E139" s="331"/>
      <c r="F139" s="13">
        <v>1</v>
      </c>
      <c r="G139" s="216">
        <f t="shared" si="189"/>
        <v>275</v>
      </c>
      <c r="H139" s="15">
        <f t="shared" si="190"/>
        <v>275</v>
      </c>
      <c r="I139" s="51"/>
      <c r="J139" s="52"/>
      <c r="K139" s="53"/>
      <c r="L139" s="54"/>
      <c r="M139" s="55"/>
      <c r="N139" s="56"/>
      <c r="O139" s="57"/>
      <c r="P139" s="58"/>
      <c r="Q139" s="59"/>
      <c r="R139" s="60"/>
      <c r="S139" s="61"/>
      <c r="T139" s="51"/>
      <c r="U139" s="210"/>
      <c r="V139" s="51"/>
      <c r="W139" s="10">
        <f t="shared" si="191"/>
        <v>0</v>
      </c>
      <c r="Y139" s="224">
        <f t="shared" si="192"/>
        <v>0</v>
      </c>
      <c r="Z139" s="225">
        <f t="shared" si="193"/>
        <v>0</v>
      </c>
      <c r="AA139" s="168">
        <f t="shared" si="127"/>
        <v>0.2</v>
      </c>
      <c r="AB139" s="15">
        <f t="shared" si="199"/>
        <v>0</v>
      </c>
      <c r="AC139" s="15">
        <f t="shared" si="194"/>
        <v>0</v>
      </c>
      <c r="AD139" s="177">
        <f t="shared" si="200"/>
        <v>0</v>
      </c>
      <c r="AE139" s="213">
        <v>98.945599999999999</v>
      </c>
      <c r="AF139" s="9">
        <f t="shared" si="195"/>
        <v>1.2234439934671173</v>
      </c>
      <c r="AG139" s="8">
        <v>220</v>
      </c>
      <c r="AH139" s="9">
        <f t="shared" si="196"/>
        <v>0.5502472727272727</v>
      </c>
      <c r="AI139" s="251">
        <v>11.4</v>
      </c>
      <c r="AK139" s="8">
        <f t="shared" si="197"/>
        <v>165</v>
      </c>
      <c r="AL139" s="8">
        <f t="shared" si="198"/>
        <v>275</v>
      </c>
      <c r="AM139" s="247">
        <v>0.4</v>
      </c>
    </row>
    <row r="140" spans="1:39" ht="25.05" customHeight="1" x14ac:dyDescent="0.3">
      <c r="A140" s="3"/>
      <c r="B140" s="149"/>
      <c r="C140" s="150"/>
      <c r="D140" s="150"/>
      <c r="E140" s="233" t="s">
        <v>247</v>
      </c>
      <c r="F140" s="150"/>
      <c r="G140" s="150"/>
      <c r="H140" s="150"/>
      <c r="I140" s="7"/>
      <c r="J140" s="7"/>
      <c r="K140" s="7"/>
      <c r="L140" s="7"/>
      <c r="M140" s="7"/>
      <c r="N140" s="7"/>
      <c r="O140" s="7"/>
      <c r="P140" s="7"/>
      <c r="Q140" s="7"/>
      <c r="R140" s="7"/>
      <c r="S140" s="7"/>
      <c r="T140" s="7"/>
      <c r="U140" s="7"/>
      <c r="V140" s="7"/>
      <c r="W140" s="6"/>
      <c r="X140" s="6"/>
      <c r="Y140" s="7"/>
      <c r="Z140" s="228"/>
      <c r="AA140" s="231"/>
      <c r="AK140" s="8"/>
      <c r="AL140" s="8"/>
    </row>
    <row r="141" spans="1:39" ht="19.95" customHeight="1" x14ac:dyDescent="0.3">
      <c r="A141" s="3"/>
      <c r="B141" s="18" t="s">
        <v>136</v>
      </c>
      <c r="C141" s="158" t="s">
        <v>34</v>
      </c>
      <c r="D141" s="157"/>
      <c r="E141" s="17"/>
      <c r="F141" s="14">
        <v>70</v>
      </c>
      <c r="G141" s="216">
        <f t="shared" si="189"/>
        <v>2100</v>
      </c>
      <c r="H141" s="15">
        <f t="shared" ref="H141:H150" si="205">G141/F141</f>
        <v>30</v>
      </c>
      <c r="I141" s="51"/>
      <c r="J141" s="52"/>
      <c r="K141" s="53"/>
      <c r="L141" s="54"/>
      <c r="M141" s="55"/>
      <c r="N141" s="56"/>
      <c r="O141" s="57"/>
      <c r="P141" s="58"/>
      <c r="Q141" s="59"/>
      <c r="R141" s="60"/>
      <c r="S141" s="61"/>
      <c r="T141" s="51"/>
      <c r="U141" s="210"/>
      <c r="V141" s="51"/>
      <c r="W141" s="10">
        <f t="shared" ref="W141:W150" si="206">G141*(I141+J141+K141+L141+M141+N141+O141+P141+Q141+R141+S141+T141+U141+V141)</f>
        <v>0</v>
      </c>
      <c r="Y141" s="224">
        <f t="shared" ref="Y141:Y150" si="207">I141+J141+K141+L141+M141+N141+O141+P141+Q141+R141+S141+T141+U141+V141</f>
        <v>0</v>
      </c>
      <c r="Z141" s="225">
        <f t="shared" ref="Z141:Z150" si="208">Y141*F141</f>
        <v>0</v>
      </c>
      <c r="AA141" s="168">
        <f t="shared" si="129"/>
        <v>0.2</v>
      </c>
      <c r="AB141" s="15">
        <f>W141-(W141*AA141)</f>
        <v>0</v>
      </c>
      <c r="AC141" s="15">
        <f t="shared" ref="AC141:AC150" si="209">(I141+J141+K141+L141+M141+N141+O141+P141+Q141+R141+S141+T141+U141+V141)*AE141</f>
        <v>0</v>
      </c>
      <c r="AD141" s="177">
        <f>SUM(I141:V141)*AI141</f>
        <v>0</v>
      </c>
      <c r="AE141" s="8">
        <f>SUM(AE142:AE150)</f>
        <v>822.83759999999995</v>
      </c>
      <c r="AF141" s="9">
        <f t="shared" si="195"/>
        <v>1.041715157401655</v>
      </c>
      <c r="AG141" s="8">
        <f>SUM(AG142:AG150)</f>
        <v>1680</v>
      </c>
      <c r="AH141" s="9">
        <f t="shared" ref="AH141:AH150" si="210">1-(AE141/AG141)</f>
        <v>0.51021571428571433</v>
      </c>
      <c r="AI141" s="244">
        <f>SUM(AI142:AI150)</f>
        <v>83.199999999999989</v>
      </c>
      <c r="AK141" s="8">
        <f t="shared" ref="AK141:AK150" si="211">AL141-(AL141*AM141)</f>
        <v>1260</v>
      </c>
      <c r="AL141" s="8">
        <f t="shared" ref="AL141:AL150" si="212">AG141*1.25</f>
        <v>2100</v>
      </c>
      <c r="AM141" s="247">
        <v>0.4</v>
      </c>
    </row>
    <row r="142" spans="1:39" ht="19.95" customHeight="1" thickBot="1" x14ac:dyDescent="0.35">
      <c r="A142" s="3"/>
      <c r="B142" s="19" t="s">
        <v>127</v>
      </c>
      <c r="C142" s="13" t="s">
        <v>138</v>
      </c>
      <c r="D142" s="330" t="s">
        <v>24</v>
      </c>
      <c r="E142" s="331"/>
      <c r="F142" s="13">
        <v>20</v>
      </c>
      <c r="G142" s="216">
        <f t="shared" si="189"/>
        <v>125</v>
      </c>
      <c r="H142" s="15">
        <f t="shared" si="205"/>
        <v>6.25</v>
      </c>
      <c r="I142" s="51"/>
      <c r="J142" s="52"/>
      <c r="K142" s="53"/>
      <c r="L142" s="54"/>
      <c r="M142" s="55"/>
      <c r="N142" s="56"/>
      <c r="O142" s="57"/>
      <c r="P142" s="58"/>
      <c r="Q142" s="59"/>
      <c r="R142" s="60"/>
      <c r="S142" s="61"/>
      <c r="T142" s="51"/>
      <c r="U142" s="210"/>
      <c r="V142" s="51"/>
      <c r="W142" s="10">
        <f t="shared" si="206"/>
        <v>0</v>
      </c>
      <c r="Y142" s="224">
        <f t="shared" si="207"/>
        <v>0</v>
      </c>
      <c r="Z142" s="225">
        <f t="shared" si="208"/>
        <v>0</v>
      </c>
      <c r="AA142" s="168">
        <f t="shared" si="130"/>
        <v>0.2</v>
      </c>
      <c r="AB142" s="15">
        <f t="shared" ref="AB142:AB150" si="213">W142-(W142*AA142)</f>
        <v>0</v>
      </c>
      <c r="AC142" s="15">
        <f t="shared" si="209"/>
        <v>0</v>
      </c>
      <c r="AD142" s="177">
        <f t="shared" ref="AD142:AD150" si="214">SUM(I142:V142)*AI142</f>
        <v>0</v>
      </c>
      <c r="AE142" s="213">
        <v>52.083199999999998</v>
      </c>
      <c r="AF142" s="130">
        <f t="shared" si="195"/>
        <v>0.92000491521258299</v>
      </c>
      <c r="AG142" s="8">
        <v>100</v>
      </c>
      <c r="AH142" s="130">
        <f t="shared" si="210"/>
        <v>0.47916800000000004</v>
      </c>
      <c r="AI142" s="251">
        <v>1.9</v>
      </c>
      <c r="AK142" s="8">
        <f t="shared" si="211"/>
        <v>75</v>
      </c>
      <c r="AL142" s="8">
        <f t="shared" si="212"/>
        <v>125</v>
      </c>
      <c r="AM142" s="247">
        <v>0.4</v>
      </c>
    </row>
    <row r="143" spans="1:39" ht="19.95" customHeight="1" thickBot="1" x14ac:dyDescent="0.35">
      <c r="A143" s="3"/>
      <c r="B143" s="20" t="s">
        <v>128</v>
      </c>
      <c r="C143" s="13" t="s">
        <v>138</v>
      </c>
      <c r="D143" s="330" t="s">
        <v>23</v>
      </c>
      <c r="E143" s="331"/>
      <c r="F143" s="13">
        <v>20</v>
      </c>
      <c r="G143" s="216">
        <f t="shared" si="189"/>
        <v>250</v>
      </c>
      <c r="H143" s="15">
        <f t="shared" si="205"/>
        <v>12.5</v>
      </c>
      <c r="I143" s="51"/>
      <c r="J143" s="52"/>
      <c r="K143" s="53"/>
      <c r="L143" s="54"/>
      <c r="M143" s="55"/>
      <c r="N143" s="56"/>
      <c r="O143" s="57"/>
      <c r="P143" s="58"/>
      <c r="Q143" s="59"/>
      <c r="R143" s="60"/>
      <c r="S143" s="61"/>
      <c r="T143" s="51"/>
      <c r="U143" s="210"/>
      <c r="V143" s="51"/>
      <c r="W143" s="10">
        <f t="shared" si="206"/>
        <v>0</v>
      </c>
      <c r="Y143" s="224">
        <f t="shared" si="207"/>
        <v>0</v>
      </c>
      <c r="Z143" s="225">
        <f t="shared" si="208"/>
        <v>0</v>
      </c>
      <c r="AA143" s="168">
        <f t="shared" si="131"/>
        <v>0.2</v>
      </c>
      <c r="AB143" s="15">
        <f t="shared" si="213"/>
        <v>0</v>
      </c>
      <c r="AC143" s="15">
        <f t="shared" si="209"/>
        <v>0</v>
      </c>
      <c r="AD143" s="177">
        <f t="shared" si="214"/>
        <v>0</v>
      </c>
      <c r="AE143" s="213">
        <v>110.6664</v>
      </c>
      <c r="AF143" s="9">
        <f t="shared" si="195"/>
        <v>0.80723327044161564</v>
      </c>
      <c r="AG143" s="8">
        <v>200</v>
      </c>
      <c r="AH143" s="9">
        <f t="shared" si="210"/>
        <v>0.44666800000000006</v>
      </c>
      <c r="AI143" s="251">
        <v>6.4</v>
      </c>
      <c r="AK143" s="8">
        <f t="shared" si="211"/>
        <v>150</v>
      </c>
      <c r="AL143" s="8">
        <f t="shared" si="212"/>
        <v>250</v>
      </c>
      <c r="AM143" s="247">
        <v>0.4</v>
      </c>
    </row>
    <row r="144" spans="1:39" ht="19.95" customHeight="1" thickBot="1" x14ac:dyDescent="0.35">
      <c r="A144" s="3"/>
      <c r="B144" s="20" t="s">
        <v>129</v>
      </c>
      <c r="C144" s="13" t="s">
        <v>138</v>
      </c>
      <c r="D144" s="330" t="s">
        <v>22</v>
      </c>
      <c r="E144" s="331"/>
      <c r="F144" s="13">
        <v>10</v>
      </c>
      <c r="G144" s="216">
        <f t="shared" si="189"/>
        <v>200</v>
      </c>
      <c r="H144" s="15">
        <f t="shared" si="205"/>
        <v>20</v>
      </c>
      <c r="I144" s="51"/>
      <c r="J144" s="52"/>
      <c r="K144" s="53"/>
      <c r="L144" s="54"/>
      <c r="M144" s="55"/>
      <c r="N144" s="56"/>
      <c r="O144" s="57"/>
      <c r="P144" s="58"/>
      <c r="Q144" s="59"/>
      <c r="R144" s="60"/>
      <c r="S144" s="61"/>
      <c r="T144" s="51"/>
      <c r="U144" s="210"/>
      <c r="V144" s="51"/>
      <c r="W144" s="10">
        <f t="shared" si="206"/>
        <v>0</v>
      </c>
      <c r="Y144" s="224">
        <f t="shared" si="207"/>
        <v>0</v>
      </c>
      <c r="Z144" s="225">
        <f t="shared" si="208"/>
        <v>0</v>
      </c>
      <c r="AA144" s="168">
        <f>AA9</f>
        <v>0.2</v>
      </c>
      <c r="AB144" s="15">
        <f t="shared" si="213"/>
        <v>0</v>
      </c>
      <c r="AC144" s="15">
        <f t="shared" si="209"/>
        <v>0</v>
      </c>
      <c r="AD144" s="177">
        <f t="shared" si="214"/>
        <v>0</v>
      </c>
      <c r="AE144" s="213">
        <v>80.724800000000002</v>
      </c>
      <c r="AF144" s="9">
        <f t="shared" si="195"/>
        <v>0.98204269319961146</v>
      </c>
      <c r="AG144" s="8">
        <v>160</v>
      </c>
      <c r="AH144" s="9">
        <f t="shared" si="210"/>
        <v>0.49546999999999997</v>
      </c>
      <c r="AI144" s="251">
        <v>6.9</v>
      </c>
      <c r="AK144" s="8">
        <f t="shared" si="211"/>
        <v>120</v>
      </c>
      <c r="AL144" s="8">
        <f t="shared" si="212"/>
        <v>200</v>
      </c>
      <c r="AM144" s="247">
        <v>0.4</v>
      </c>
    </row>
    <row r="145" spans="1:39" ht="19.95" customHeight="1" thickBot="1" x14ac:dyDescent="0.35">
      <c r="A145" s="3"/>
      <c r="B145" s="20" t="s">
        <v>130</v>
      </c>
      <c r="C145" s="13" t="s">
        <v>138</v>
      </c>
      <c r="D145" s="330" t="s">
        <v>21</v>
      </c>
      <c r="E145" s="331"/>
      <c r="F145" s="13">
        <v>5</v>
      </c>
      <c r="G145" s="216">
        <f t="shared" si="189"/>
        <v>225</v>
      </c>
      <c r="H145" s="15">
        <f t="shared" si="205"/>
        <v>45</v>
      </c>
      <c r="I145" s="51"/>
      <c r="J145" s="52"/>
      <c r="K145" s="53"/>
      <c r="L145" s="54"/>
      <c r="M145" s="55"/>
      <c r="N145" s="56"/>
      <c r="O145" s="57"/>
      <c r="P145" s="58"/>
      <c r="Q145" s="59"/>
      <c r="R145" s="60"/>
      <c r="S145" s="61"/>
      <c r="T145" s="51"/>
      <c r="U145" s="210"/>
      <c r="V145" s="51"/>
      <c r="W145" s="10">
        <f t="shared" si="206"/>
        <v>0</v>
      </c>
      <c r="Y145" s="224">
        <f t="shared" si="207"/>
        <v>0</v>
      </c>
      <c r="Z145" s="225">
        <f t="shared" si="208"/>
        <v>0</v>
      </c>
      <c r="AA145" s="168">
        <f>AA9</f>
        <v>0.2</v>
      </c>
      <c r="AB145" s="15">
        <f t="shared" si="213"/>
        <v>0</v>
      </c>
      <c r="AC145" s="15">
        <f t="shared" si="209"/>
        <v>0</v>
      </c>
      <c r="AD145" s="177">
        <f t="shared" si="214"/>
        <v>0</v>
      </c>
      <c r="AE145" s="213">
        <v>52.083199999999998</v>
      </c>
      <c r="AF145" s="132">
        <f t="shared" si="195"/>
        <v>2.4560088473826491</v>
      </c>
      <c r="AG145" s="131">
        <v>180</v>
      </c>
      <c r="AH145" s="132">
        <f t="shared" si="210"/>
        <v>0.71064888888888889</v>
      </c>
      <c r="AI145" s="251">
        <v>5.0999999999999996</v>
      </c>
      <c r="AK145" s="8">
        <f t="shared" si="211"/>
        <v>135</v>
      </c>
      <c r="AL145" s="8">
        <f t="shared" si="212"/>
        <v>225</v>
      </c>
      <c r="AM145" s="247">
        <v>0.4</v>
      </c>
    </row>
    <row r="146" spans="1:39" ht="19.95" customHeight="1" thickBot="1" x14ac:dyDescent="0.35">
      <c r="A146" s="3"/>
      <c r="B146" s="20" t="s">
        <v>131</v>
      </c>
      <c r="C146" s="13" t="s">
        <v>138</v>
      </c>
      <c r="D146" s="330" t="s">
        <v>20</v>
      </c>
      <c r="E146" s="331"/>
      <c r="F146" s="13">
        <v>5</v>
      </c>
      <c r="G146" s="216">
        <f t="shared" si="189"/>
        <v>225</v>
      </c>
      <c r="H146" s="15">
        <f t="shared" si="205"/>
        <v>45</v>
      </c>
      <c r="I146" s="51"/>
      <c r="J146" s="52"/>
      <c r="K146" s="53"/>
      <c r="L146" s="54"/>
      <c r="M146" s="55"/>
      <c r="N146" s="56"/>
      <c r="O146" s="57"/>
      <c r="P146" s="58"/>
      <c r="Q146" s="59"/>
      <c r="R146" s="60"/>
      <c r="S146" s="61"/>
      <c r="T146" s="51"/>
      <c r="U146" s="210"/>
      <c r="V146" s="51"/>
      <c r="W146" s="10">
        <f t="shared" si="206"/>
        <v>0</v>
      </c>
      <c r="Y146" s="224">
        <f t="shared" si="207"/>
        <v>0</v>
      </c>
      <c r="Z146" s="225">
        <f t="shared" si="208"/>
        <v>0</v>
      </c>
      <c r="AA146" s="168">
        <f>AA9</f>
        <v>0.2</v>
      </c>
      <c r="AB146" s="15">
        <f t="shared" si="213"/>
        <v>0</v>
      </c>
      <c r="AC146" s="15">
        <f t="shared" si="209"/>
        <v>0</v>
      </c>
      <c r="AD146" s="177">
        <f t="shared" si="214"/>
        <v>0</v>
      </c>
      <c r="AE146" s="213">
        <v>84.624800000000008</v>
      </c>
      <c r="AF146" s="9">
        <f t="shared" si="195"/>
        <v>1.1270360461708622</v>
      </c>
      <c r="AG146" s="8">
        <v>180</v>
      </c>
      <c r="AH146" s="9">
        <f t="shared" si="210"/>
        <v>0.52986222222222223</v>
      </c>
      <c r="AI146" s="251">
        <v>9.3000000000000007</v>
      </c>
      <c r="AK146" s="8">
        <f t="shared" si="211"/>
        <v>135</v>
      </c>
      <c r="AL146" s="8">
        <f t="shared" si="212"/>
        <v>225</v>
      </c>
      <c r="AM146" s="247">
        <v>0.4</v>
      </c>
    </row>
    <row r="147" spans="1:39" ht="19.95" customHeight="1" thickBot="1" x14ac:dyDescent="0.35">
      <c r="A147" s="3"/>
      <c r="B147" s="20" t="s">
        <v>132</v>
      </c>
      <c r="C147" s="13" t="s">
        <v>138</v>
      </c>
      <c r="D147" s="330" t="s">
        <v>19</v>
      </c>
      <c r="E147" s="331"/>
      <c r="F147" s="13">
        <v>5</v>
      </c>
      <c r="G147" s="216">
        <f t="shared" si="189"/>
        <v>325</v>
      </c>
      <c r="H147" s="15">
        <f t="shared" si="205"/>
        <v>65</v>
      </c>
      <c r="I147" s="51"/>
      <c r="J147" s="52"/>
      <c r="K147" s="53"/>
      <c r="L147" s="54"/>
      <c r="M147" s="55"/>
      <c r="N147" s="56"/>
      <c r="O147" s="57"/>
      <c r="P147" s="58"/>
      <c r="Q147" s="59"/>
      <c r="R147" s="60"/>
      <c r="S147" s="61"/>
      <c r="T147" s="51"/>
      <c r="U147" s="210"/>
      <c r="V147" s="51"/>
      <c r="W147" s="10">
        <f t="shared" si="206"/>
        <v>0</v>
      </c>
      <c r="Y147" s="224">
        <f t="shared" si="207"/>
        <v>0</v>
      </c>
      <c r="Z147" s="225">
        <f t="shared" si="208"/>
        <v>0</v>
      </c>
      <c r="AA147" s="168">
        <f>AA9</f>
        <v>0.2</v>
      </c>
      <c r="AB147" s="15">
        <f t="shared" si="213"/>
        <v>0</v>
      </c>
      <c r="AC147" s="15">
        <f t="shared" si="209"/>
        <v>0</v>
      </c>
      <c r="AD147" s="177">
        <f t="shared" si="214"/>
        <v>0</v>
      </c>
      <c r="AE147" s="213">
        <v>135.40799999999999</v>
      </c>
      <c r="AF147" s="9">
        <f t="shared" si="195"/>
        <v>0.92012288786482355</v>
      </c>
      <c r="AG147" s="8">
        <v>260</v>
      </c>
      <c r="AH147" s="9">
        <f t="shared" si="210"/>
        <v>0.47920000000000007</v>
      </c>
      <c r="AI147" s="251">
        <v>16.5</v>
      </c>
      <c r="AK147" s="8">
        <f t="shared" si="211"/>
        <v>195</v>
      </c>
      <c r="AL147" s="8">
        <f t="shared" si="212"/>
        <v>325</v>
      </c>
      <c r="AM147" s="247">
        <v>0.4</v>
      </c>
    </row>
    <row r="148" spans="1:39" ht="19.95" customHeight="1" thickBot="1" x14ac:dyDescent="0.35">
      <c r="A148" s="3"/>
      <c r="B148" s="20" t="s">
        <v>133</v>
      </c>
      <c r="C148" s="13" t="s">
        <v>138</v>
      </c>
      <c r="D148" s="330" t="s">
        <v>18</v>
      </c>
      <c r="E148" s="331"/>
      <c r="F148" s="13">
        <v>2</v>
      </c>
      <c r="G148" s="216">
        <f t="shared" si="189"/>
        <v>175</v>
      </c>
      <c r="H148" s="15">
        <f t="shared" si="205"/>
        <v>87.5</v>
      </c>
      <c r="I148" s="51"/>
      <c r="J148" s="52"/>
      <c r="K148" s="53"/>
      <c r="L148" s="54"/>
      <c r="M148" s="55"/>
      <c r="N148" s="56"/>
      <c r="O148" s="57"/>
      <c r="P148" s="58"/>
      <c r="Q148" s="59"/>
      <c r="R148" s="60"/>
      <c r="S148" s="61"/>
      <c r="T148" s="51"/>
      <c r="U148" s="210"/>
      <c r="V148" s="51"/>
      <c r="W148" s="10">
        <f t="shared" si="206"/>
        <v>0</v>
      </c>
      <c r="Y148" s="224">
        <f t="shared" si="207"/>
        <v>0</v>
      </c>
      <c r="Z148" s="225">
        <f t="shared" si="208"/>
        <v>0</v>
      </c>
      <c r="AA148" s="168">
        <f t="shared" si="123"/>
        <v>0.2</v>
      </c>
      <c r="AB148" s="15">
        <f t="shared" si="213"/>
        <v>0</v>
      </c>
      <c r="AC148" s="15">
        <f t="shared" si="209"/>
        <v>0</v>
      </c>
      <c r="AD148" s="177">
        <f t="shared" si="214"/>
        <v>0</v>
      </c>
      <c r="AE148" s="213">
        <v>70.304000000000002</v>
      </c>
      <c r="AF148" s="9">
        <f t="shared" si="195"/>
        <v>0.99135184342284932</v>
      </c>
      <c r="AG148" s="8">
        <v>140</v>
      </c>
      <c r="AH148" s="9">
        <f t="shared" si="210"/>
        <v>0.4978285714285714</v>
      </c>
      <c r="AI148" s="251">
        <v>8.1999999999999993</v>
      </c>
      <c r="AK148" s="8">
        <f t="shared" si="211"/>
        <v>105</v>
      </c>
      <c r="AL148" s="8">
        <f t="shared" si="212"/>
        <v>175</v>
      </c>
      <c r="AM148" s="247">
        <v>0.4</v>
      </c>
    </row>
    <row r="149" spans="1:39" ht="19.95" customHeight="1" thickBot="1" x14ac:dyDescent="0.35">
      <c r="A149" s="3"/>
      <c r="B149" s="20" t="s">
        <v>134</v>
      </c>
      <c r="C149" s="13" t="s">
        <v>138</v>
      </c>
      <c r="D149" s="330" t="s">
        <v>17</v>
      </c>
      <c r="E149" s="331"/>
      <c r="F149" s="13">
        <v>2</v>
      </c>
      <c r="G149" s="216">
        <f t="shared" si="189"/>
        <v>325</v>
      </c>
      <c r="H149" s="15">
        <f t="shared" si="205"/>
        <v>162.5</v>
      </c>
      <c r="I149" s="51"/>
      <c r="J149" s="52"/>
      <c r="K149" s="53"/>
      <c r="L149" s="54"/>
      <c r="M149" s="55"/>
      <c r="N149" s="56"/>
      <c r="O149" s="57"/>
      <c r="P149" s="58"/>
      <c r="Q149" s="59"/>
      <c r="R149" s="60"/>
      <c r="S149" s="61"/>
      <c r="T149" s="51"/>
      <c r="U149" s="210"/>
      <c r="V149" s="51"/>
      <c r="W149" s="10">
        <f t="shared" si="206"/>
        <v>0</v>
      </c>
      <c r="Y149" s="224">
        <f t="shared" si="207"/>
        <v>0</v>
      </c>
      <c r="Z149" s="225">
        <f t="shared" si="208"/>
        <v>0</v>
      </c>
      <c r="AA149" s="168">
        <f t="shared" si="127"/>
        <v>0.2</v>
      </c>
      <c r="AB149" s="15">
        <f t="shared" si="213"/>
        <v>0</v>
      </c>
      <c r="AC149" s="15">
        <f t="shared" si="209"/>
        <v>0</v>
      </c>
      <c r="AD149" s="177">
        <f t="shared" si="214"/>
        <v>0</v>
      </c>
      <c r="AE149" s="213">
        <v>134.0976</v>
      </c>
      <c r="AF149" s="9">
        <f t="shared" si="195"/>
        <v>0.93888630370715065</v>
      </c>
      <c r="AG149" s="8">
        <v>260</v>
      </c>
      <c r="AH149" s="9">
        <f t="shared" si="210"/>
        <v>0.48424</v>
      </c>
      <c r="AI149" s="251">
        <v>16.8</v>
      </c>
      <c r="AK149" s="8">
        <f t="shared" si="211"/>
        <v>195</v>
      </c>
      <c r="AL149" s="8">
        <f t="shared" si="212"/>
        <v>325</v>
      </c>
      <c r="AM149" s="247">
        <v>0.4</v>
      </c>
    </row>
    <row r="150" spans="1:39" ht="19.95" customHeight="1" thickBot="1" x14ac:dyDescent="0.35">
      <c r="A150" s="3"/>
      <c r="B150" s="20" t="s">
        <v>135</v>
      </c>
      <c r="C150" s="13" t="s">
        <v>138</v>
      </c>
      <c r="D150" s="330" t="s">
        <v>16</v>
      </c>
      <c r="E150" s="331"/>
      <c r="F150" s="13">
        <v>1</v>
      </c>
      <c r="G150" s="216">
        <f t="shared" si="189"/>
        <v>250</v>
      </c>
      <c r="H150" s="15">
        <f t="shared" si="205"/>
        <v>250</v>
      </c>
      <c r="I150" s="51"/>
      <c r="J150" s="52"/>
      <c r="K150" s="53"/>
      <c r="L150" s="54"/>
      <c r="M150" s="55"/>
      <c r="N150" s="56"/>
      <c r="O150" s="57"/>
      <c r="P150" s="58"/>
      <c r="Q150" s="59"/>
      <c r="R150" s="60"/>
      <c r="S150" s="61"/>
      <c r="T150" s="51"/>
      <c r="U150" s="210"/>
      <c r="V150" s="51"/>
      <c r="W150" s="10">
        <f t="shared" si="206"/>
        <v>0</v>
      </c>
      <c r="Y150" s="229">
        <f t="shared" si="207"/>
        <v>0</v>
      </c>
      <c r="Z150" s="225">
        <f t="shared" si="208"/>
        <v>0</v>
      </c>
      <c r="AA150" s="168">
        <f t="shared" si="128"/>
        <v>0.2</v>
      </c>
      <c r="AB150" s="15">
        <f t="shared" si="213"/>
        <v>0</v>
      </c>
      <c r="AC150" s="15">
        <f t="shared" si="209"/>
        <v>0</v>
      </c>
      <c r="AD150" s="177">
        <f t="shared" si="214"/>
        <v>0</v>
      </c>
      <c r="AE150" s="213">
        <v>102.8456</v>
      </c>
      <c r="AF150" s="9">
        <f t="shared" si="195"/>
        <v>0.94466267881173327</v>
      </c>
      <c r="AG150" s="8">
        <v>200</v>
      </c>
      <c r="AH150" s="9">
        <f t="shared" si="210"/>
        <v>0.48577199999999998</v>
      </c>
      <c r="AI150" s="251">
        <v>12.1</v>
      </c>
      <c r="AK150" s="8">
        <f t="shared" si="211"/>
        <v>150</v>
      </c>
      <c r="AL150" s="8">
        <f t="shared" si="212"/>
        <v>250</v>
      </c>
      <c r="AM150" s="247">
        <v>0.4</v>
      </c>
    </row>
    <row r="151" spans="1:39" ht="19.95" customHeight="1" thickBot="1" x14ac:dyDescent="0.35">
      <c r="W151" s="12">
        <f>SUM(W13:W150)</f>
        <v>0</v>
      </c>
      <c r="X151" s="334">
        <f>SUM(Y13:Y150)</f>
        <v>0</v>
      </c>
      <c r="Y151" s="335"/>
      <c r="Z151" s="230">
        <f>SUM(Z13:Z150)</f>
        <v>0</v>
      </c>
      <c r="AB151" s="12">
        <f>SUM(AB13:AB150)</f>
        <v>0</v>
      </c>
      <c r="AC151" s="12">
        <f>SUM(AC13:AC150)</f>
        <v>0</v>
      </c>
      <c r="AD151" s="178">
        <f>SUM(AD13:AD150)</f>
        <v>0</v>
      </c>
    </row>
    <row r="152" spans="1:39" ht="19.95" customHeight="1" x14ac:dyDescent="0.3">
      <c r="V152" s="221" t="s">
        <v>291</v>
      </c>
      <c r="W152" s="222">
        <f>AB151</f>
        <v>0</v>
      </c>
    </row>
  </sheetData>
  <sheetProtection algorithmName="SHA-512" hashValue="2HipmAWgbQPFs9tzTXOmjiR+VYfmyO9JxF3z6LTeN0AMSbIazjzwPDrE1tbC8S+0+Ip4w+PzvpA6lnX8Rfj8gA==" saltValue="sSFdOH2QGN/rfp5ui77+Pw==" spinCount="100000" sheet="1" selectLockedCells="1"/>
  <protectedRanges>
    <protectedRange algorithmName="SHA-512" hashValue="CUmyFFl3UChOt+3k9nJcVAty32XidUzqEyxin7drMnIoyBys5z4vmGAVn3UsnZaoAg7PhsY8q1SjLZBsBeFz6g==" saltValue="lycnk7ILeOVVdM5D1u/GhQ==" spinCount="100000" sqref="W10:Z12 A7:A12 Y8 W7:W8 Z7:Z8 X7:Y7 I7:V12 B10:H12 B7:H8 F4:F5 G4:Z6 A1:Z3 A4:E6" name="Header"/>
  </protectedRanges>
  <sortState xmlns:xlrd2="http://schemas.microsoft.com/office/spreadsheetml/2017/richdata2" ref="C14:C22">
    <sortCondition descending="1" ref="C14:C22"/>
  </sortState>
  <mergeCells count="95">
    <mergeCell ref="B2:C2"/>
    <mergeCell ref="X151:Y151"/>
    <mergeCell ref="E4:E6"/>
    <mergeCell ref="F4:F6"/>
    <mergeCell ref="D80:E80"/>
    <mergeCell ref="D31:E31"/>
    <mergeCell ref="D32:E32"/>
    <mergeCell ref="D33:E33"/>
    <mergeCell ref="D49:E49"/>
    <mergeCell ref="D50:E50"/>
    <mergeCell ref="D26:E26"/>
    <mergeCell ref="D27:E27"/>
    <mergeCell ref="D28:E28"/>
    <mergeCell ref="D90:E90"/>
    <mergeCell ref="D91:E91"/>
    <mergeCell ref="D92:E92"/>
    <mergeCell ref="D29:E29"/>
    <mergeCell ref="D51:E51"/>
    <mergeCell ref="D52:E52"/>
    <mergeCell ref="D53:E53"/>
    <mergeCell ref="D54:E54"/>
    <mergeCell ref="D30:E30"/>
    <mergeCell ref="D36:E36"/>
    <mergeCell ref="D37:E37"/>
    <mergeCell ref="D38:E38"/>
    <mergeCell ref="D39:E39"/>
    <mergeCell ref="D40:E40"/>
    <mergeCell ref="D41:E41"/>
    <mergeCell ref="D42:E42"/>
    <mergeCell ref="D43:E43"/>
    <mergeCell ref="D44:E44"/>
    <mergeCell ref="D55:E55"/>
    <mergeCell ref="D83:E83"/>
    <mergeCell ref="D84:E84"/>
    <mergeCell ref="D56:E56"/>
    <mergeCell ref="D57:E57"/>
    <mergeCell ref="D79:E79"/>
    <mergeCell ref="D61:E61"/>
    <mergeCell ref="D60:E60"/>
    <mergeCell ref="D81:E81"/>
    <mergeCell ref="D82:E82"/>
    <mergeCell ref="D103:E103"/>
    <mergeCell ref="D104:E104"/>
    <mergeCell ref="D105:E105"/>
    <mergeCell ref="D131:E131"/>
    <mergeCell ref="D85:E85"/>
    <mergeCell ref="D86:E86"/>
    <mergeCell ref="D87:E87"/>
    <mergeCell ref="D88:E88"/>
    <mergeCell ref="D120:E120"/>
    <mergeCell ref="D121:E121"/>
    <mergeCell ref="D123:E123"/>
    <mergeCell ref="D124:E124"/>
    <mergeCell ref="D125:E125"/>
    <mergeCell ref="D126:E126"/>
    <mergeCell ref="D93:E93"/>
    <mergeCell ref="D94:E94"/>
    <mergeCell ref="D138:E138"/>
    <mergeCell ref="D139:E139"/>
    <mergeCell ref="D142:E142"/>
    <mergeCell ref="D132:E132"/>
    <mergeCell ref="D133:E133"/>
    <mergeCell ref="D134:E134"/>
    <mergeCell ref="D135:E135"/>
    <mergeCell ref="D136:E136"/>
    <mergeCell ref="D148:E148"/>
    <mergeCell ref="D149:E149"/>
    <mergeCell ref="D150:E150"/>
    <mergeCell ref="D62:E62"/>
    <mergeCell ref="D63:E63"/>
    <mergeCell ref="D64:E64"/>
    <mergeCell ref="D65:E65"/>
    <mergeCell ref="D66:E66"/>
    <mergeCell ref="D67:E67"/>
    <mergeCell ref="D68:E68"/>
    <mergeCell ref="D143:E143"/>
    <mergeCell ref="D144:E144"/>
    <mergeCell ref="D145:E145"/>
    <mergeCell ref="D146:E146"/>
    <mergeCell ref="D147:E147"/>
    <mergeCell ref="D137:E137"/>
    <mergeCell ref="D20:E20"/>
    <mergeCell ref="D21:E21"/>
    <mergeCell ref="D22:E22"/>
    <mergeCell ref="D25:E25"/>
    <mergeCell ref="D14:E14"/>
    <mergeCell ref="D15:E15"/>
    <mergeCell ref="D16:E16"/>
    <mergeCell ref="D17:E17"/>
    <mergeCell ref="D18:E18"/>
    <mergeCell ref="E3:F3"/>
    <mergeCell ref="H3:V3"/>
    <mergeCell ref="Y3:Z3"/>
    <mergeCell ref="AK8:AM8"/>
    <mergeCell ref="D19:E19"/>
  </mergeCells>
  <phoneticPr fontId="8" type="noConversion"/>
  <conditionalFormatting sqref="I4:I6 I13:I22">
    <cfRule type="cellIs" dxfId="165" priority="220" operator="greaterThan">
      <formula>0</formula>
    </cfRule>
    <cfRule type="cellIs" dxfId="164" priority="219" operator="greaterThan">
      <formula>0</formula>
    </cfRule>
  </conditionalFormatting>
  <conditionalFormatting sqref="I24:I44">
    <cfRule type="cellIs" dxfId="163" priority="205" operator="greaterThan">
      <formula>0</formula>
    </cfRule>
    <cfRule type="cellIs" dxfId="162" priority="206" operator="greaterThan">
      <formula>0</formula>
    </cfRule>
  </conditionalFormatting>
  <conditionalFormatting sqref="I48:I57">
    <cfRule type="cellIs" dxfId="161" priority="157" operator="greaterThan">
      <formula>0</formula>
    </cfRule>
    <cfRule type="cellIs" dxfId="160" priority="158" operator="greaterThan">
      <formula>0</formula>
    </cfRule>
  </conditionalFormatting>
  <conditionalFormatting sqref="I59:I68">
    <cfRule type="cellIs" dxfId="159" priority="143" operator="greaterThan">
      <formula>0</formula>
    </cfRule>
    <cfRule type="cellIs" dxfId="158" priority="144" operator="greaterThan">
      <formula>0</formula>
    </cfRule>
  </conditionalFormatting>
  <conditionalFormatting sqref="I72:I94">
    <cfRule type="cellIs" dxfId="157" priority="130" operator="greaterThan">
      <formula>0</formula>
    </cfRule>
    <cfRule type="cellIs" dxfId="156" priority="129" operator="greaterThan">
      <formula>0</formula>
    </cfRule>
  </conditionalFormatting>
  <conditionalFormatting sqref="I96:I106">
    <cfRule type="cellIs" dxfId="155" priority="102" operator="greaterThan">
      <formula>0</formula>
    </cfRule>
    <cfRule type="cellIs" dxfId="154" priority="101" operator="greaterThan">
      <formula>0</formula>
    </cfRule>
  </conditionalFormatting>
  <conditionalFormatting sqref="I108:I111">
    <cfRule type="cellIs" dxfId="153" priority="31" operator="greaterThan">
      <formula>0</formula>
    </cfRule>
    <cfRule type="cellIs" dxfId="152" priority="32" operator="greaterThan">
      <formula>0</formula>
    </cfRule>
  </conditionalFormatting>
  <conditionalFormatting sqref="I113:I126">
    <cfRule type="cellIs" dxfId="151" priority="15" operator="greaterThan">
      <formula>0</formula>
    </cfRule>
    <cfRule type="cellIs" dxfId="150" priority="16" operator="greaterThan">
      <formula>0</formula>
    </cfRule>
  </conditionalFormatting>
  <conditionalFormatting sqref="I130:I139">
    <cfRule type="cellIs" dxfId="149" priority="88" operator="greaterThan">
      <formula>0</formula>
    </cfRule>
    <cfRule type="cellIs" dxfId="148" priority="87" operator="greaterThan">
      <formula>0</formula>
    </cfRule>
  </conditionalFormatting>
  <conditionalFormatting sqref="I141:I150">
    <cfRule type="cellIs" dxfId="147" priority="73" operator="greaterThan">
      <formula>0</formula>
    </cfRule>
    <cfRule type="cellIs" dxfId="146" priority="74" operator="greaterThan">
      <formula>0</formula>
    </cfRule>
  </conditionalFormatting>
  <conditionalFormatting sqref="J4:J6 J13:J22">
    <cfRule type="cellIs" dxfId="145" priority="218" operator="greaterThan">
      <formula>0</formula>
    </cfRule>
  </conditionalFormatting>
  <conditionalFormatting sqref="J24:J44">
    <cfRule type="cellIs" dxfId="144" priority="204" operator="greaterThan">
      <formula>0</formula>
    </cfRule>
  </conditionalFormatting>
  <conditionalFormatting sqref="J48:J57">
    <cfRule type="cellIs" dxfId="143" priority="156" operator="greaterThan">
      <formula>0</formula>
    </cfRule>
  </conditionalFormatting>
  <conditionalFormatting sqref="J59:J68">
    <cfRule type="cellIs" dxfId="142" priority="142" operator="greaterThan">
      <formula>0</formula>
    </cfRule>
  </conditionalFormatting>
  <conditionalFormatting sqref="J72:J94">
    <cfRule type="cellIs" dxfId="141" priority="128" operator="greaterThan">
      <formula>0</formula>
    </cfRule>
  </conditionalFormatting>
  <conditionalFormatting sqref="J96:J106">
    <cfRule type="cellIs" dxfId="140" priority="100" operator="greaterThan">
      <formula>0</formula>
    </cfRule>
  </conditionalFormatting>
  <conditionalFormatting sqref="J108:J111">
    <cfRule type="cellIs" dxfId="139" priority="30" operator="greaterThan">
      <formula>0</formula>
    </cfRule>
  </conditionalFormatting>
  <conditionalFormatting sqref="J113:J126">
    <cfRule type="cellIs" dxfId="138" priority="14" operator="greaterThan">
      <formula>0</formula>
    </cfRule>
  </conditionalFormatting>
  <conditionalFormatting sqref="J130:J139">
    <cfRule type="cellIs" dxfId="137" priority="86" operator="greaterThan">
      <formula>0</formula>
    </cfRule>
  </conditionalFormatting>
  <conditionalFormatting sqref="J141:J150">
    <cfRule type="cellIs" dxfId="136" priority="72" operator="greaterThan">
      <formula>0</formula>
    </cfRule>
  </conditionalFormatting>
  <conditionalFormatting sqref="K4:K6 K13:K22">
    <cfRule type="cellIs" dxfId="135" priority="217" operator="greaterThan">
      <formula>0</formula>
    </cfRule>
  </conditionalFormatting>
  <conditionalFormatting sqref="K24:K44">
    <cfRule type="cellIs" dxfId="134" priority="203" operator="greaterThan">
      <formula>0</formula>
    </cfRule>
  </conditionalFormatting>
  <conditionalFormatting sqref="K48:K57">
    <cfRule type="cellIs" dxfId="133" priority="155" operator="greaterThan">
      <formula>0</formula>
    </cfRule>
  </conditionalFormatting>
  <conditionalFormatting sqref="K59:K68">
    <cfRule type="cellIs" dxfId="132" priority="141" operator="greaterThan">
      <formula>0</formula>
    </cfRule>
  </conditionalFormatting>
  <conditionalFormatting sqref="K72:K94">
    <cfRule type="cellIs" dxfId="131" priority="127" operator="greaterThan">
      <formula>0</formula>
    </cfRule>
  </conditionalFormatting>
  <conditionalFormatting sqref="K96:K106">
    <cfRule type="cellIs" dxfId="130" priority="99" operator="greaterThan">
      <formula>0</formula>
    </cfRule>
  </conditionalFormatting>
  <conditionalFormatting sqref="K108:K111">
    <cfRule type="cellIs" dxfId="129" priority="29" operator="greaterThan">
      <formula>0</formula>
    </cfRule>
  </conditionalFormatting>
  <conditionalFormatting sqref="K113:K126">
    <cfRule type="cellIs" dxfId="128" priority="13" operator="greaterThan">
      <formula>0</formula>
    </cfRule>
  </conditionalFormatting>
  <conditionalFormatting sqref="K130:K139">
    <cfRule type="cellIs" dxfId="127" priority="85" operator="greaterThan">
      <formula>0</formula>
    </cfRule>
  </conditionalFormatting>
  <conditionalFormatting sqref="K141:K150">
    <cfRule type="cellIs" dxfId="126" priority="71" operator="greaterThan">
      <formula>0</formula>
    </cfRule>
  </conditionalFormatting>
  <conditionalFormatting sqref="L4:L6 L13:L22">
    <cfRule type="cellIs" dxfId="125" priority="216" operator="greaterThan">
      <formula>0</formula>
    </cfRule>
  </conditionalFormatting>
  <conditionalFormatting sqref="L24:L44">
    <cfRule type="cellIs" dxfId="124" priority="202" operator="greaterThan">
      <formula>0</formula>
    </cfRule>
  </conditionalFormatting>
  <conditionalFormatting sqref="L48:L57">
    <cfRule type="cellIs" dxfId="123" priority="154" operator="greaterThan">
      <formula>0</formula>
    </cfRule>
  </conditionalFormatting>
  <conditionalFormatting sqref="L59:L68">
    <cfRule type="cellIs" dxfId="122" priority="140" operator="greaterThan">
      <formula>0</formula>
    </cfRule>
  </conditionalFormatting>
  <conditionalFormatting sqref="L72:L94">
    <cfRule type="cellIs" dxfId="121" priority="126" operator="greaterThan">
      <formula>0</formula>
    </cfRule>
  </conditionalFormatting>
  <conditionalFormatting sqref="L96:L106">
    <cfRule type="cellIs" dxfId="120" priority="98" operator="greaterThan">
      <formula>0</formula>
    </cfRule>
  </conditionalFormatting>
  <conditionalFormatting sqref="L108:L111">
    <cfRule type="cellIs" dxfId="119" priority="28" operator="greaterThan">
      <formula>0</formula>
    </cfRule>
  </conditionalFormatting>
  <conditionalFormatting sqref="L113:L126">
    <cfRule type="cellIs" dxfId="118" priority="12" operator="greaterThan">
      <formula>0</formula>
    </cfRule>
  </conditionalFormatting>
  <conditionalFormatting sqref="L130:L139">
    <cfRule type="cellIs" dxfId="117" priority="84" operator="greaterThan">
      <formula>0</formula>
    </cfRule>
  </conditionalFormatting>
  <conditionalFormatting sqref="L141:L150">
    <cfRule type="cellIs" dxfId="116" priority="70" operator="greaterThan">
      <formula>0</formula>
    </cfRule>
  </conditionalFormatting>
  <conditionalFormatting sqref="M4:M6 M13:M22">
    <cfRule type="cellIs" dxfId="115" priority="215" operator="greaterThan">
      <formula>0</formula>
    </cfRule>
  </conditionalFormatting>
  <conditionalFormatting sqref="M24:M44">
    <cfRule type="cellIs" dxfId="114" priority="201" operator="greaterThan">
      <formula>0</formula>
    </cfRule>
  </conditionalFormatting>
  <conditionalFormatting sqref="M48:M57">
    <cfRule type="cellIs" dxfId="113" priority="153" operator="greaterThan">
      <formula>0</formula>
    </cfRule>
  </conditionalFormatting>
  <conditionalFormatting sqref="M59:M68">
    <cfRule type="cellIs" dxfId="112" priority="139" operator="greaterThan">
      <formula>0</formula>
    </cfRule>
  </conditionalFormatting>
  <conditionalFormatting sqref="M72:M94">
    <cfRule type="cellIs" dxfId="111" priority="125" operator="greaterThan">
      <formula>0</formula>
    </cfRule>
  </conditionalFormatting>
  <conditionalFormatting sqref="M96:M106">
    <cfRule type="cellIs" dxfId="110" priority="97" operator="greaterThan">
      <formula>0</formula>
    </cfRule>
  </conditionalFormatting>
  <conditionalFormatting sqref="M108:M111">
    <cfRule type="cellIs" dxfId="109" priority="27" operator="greaterThan">
      <formula>0</formula>
    </cfRule>
  </conditionalFormatting>
  <conditionalFormatting sqref="M113:M126">
    <cfRule type="cellIs" dxfId="108" priority="11" operator="greaterThan">
      <formula>0</formula>
    </cfRule>
  </conditionalFormatting>
  <conditionalFormatting sqref="M130:M139">
    <cfRule type="cellIs" dxfId="107" priority="83" operator="greaterThan">
      <formula>0</formula>
    </cfRule>
  </conditionalFormatting>
  <conditionalFormatting sqref="M141:M150">
    <cfRule type="cellIs" dxfId="106" priority="69" operator="greaterThan">
      <formula>0</formula>
    </cfRule>
  </conditionalFormatting>
  <conditionalFormatting sqref="N4:N6 N13:N22">
    <cfRule type="cellIs" dxfId="105" priority="214" operator="greaterThan">
      <formula>0</formula>
    </cfRule>
  </conditionalFormatting>
  <conditionalFormatting sqref="N24:N44">
    <cfRule type="cellIs" dxfId="104" priority="200" operator="greaterThan">
      <formula>0</formula>
    </cfRule>
  </conditionalFormatting>
  <conditionalFormatting sqref="N48:N57">
    <cfRule type="cellIs" dxfId="103" priority="152" operator="greaterThan">
      <formula>0</formula>
    </cfRule>
  </conditionalFormatting>
  <conditionalFormatting sqref="N59:N68">
    <cfRule type="cellIs" dxfId="102" priority="138" operator="greaterThan">
      <formula>0</formula>
    </cfRule>
  </conditionalFormatting>
  <conditionalFormatting sqref="N72:N94">
    <cfRule type="cellIs" dxfId="101" priority="124" operator="greaterThan">
      <formula>0</formula>
    </cfRule>
  </conditionalFormatting>
  <conditionalFormatting sqref="N96:N106">
    <cfRule type="cellIs" dxfId="100" priority="96" operator="greaterThan">
      <formula>0</formula>
    </cfRule>
  </conditionalFormatting>
  <conditionalFormatting sqref="N108:N111">
    <cfRule type="cellIs" dxfId="99" priority="26" operator="greaterThan">
      <formula>0</formula>
    </cfRule>
  </conditionalFormatting>
  <conditionalFormatting sqref="N113:N126">
    <cfRule type="cellIs" dxfId="98" priority="10" operator="greaterThan">
      <formula>0</formula>
    </cfRule>
  </conditionalFormatting>
  <conditionalFormatting sqref="N130:N139">
    <cfRule type="cellIs" dxfId="97" priority="82" operator="greaterThan">
      <formula>0</formula>
    </cfRule>
  </conditionalFormatting>
  <conditionalFormatting sqref="N141:N150">
    <cfRule type="cellIs" dxfId="96" priority="68" operator="greaterThan">
      <formula>0</formula>
    </cfRule>
  </conditionalFormatting>
  <conditionalFormatting sqref="O4:O6 O13:O22">
    <cfRule type="cellIs" dxfId="95" priority="213" operator="greaterThan">
      <formula>0</formula>
    </cfRule>
  </conditionalFormatting>
  <conditionalFormatting sqref="O24:O44">
    <cfRule type="cellIs" dxfId="94" priority="199" operator="greaterThan">
      <formula>0</formula>
    </cfRule>
  </conditionalFormatting>
  <conditionalFormatting sqref="O48:O57">
    <cfRule type="cellIs" dxfId="93" priority="151" operator="greaterThan">
      <formula>0</formula>
    </cfRule>
  </conditionalFormatting>
  <conditionalFormatting sqref="O59:O68">
    <cfRule type="cellIs" dxfId="92" priority="137" operator="greaterThan">
      <formula>0</formula>
    </cfRule>
  </conditionalFormatting>
  <conditionalFormatting sqref="O72:O94">
    <cfRule type="cellIs" dxfId="91" priority="123" operator="greaterThan">
      <formula>0</formula>
    </cfRule>
  </conditionalFormatting>
  <conditionalFormatting sqref="O96:O106">
    <cfRule type="cellIs" dxfId="90" priority="95" operator="greaterThan">
      <formula>0</formula>
    </cfRule>
  </conditionalFormatting>
  <conditionalFormatting sqref="O108:O111">
    <cfRule type="cellIs" dxfId="89" priority="25" operator="greaterThan">
      <formula>0</formula>
    </cfRule>
  </conditionalFormatting>
  <conditionalFormatting sqref="O113:O126">
    <cfRule type="cellIs" dxfId="88" priority="9" operator="greaterThan">
      <formula>0</formula>
    </cfRule>
  </conditionalFormatting>
  <conditionalFormatting sqref="O130:O139">
    <cfRule type="cellIs" dxfId="87" priority="81" operator="greaterThan">
      <formula>0</formula>
    </cfRule>
  </conditionalFormatting>
  <conditionalFormatting sqref="O141:O150">
    <cfRule type="cellIs" dxfId="86" priority="67" operator="greaterThan">
      <formula>0</formula>
    </cfRule>
  </conditionalFormatting>
  <conditionalFormatting sqref="P4:P6 P13:P22">
    <cfRule type="cellIs" dxfId="85" priority="212" operator="greaterThan">
      <formula>0</formula>
    </cfRule>
  </conditionalFormatting>
  <conditionalFormatting sqref="P24:P44">
    <cfRule type="cellIs" dxfId="84" priority="198" operator="greaterThan">
      <formula>0</formula>
    </cfRule>
  </conditionalFormatting>
  <conditionalFormatting sqref="P48:P57">
    <cfRule type="cellIs" dxfId="83" priority="150" operator="greaterThan">
      <formula>0</formula>
    </cfRule>
  </conditionalFormatting>
  <conditionalFormatting sqref="P59:P68">
    <cfRule type="cellIs" dxfId="82" priority="136" operator="greaterThan">
      <formula>0</formula>
    </cfRule>
  </conditionalFormatting>
  <conditionalFormatting sqref="P72:P94">
    <cfRule type="cellIs" dxfId="81" priority="122" operator="greaterThan">
      <formula>0</formula>
    </cfRule>
  </conditionalFormatting>
  <conditionalFormatting sqref="P96:P106">
    <cfRule type="cellIs" dxfId="80" priority="94" operator="greaterThan">
      <formula>0</formula>
    </cfRule>
  </conditionalFormatting>
  <conditionalFormatting sqref="P108:P111">
    <cfRule type="cellIs" dxfId="79" priority="24" operator="greaterThan">
      <formula>0</formula>
    </cfRule>
  </conditionalFormatting>
  <conditionalFormatting sqref="P113:P126">
    <cfRule type="cellIs" dxfId="78" priority="8" operator="greaterThan">
      <formula>0</formula>
    </cfRule>
  </conditionalFormatting>
  <conditionalFormatting sqref="P130:P139">
    <cfRule type="cellIs" dxfId="77" priority="80" operator="greaterThan">
      <formula>0</formula>
    </cfRule>
  </conditionalFormatting>
  <conditionalFormatting sqref="P141:P150">
    <cfRule type="cellIs" dxfId="76" priority="66" operator="greaterThan">
      <formula>0</formula>
    </cfRule>
  </conditionalFormatting>
  <conditionalFormatting sqref="Q4:Q6 Q13:Q22">
    <cfRule type="cellIs" dxfId="75" priority="211" operator="greaterThan">
      <formula>0</formula>
    </cfRule>
  </conditionalFormatting>
  <conditionalFormatting sqref="Q24:Q44">
    <cfRule type="cellIs" dxfId="74" priority="197" operator="greaterThan">
      <formula>0</formula>
    </cfRule>
  </conditionalFormatting>
  <conditionalFormatting sqref="Q48:Q57">
    <cfRule type="cellIs" dxfId="73" priority="149" operator="greaterThan">
      <formula>0</formula>
    </cfRule>
  </conditionalFormatting>
  <conditionalFormatting sqref="Q59:Q68">
    <cfRule type="cellIs" dxfId="72" priority="135" operator="greaterThan">
      <formula>0</formula>
    </cfRule>
  </conditionalFormatting>
  <conditionalFormatting sqref="Q72:Q94">
    <cfRule type="cellIs" dxfId="71" priority="121" operator="greaterThan">
      <formula>0</formula>
    </cfRule>
  </conditionalFormatting>
  <conditionalFormatting sqref="Q96:Q106">
    <cfRule type="cellIs" dxfId="70" priority="93" operator="greaterThan">
      <formula>0</formula>
    </cfRule>
  </conditionalFormatting>
  <conditionalFormatting sqref="Q108:Q111">
    <cfRule type="cellIs" dxfId="69" priority="23" operator="greaterThan">
      <formula>0</formula>
    </cfRule>
  </conditionalFormatting>
  <conditionalFormatting sqref="Q113:Q126">
    <cfRule type="cellIs" dxfId="68" priority="7" operator="greaterThan">
      <formula>0</formula>
    </cfRule>
  </conditionalFormatting>
  <conditionalFormatting sqref="Q130:Q139">
    <cfRule type="cellIs" dxfId="67" priority="79" operator="greaterThan">
      <formula>0</formula>
    </cfRule>
  </conditionalFormatting>
  <conditionalFormatting sqref="Q141:Q150">
    <cfRule type="cellIs" dxfId="66" priority="65" operator="greaterThan">
      <formula>0</formula>
    </cfRule>
  </conditionalFormatting>
  <conditionalFormatting sqref="R4:R6 R13:R22">
    <cfRule type="cellIs" dxfId="65" priority="210" operator="greaterThan">
      <formula>0</formula>
    </cfRule>
  </conditionalFormatting>
  <conditionalFormatting sqref="R24:R44">
    <cfRule type="cellIs" dxfId="64" priority="196" operator="greaterThan">
      <formula>0</formula>
    </cfRule>
  </conditionalFormatting>
  <conditionalFormatting sqref="R48:R57">
    <cfRule type="cellIs" dxfId="63" priority="148" operator="greaterThan">
      <formula>0</formula>
    </cfRule>
  </conditionalFormatting>
  <conditionalFormatting sqref="R59:R68">
    <cfRule type="cellIs" dxfId="62" priority="134" operator="greaterThan">
      <formula>0</formula>
    </cfRule>
  </conditionalFormatting>
  <conditionalFormatting sqref="R72:R94">
    <cfRule type="cellIs" dxfId="61" priority="120" operator="greaterThan">
      <formula>0</formula>
    </cfRule>
  </conditionalFormatting>
  <conditionalFormatting sqref="R96:R106">
    <cfRule type="cellIs" dxfId="60" priority="92" operator="greaterThan">
      <formula>0</formula>
    </cfRule>
  </conditionalFormatting>
  <conditionalFormatting sqref="R108:R111">
    <cfRule type="cellIs" dxfId="59" priority="22" operator="greaterThan">
      <formula>0</formula>
    </cfRule>
  </conditionalFormatting>
  <conditionalFormatting sqref="R113:R126">
    <cfRule type="cellIs" dxfId="58" priority="6" operator="greaterThan">
      <formula>0</formula>
    </cfRule>
  </conditionalFormatting>
  <conditionalFormatting sqref="R130:R139">
    <cfRule type="cellIs" dxfId="57" priority="78" operator="greaterThan">
      <formula>0</formula>
    </cfRule>
  </conditionalFormatting>
  <conditionalFormatting sqref="R141:R150">
    <cfRule type="cellIs" dxfId="56" priority="64" operator="greaterThan">
      <formula>0</formula>
    </cfRule>
  </conditionalFormatting>
  <conditionalFormatting sqref="S4:S6 S13:S22">
    <cfRule type="cellIs" dxfId="55" priority="209" operator="greaterThan">
      <formula>0</formula>
    </cfRule>
  </conditionalFormatting>
  <conditionalFormatting sqref="S24:S44">
    <cfRule type="cellIs" dxfId="54" priority="195" operator="greaterThan">
      <formula>0</formula>
    </cfRule>
  </conditionalFormatting>
  <conditionalFormatting sqref="S48:S57">
    <cfRule type="cellIs" dxfId="53" priority="147" operator="greaterThan">
      <formula>0</formula>
    </cfRule>
  </conditionalFormatting>
  <conditionalFormatting sqref="S59:S68">
    <cfRule type="cellIs" dxfId="52" priority="133" operator="greaterThan">
      <formula>0</formula>
    </cfRule>
  </conditionalFormatting>
  <conditionalFormatting sqref="S72:S94">
    <cfRule type="cellIs" dxfId="51" priority="119" operator="greaterThan">
      <formula>0</formula>
    </cfRule>
  </conditionalFormatting>
  <conditionalFormatting sqref="S96:S106">
    <cfRule type="cellIs" dxfId="50" priority="91" operator="greaterThan">
      <formula>0</formula>
    </cfRule>
  </conditionalFormatting>
  <conditionalFormatting sqref="S108:S111">
    <cfRule type="cellIs" dxfId="49" priority="21" operator="greaterThan">
      <formula>0</formula>
    </cfRule>
  </conditionalFormatting>
  <conditionalFormatting sqref="S113:S126">
    <cfRule type="cellIs" dxfId="48" priority="5" operator="greaterThan">
      <formula>0</formula>
    </cfRule>
  </conditionalFormatting>
  <conditionalFormatting sqref="S130:S139">
    <cfRule type="cellIs" dxfId="47" priority="77" operator="greaterThan">
      <formula>0</formula>
    </cfRule>
  </conditionalFormatting>
  <conditionalFormatting sqref="S141:S150">
    <cfRule type="cellIs" dxfId="46" priority="63" operator="greaterThan">
      <formula>0</formula>
    </cfRule>
  </conditionalFormatting>
  <conditionalFormatting sqref="T13:T22">
    <cfRule type="cellIs" dxfId="45" priority="34" operator="greaterThan">
      <formula>0</formula>
    </cfRule>
    <cfRule type="cellIs" dxfId="44" priority="33" operator="greaterThan">
      <formula>0</formula>
    </cfRule>
  </conditionalFormatting>
  <conditionalFormatting sqref="T130:T139 V130:V139">
    <cfRule type="cellIs" dxfId="43" priority="76" operator="greaterThan">
      <formula>0</formula>
    </cfRule>
    <cfRule type="cellIs" dxfId="42" priority="75" operator="greaterThan">
      <formula>0</formula>
    </cfRule>
  </conditionalFormatting>
  <conditionalFormatting sqref="T141:T150 V141:V150">
    <cfRule type="cellIs" dxfId="41" priority="62" operator="greaterThan">
      <formula>0</formula>
    </cfRule>
    <cfRule type="cellIs" dxfId="40" priority="61" operator="greaterThan">
      <formula>0</formula>
    </cfRule>
  </conditionalFormatting>
  <conditionalFormatting sqref="T24:U44">
    <cfRule type="cellIs" dxfId="39" priority="35" operator="greaterThan">
      <formula>0</formula>
    </cfRule>
    <cfRule type="cellIs" dxfId="38" priority="36" operator="greaterThan">
      <formula>0</formula>
    </cfRule>
  </conditionalFormatting>
  <conditionalFormatting sqref="T48:U57">
    <cfRule type="cellIs" dxfId="37" priority="38" operator="greaterThan">
      <formula>0</formula>
    </cfRule>
    <cfRule type="cellIs" dxfId="36" priority="37" operator="greaterThan">
      <formula>0</formula>
    </cfRule>
  </conditionalFormatting>
  <conditionalFormatting sqref="T59:U68">
    <cfRule type="cellIs" dxfId="35" priority="40" operator="greaterThan">
      <formula>0</formula>
    </cfRule>
    <cfRule type="cellIs" dxfId="34" priority="39" operator="greaterThan">
      <formula>0</formula>
    </cfRule>
  </conditionalFormatting>
  <conditionalFormatting sqref="T72:U94">
    <cfRule type="cellIs" dxfId="33" priority="41" operator="greaterThan">
      <formula>0</formula>
    </cfRule>
    <cfRule type="cellIs" dxfId="32" priority="42" operator="greaterThan">
      <formula>0</formula>
    </cfRule>
  </conditionalFormatting>
  <conditionalFormatting sqref="T96:U106">
    <cfRule type="cellIs" dxfId="31" priority="43" operator="greaterThan">
      <formula>0</formula>
    </cfRule>
    <cfRule type="cellIs" dxfId="30" priority="44" operator="greaterThan">
      <formula>0</formula>
    </cfRule>
  </conditionalFormatting>
  <conditionalFormatting sqref="T108:U111">
    <cfRule type="cellIs" dxfId="29" priority="18" operator="greaterThan">
      <formula>0</formula>
    </cfRule>
    <cfRule type="cellIs" dxfId="28" priority="17" operator="greaterThan">
      <formula>0</formula>
    </cfRule>
  </conditionalFormatting>
  <conditionalFormatting sqref="T113:U126">
    <cfRule type="cellIs" dxfId="27" priority="1" operator="greaterThan">
      <formula>0</formula>
    </cfRule>
    <cfRule type="cellIs" dxfId="26" priority="2" operator="greaterThan">
      <formula>0</formula>
    </cfRule>
  </conditionalFormatting>
  <conditionalFormatting sqref="T4:V6">
    <cfRule type="cellIs" dxfId="25" priority="163" operator="greaterThan">
      <formula>0</formula>
    </cfRule>
    <cfRule type="cellIs" dxfId="24" priority="164" operator="greaterThan">
      <formula>0</formula>
    </cfRule>
  </conditionalFormatting>
  <conditionalFormatting sqref="T5:V6">
    <cfRule type="cellIs" dxfId="23" priority="159" operator="greaterThan">
      <formula>0</formula>
    </cfRule>
    <cfRule type="cellIs" dxfId="22" priority="160" operator="greaterThan">
      <formula>0</formula>
    </cfRule>
  </conditionalFormatting>
  <conditionalFormatting sqref="U14:U22">
    <cfRule type="cellIs" dxfId="21" priority="45" operator="greaterThan">
      <formula>0</formula>
    </cfRule>
    <cfRule type="cellIs" dxfId="20" priority="46" operator="greaterThan">
      <formula>0</formula>
    </cfRule>
  </conditionalFormatting>
  <conditionalFormatting sqref="U130:U139">
    <cfRule type="cellIs" dxfId="19" priority="57" operator="greaterThan">
      <formula>0</formula>
    </cfRule>
    <cfRule type="cellIs" dxfId="18" priority="58" operator="greaterThan">
      <formula>0</formula>
    </cfRule>
  </conditionalFormatting>
  <conditionalFormatting sqref="U141:U150">
    <cfRule type="cellIs" dxfId="17" priority="59" operator="greaterThan">
      <formula>0</formula>
    </cfRule>
    <cfRule type="cellIs" dxfId="16" priority="60" operator="greaterThan">
      <formula>0</formula>
    </cfRule>
  </conditionalFormatting>
  <conditionalFormatting sqref="U13:V13 V14:V22">
    <cfRule type="cellIs" dxfId="15" priority="208" operator="greaterThan">
      <formula>0</formula>
    </cfRule>
    <cfRule type="cellIs" dxfId="14" priority="207" operator="greaterThan">
      <formula>0</formula>
    </cfRule>
  </conditionalFormatting>
  <conditionalFormatting sqref="V24:V44">
    <cfRule type="cellIs" dxfId="13" priority="193" operator="greaterThan">
      <formula>0</formula>
    </cfRule>
    <cfRule type="cellIs" dxfId="12" priority="194" operator="greaterThan">
      <formula>0</formula>
    </cfRule>
  </conditionalFormatting>
  <conditionalFormatting sqref="V48:V57">
    <cfRule type="cellIs" dxfId="11" priority="146" operator="greaterThan">
      <formula>0</formula>
    </cfRule>
    <cfRule type="cellIs" dxfId="10" priority="145" operator="greaterThan">
      <formula>0</formula>
    </cfRule>
  </conditionalFormatting>
  <conditionalFormatting sqref="V59:V68">
    <cfRule type="cellIs" dxfId="9" priority="132" operator="greaterThan">
      <formula>0</formula>
    </cfRule>
    <cfRule type="cellIs" dxfId="8" priority="131" operator="greaterThan">
      <formula>0</formula>
    </cfRule>
  </conditionalFormatting>
  <conditionalFormatting sqref="V72:V94">
    <cfRule type="cellIs" dxfId="7" priority="117" operator="greaterThan">
      <formula>0</formula>
    </cfRule>
    <cfRule type="cellIs" dxfId="6" priority="118" operator="greaterThan">
      <formula>0</formula>
    </cfRule>
  </conditionalFormatting>
  <conditionalFormatting sqref="V96:V106">
    <cfRule type="cellIs" dxfId="5" priority="89" operator="greaterThan">
      <formula>0</formula>
    </cfRule>
    <cfRule type="cellIs" dxfId="4" priority="90" operator="greaterThan">
      <formula>0</formula>
    </cfRule>
  </conditionalFormatting>
  <conditionalFormatting sqref="V108:V111">
    <cfRule type="cellIs" dxfId="3" priority="20" operator="greaterThan">
      <formula>0</formula>
    </cfRule>
    <cfRule type="cellIs" dxfId="2" priority="19" operator="greaterThan">
      <formula>0</formula>
    </cfRule>
  </conditionalFormatting>
  <conditionalFormatting sqref="V113:V126">
    <cfRule type="cellIs" dxfId="1" priority="4" operator="greaterThan">
      <formula>0</formula>
    </cfRule>
    <cfRule type="cellIs" dxfId="0" priority="3" operator="greaterThan">
      <formula>0</formula>
    </cfRule>
  </conditionalFormatting>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8EB537-3DDB-48EA-A55F-6C3C4BF45BDD}">
  <sheetPr codeName="Sheet4"/>
  <dimension ref="A2:M23"/>
  <sheetViews>
    <sheetView showGridLines="0" view="pageLayout" zoomScaleNormal="100" workbookViewId="0">
      <selection activeCell="H22" sqref="H22"/>
    </sheetView>
  </sheetViews>
  <sheetFormatPr defaultRowHeight="15.6" x14ac:dyDescent="0.3"/>
  <cols>
    <col min="1" max="1" width="10.09765625" customWidth="1"/>
    <col min="2" max="2" width="7.5" customWidth="1"/>
    <col min="3" max="3" width="7.3984375" customWidth="1"/>
    <col min="4" max="4" width="10.59765625" style="280" customWidth="1"/>
    <col min="5" max="5" width="7.5" bestFit="1" customWidth="1"/>
    <col min="6" max="6" width="4.09765625" customWidth="1"/>
    <col min="7" max="7" width="6.5" customWidth="1"/>
    <col min="8" max="8" width="7.09765625" customWidth="1"/>
    <col min="9" max="9" width="0.8984375" customWidth="1"/>
    <col min="10" max="10" width="2.5" customWidth="1"/>
    <col min="11" max="11" width="1" customWidth="1"/>
    <col min="12" max="12" width="10.8984375" customWidth="1"/>
    <col min="13" max="13" width="17.5" customWidth="1"/>
  </cols>
  <sheetData>
    <row r="2" spans="1:13" x14ac:dyDescent="0.3">
      <c r="E2" s="138" t="s">
        <v>217</v>
      </c>
      <c r="H2" s="138" t="s">
        <v>220</v>
      </c>
    </row>
    <row r="3" spans="1:13" x14ac:dyDescent="0.3">
      <c r="E3" s="138" t="s">
        <v>218</v>
      </c>
      <c r="H3" s="206" t="s">
        <v>223</v>
      </c>
      <c r="I3" s="341"/>
      <c r="J3" s="341"/>
      <c r="K3" s="341"/>
      <c r="L3" s="341"/>
    </row>
    <row r="4" spans="1:13" x14ac:dyDescent="0.3">
      <c r="E4" s="138" t="s">
        <v>219</v>
      </c>
      <c r="H4" s="206" t="s">
        <v>221</v>
      </c>
      <c r="I4" s="341"/>
      <c r="J4" s="341"/>
      <c r="K4" s="341"/>
      <c r="L4" s="341"/>
    </row>
    <row r="6" spans="1:13" ht="16.2" thickBot="1" x14ac:dyDescent="0.35">
      <c r="A6" s="290" t="s">
        <v>222</v>
      </c>
      <c r="B6" s="290"/>
      <c r="C6" s="290"/>
      <c r="D6" s="290"/>
      <c r="E6" s="290"/>
      <c r="F6" s="290"/>
      <c r="G6" s="290"/>
      <c r="H6" s="290"/>
      <c r="J6" s="205"/>
      <c r="L6" s="195" t="s">
        <v>226</v>
      </c>
    </row>
    <row r="7" spans="1:13" ht="16.2" thickBot="1" x14ac:dyDescent="0.35">
      <c r="A7" s="180" t="s">
        <v>4</v>
      </c>
      <c r="B7" s="345">
        <f>'Customer Information'!C10</f>
        <v>0</v>
      </c>
      <c r="C7" s="346"/>
      <c r="D7" s="346"/>
      <c r="E7" s="346"/>
      <c r="F7" s="346"/>
      <c r="G7" s="346"/>
      <c r="H7" s="347"/>
      <c r="L7" s="193"/>
    </row>
    <row r="8" spans="1:13" ht="16.2" thickBot="1" x14ac:dyDescent="0.35">
      <c r="A8" s="180" t="s">
        <v>3</v>
      </c>
      <c r="B8" s="345">
        <f>'Customer Information'!C11</f>
        <v>0</v>
      </c>
      <c r="C8" s="346"/>
      <c r="D8" s="346"/>
      <c r="E8" s="346"/>
      <c r="F8" s="346"/>
      <c r="G8" s="346"/>
      <c r="H8" s="347"/>
      <c r="J8" s="205"/>
      <c r="L8" s="195" t="s">
        <v>227</v>
      </c>
    </row>
    <row r="9" spans="1:13" ht="16.2" thickBot="1" x14ac:dyDescent="0.35">
      <c r="A9" s="180" t="s">
        <v>2</v>
      </c>
      <c r="B9" s="345">
        <f>'Customer Information'!C12</f>
        <v>0</v>
      </c>
      <c r="C9" s="346"/>
      <c r="D9" s="346"/>
      <c r="E9" s="346"/>
      <c r="F9" s="346"/>
      <c r="G9" s="346"/>
      <c r="H9" s="347"/>
      <c r="J9" s="179"/>
      <c r="L9" s="193"/>
    </row>
    <row r="10" spans="1:13" ht="16.2" thickBot="1" x14ac:dyDescent="0.35">
      <c r="A10" s="180" t="s">
        <v>5</v>
      </c>
      <c r="B10" s="181">
        <f>'Customer Information'!C13</f>
        <v>0</v>
      </c>
      <c r="C10" s="181"/>
      <c r="D10" s="281"/>
      <c r="E10" s="180" t="s">
        <v>8</v>
      </c>
      <c r="F10" s="181">
        <f>'Customer Information'!E13</f>
        <v>0</v>
      </c>
      <c r="G10" s="180" t="s">
        <v>9</v>
      </c>
      <c r="H10" s="181">
        <f>'Customer Information'!G13</f>
        <v>0</v>
      </c>
      <c r="I10" s="179"/>
      <c r="J10" s="205"/>
      <c r="K10" s="179"/>
      <c r="L10" s="203" t="s">
        <v>230</v>
      </c>
      <c r="M10" s="179"/>
    </row>
    <row r="11" spans="1:13" ht="16.2" thickBot="1" x14ac:dyDescent="0.35">
      <c r="A11" s="180" t="s">
        <v>6</v>
      </c>
      <c r="B11" s="342">
        <f>'Customer Information'!C14</f>
        <v>0</v>
      </c>
      <c r="C11" s="342"/>
      <c r="D11" s="342"/>
      <c r="E11" s="342"/>
      <c r="F11" s="342"/>
      <c r="G11" s="342"/>
      <c r="H11" s="342"/>
      <c r="I11" s="179"/>
      <c r="K11" s="179"/>
      <c r="L11" s="194"/>
      <c r="M11" s="179"/>
    </row>
    <row r="12" spans="1:13" ht="16.2" thickBot="1" x14ac:dyDescent="0.35">
      <c r="A12" s="180" t="s">
        <v>7</v>
      </c>
      <c r="B12" s="342">
        <f>'Customer Information'!C15</f>
        <v>0</v>
      </c>
      <c r="C12" s="342"/>
      <c r="D12" s="342"/>
      <c r="E12" s="342"/>
      <c r="F12" s="342"/>
      <c r="G12" s="342"/>
      <c r="H12" s="342"/>
      <c r="J12" s="205"/>
      <c r="L12" s="204" t="s">
        <v>228</v>
      </c>
    </row>
    <row r="14" spans="1:13" ht="16.2" thickBot="1" x14ac:dyDescent="0.35">
      <c r="A14" s="290" t="s">
        <v>225</v>
      </c>
      <c r="B14" s="290"/>
      <c r="C14" s="290"/>
      <c r="D14" s="290"/>
      <c r="E14" s="290"/>
      <c r="F14" s="290"/>
      <c r="G14" s="290"/>
      <c r="H14" s="290"/>
    </row>
    <row r="15" spans="1:13" ht="43.2" customHeight="1" x14ac:dyDescent="0.3">
      <c r="A15" s="343"/>
      <c r="B15" s="344"/>
      <c r="C15" s="344"/>
      <c r="D15" s="344"/>
      <c r="E15" s="344"/>
      <c r="F15" s="344"/>
      <c r="G15" s="344"/>
      <c r="H15" s="344"/>
    </row>
    <row r="17" spans="1:12" x14ac:dyDescent="0.3">
      <c r="A17" s="340" t="s">
        <v>224</v>
      </c>
      <c r="B17" s="340"/>
      <c r="C17" s="340"/>
      <c r="D17" s="340"/>
      <c r="E17" s="243"/>
      <c r="L17" s="211" t="s">
        <v>238</v>
      </c>
    </row>
    <row r="18" spans="1:12" x14ac:dyDescent="0.3">
      <c r="A18" s="191" t="s">
        <v>13</v>
      </c>
      <c r="B18" s="191" t="s">
        <v>211</v>
      </c>
      <c r="C18" s="191" t="s">
        <v>181</v>
      </c>
      <c r="D18" s="282" t="s">
        <v>235</v>
      </c>
      <c r="L18" s="212">
        <f>SUM(Table_Consolidated_Order[COGS])</f>
        <v>1605.4792000000002</v>
      </c>
    </row>
    <row r="19" spans="1:12" x14ac:dyDescent="0.3">
      <c r="A19" t="s">
        <v>35</v>
      </c>
      <c r="B19" t="s">
        <v>183</v>
      </c>
      <c r="C19">
        <v>2</v>
      </c>
      <c r="D19" s="280">
        <f>(VLOOKUP(Table_Consolidated_Order[[#This Row],[SKU'#]],'Grips Selector'!$B:$AE,30,FALSE))*Table_Consolidated_Order[[#This Row],[Quantity]]</f>
        <v>111.96640000000001</v>
      </c>
    </row>
    <row r="20" spans="1:12" x14ac:dyDescent="0.3">
      <c r="A20" t="s">
        <v>65</v>
      </c>
      <c r="B20" t="s">
        <v>189</v>
      </c>
      <c r="C20">
        <v>1</v>
      </c>
      <c r="D20" s="280">
        <f>(VLOOKUP(Table_Consolidated_Order[[#This Row],[SKU'#]],'Grips Selector'!$B:$AE,30,FALSE))*Table_Consolidated_Order[[#This Row],[Quantity]]</f>
        <v>1037.6496000000002</v>
      </c>
    </row>
    <row r="21" spans="1:12" x14ac:dyDescent="0.3">
      <c r="A21" t="s">
        <v>36</v>
      </c>
      <c r="B21" t="s">
        <v>185</v>
      </c>
      <c r="C21">
        <v>1</v>
      </c>
      <c r="D21" s="280">
        <f>(VLOOKUP(Table_Consolidated_Order[[#This Row],[SKU'#]],'Grips Selector'!$B:$AE,30,FALSE))*Table_Consolidated_Order[[#This Row],[Quantity]]</f>
        <v>71.603999999999999</v>
      </c>
    </row>
    <row r="22" spans="1:12" x14ac:dyDescent="0.3">
      <c r="A22" t="s">
        <v>45</v>
      </c>
      <c r="B22" t="s">
        <v>185</v>
      </c>
      <c r="C22">
        <v>2</v>
      </c>
      <c r="D22" s="280">
        <f>(VLOOKUP(Table_Consolidated_Order[[#This Row],[SKU'#]],'Grips Selector'!$B:$AE,30,FALSE))*Table_Consolidated_Order[[#This Row],[Quantity]]</f>
        <v>226.53280000000001</v>
      </c>
    </row>
    <row r="23" spans="1:12" x14ac:dyDescent="0.3">
      <c r="A23" t="s">
        <v>251</v>
      </c>
      <c r="B23" t="s">
        <v>187</v>
      </c>
      <c r="C23">
        <v>2</v>
      </c>
      <c r="D23" s="280">
        <f>(VLOOKUP(Table_Consolidated_Order[[#This Row],[SKU'#]],'Grips Selector'!$B:$AE,30,FALSE))*Table_Consolidated_Order[[#This Row],[Quantity]]</f>
        <v>157.72640000000001</v>
      </c>
    </row>
  </sheetData>
  <mergeCells count="11">
    <mergeCell ref="A17:D17"/>
    <mergeCell ref="I3:L3"/>
    <mergeCell ref="I4:L4"/>
    <mergeCell ref="B12:H12"/>
    <mergeCell ref="A14:H14"/>
    <mergeCell ref="A15:H15"/>
    <mergeCell ref="A6:H6"/>
    <mergeCell ref="B7:H7"/>
    <mergeCell ref="B8:H8"/>
    <mergeCell ref="B9:H9"/>
    <mergeCell ref="B11:H11"/>
  </mergeCells>
  <phoneticPr fontId="8" type="noConversion"/>
  <pageMargins left="0.7" right="0.7" top="0.75" bottom="0.75" header="0.3" footer="0.3"/>
  <pageSetup orientation="portrait" r:id="rId1"/>
  <drawing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F79C87-D6A9-4591-8DF0-4B1AFAB0E04F}">
  <dimension ref="A1:E14"/>
  <sheetViews>
    <sheetView workbookViewId="0"/>
  </sheetViews>
  <sheetFormatPr defaultRowHeight="15.6" x14ac:dyDescent="0.3"/>
  <cols>
    <col min="1" max="1" width="9.8984375" bestFit="1" customWidth="1"/>
    <col min="2" max="3" width="10.296875" bestFit="1" customWidth="1"/>
    <col min="4" max="4" width="13.59765625" bestFit="1" customWidth="1"/>
    <col min="5" max="5" width="13.3984375" bestFit="1" customWidth="1"/>
  </cols>
  <sheetData>
    <row r="1" spans="1:5" x14ac:dyDescent="0.3">
      <c r="A1" t="s">
        <v>13</v>
      </c>
      <c r="B1" t="s">
        <v>210</v>
      </c>
      <c r="C1" t="s">
        <v>181</v>
      </c>
      <c r="D1" t="s">
        <v>233</v>
      </c>
      <c r="E1" t="s">
        <v>211</v>
      </c>
    </row>
    <row r="2" spans="1:5" x14ac:dyDescent="0.3">
      <c r="A2" t="s">
        <v>313</v>
      </c>
      <c r="E2" t="s">
        <v>314</v>
      </c>
    </row>
    <row r="3" spans="1:5" x14ac:dyDescent="0.3">
      <c r="A3" t="s">
        <v>315</v>
      </c>
      <c r="E3" t="s">
        <v>316</v>
      </c>
    </row>
    <row r="4" spans="1:5" x14ac:dyDescent="0.3">
      <c r="A4" t="s">
        <v>317</v>
      </c>
      <c r="E4" t="s">
        <v>318</v>
      </c>
    </row>
    <row r="5" spans="1:5" x14ac:dyDescent="0.3">
      <c r="A5" t="s">
        <v>319</v>
      </c>
      <c r="E5" t="s">
        <v>320</v>
      </c>
    </row>
    <row r="6" spans="1:5" x14ac:dyDescent="0.3">
      <c r="A6" t="s">
        <v>321</v>
      </c>
      <c r="E6" t="s">
        <v>322</v>
      </c>
    </row>
    <row r="7" spans="1:5" x14ac:dyDescent="0.3">
      <c r="A7" t="s">
        <v>323</v>
      </c>
      <c r="E7" t="s">
        <v>324</v>
      </c>
    </row>
    <row r="8" spans="1:5" x14ac:dyDescent="0.3">
      <c r="A8" t="s">
        <v>325</v>
      </c>
      <c r="E8" t="s">
        <v>326</v>
      </c>
    </row>
    <row r="9" spans="1:5" x14ac:dyDescent="0.3">
      <c r="A9" t="s">
        <v>327</v>
      </c>
      <c r="E9" t="s">
        <v>328</v>
      </c>
    </row>
    <row r="10" spans="1:5" x14ac:dyDescent="0.3">
      <c r="A10" t="s">
        <v>329</v>
      </c>
      <c r="E10" t="s">
        <v>330</v>
      </c>
    </row>
    <row r="11" spans="1:5" x14ac:dyDescent="0.3">
      <c r="A11" t="s">
        <v>331</v>
      </c>
      <c r="E11" t="s">
        <v>332</v>
      </c>
    </row>
    <row r="12" spans="1:5" x14ac:dyDescent="0.3">
      <c r="A12" t="s">
        <v>333</v>
      </c>
      <c r="E12" t="s">
        <v>334</v>
      </c>
    </row>
    <row r="13" spans="1:5" x14ac:dyDescent="0.3">
      <c r="A13" t="s">
        <v>335</v>
      </c>
      <c r="E13" t="s">
        <v>336</v>
      </c>
    </row>
    <row r="14" spans="1:5" x14ac:dyDescent="0.3">
      <c r="A14" t="s">
        <v>337</v>
      </c>
      <c r="E14" t="s">
        <v>338</v>
      </c>
    </row>
  </sheetData>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0C472D-D5EC-4EC8-88D1-BF89B61FF084}">
  <sheetPr codeName="Sheet1"/>
  <dimension ref="A2:CK93"/>
  <sheetViews>
    <sheetView zoomScale="90" zoomScaleNormal="90" workbookViewId="0">
      <selection activeCell="A5" sqref="A5"/>
    </sheetView>
  </sheetViews>
  <sheetFormatPr defaultRowHeight="15.6" x14ac:dyDescent="0.3"/>
  <cols>
    <col min="1" max="1" width="13.8984375" customWidth="1"/>
    <col min="2" max="2" width="8.19921875" hidden="1" customWidth="1"/>
    <col min="3" max="3" width="8.296875" bestFit="1" customWidth="1"/>
    <col min="4" max="4" width="11.8984375" style="171" bestFit="1" customWidth="1"/>
    <col min="5" max="5" width="8.296875" style="171" customWidth="1"/>
    <col min="6" max="6" width="3.69921875" customWidth="1"/>
    <col min="7" max="7" width="10.8984375" bestFit="1" customWidth="1"/>
    <col min="8" max="8" width="6.8984375" hidden="1" customWidth="1"/>
    <col min="9" max="9" width="8.296875" bestFit="1" customWidth="1"/>
    <col min="10" max="10" width="11.8984375" style="171" bestFit="1" customWidth="1"/>
    <col min="11" max="11" width="8.296875" style="171" customWidth="1"/>
    <col min="12" max="12" width="3.69921875" customWidth="1"/>
    <col min="13" max="13" width="10.8984375" bestFit="1" customWidth="1"/>
    <col min="14" max="14" width="6.3984375" hidden="1" customWidth="1"/>
    <col min="15" max="15" width="8.296875" bestFit="1" customWidth="1"/>
    <col min="16" max="16" width="11.8984375" style="171" bestFit="1" customWidth="1"/>
    <col min="17" max="17" width="5.69921875" style="171" customWidth="1"/>
    <col min="18" max="18" width="3.69921875" customWidth="1"/>
    <col min="19" max="19" width="10.8984375" bestFit="1" customWidth="1"/>
    <col min="20" max="20" width="9.296875" hidden="1" customWidth="1"/>
    <col min="21" max="21" width="8.296875" bestFit="1" customWidth="1"/>
    <col min="22" max="22" width="11.8984375" style="171" bestFit="1" customWidth="1"/>
    <col min="23" max="23" width="5.69921875" style="171" customWidth="1"/>
    <col min="24" max="24" width="3.69921875" customWidth="1"/>
    <col min="25" max="25" width="10.8984375" bestFit="1" customWidth="1"/>
    <col min="26" max="26" width="7.69921875" hidden="1" customWidth="1"/>
    <col min="27" max="27" width="8.296875" bestFit="1" customWidth="1"/>
    <col min="28" max="28" width="11.8984375" style="171" bestFit="1" customWidth="1"/>
    <col min="29" max="29" width="5.69921875" style="171" customWidth="1"/>
    <col min="30" max="30" width="3.69921875" customWidth="1"/>
    <col min="31" max="31" width="10.8984375" bestFit="1" customWidth="1"/>
    <col min="32" max="32" width="8.69921875" hidden="1" customWidth="1"/>
    <col min="33" max="33" width="8.296875" bestFit="1" customWidth="1"/>
    <col min="34" max="34" width="11.8984375" style="171" bestFit="1" customWidth="1"/>
    <col min="35" max="35" width="5.3984375" style="171" customWidth="1"/>
    <col min="36" max="36" width="3.69921875" customWidth="1"/>
    <col min="37" max="37" width="10.8984375" bestFit="1" customWidth="1"/>
    <col min="38" max="38" width="7.19921875" hidden="1" customWidth="1"/>
    <col min="39" max="39" width="8.296875" bestFit="1" customWidth="1"/>
    <col min="40" max="40" width="11.8984375" style="171" bestFit="1" customWidth="1"/>
    <col min="41" max="41" width="5.3984375" style="171" customWidth="1"/>
    <col min="42" max="42" width="3.69921875" customWidth="1"/>
    <col min="43" max="43" width="10.8984375" bestFit="1" customWidth="1"/>
    <col min="44" max="44" width="8.19921875" hidden="1" customWidth="1"/>
    <col min="45" max="45" width="8.296875" bestFit="1" customWidth="1"/>
    <col min="46" max="46" width="11.8984375" style="171" bestFit="1" customWidth="1"/>
    <col min="47" max="47" width="5.3984375" style="171" customWidth="1"/>
    <col min="48" max="48" width="4.09765625" customWidth="1"/>
    <col min="49" max="49" width="10.8984375" bestFit="1" customWidth="1"/>
    <col min="50" max="50" width="6.8984375" hidden="1" customWidth="1"/>
    <col min="51" max="51" width="8.296875" bestFit="1" customWidth="1"/>
    <col min="52" max="52" width="11.8984375" style="171" bestFit="1" customWidth="1"/>
    <col min="53" max="53" width="5.3984375" style="171" customWidth="1"/>
    <col min="54" max="54" width="3.69921875" customWidth="1"/>
    <col min="55" max="55" width="10.8984375" bestFit="1" customWidth="1"/>
    <col min="56" max="56" width="8.69921875" hidden="1" customWidth="1"/>
    <col min="57" max="57" width="8.296875" bestFit="1" customWidth="1"/>
    <col min="58" max="58" width="11.8984375" style="171" bestFit="1" customWidth="1"/>
    <col min="59" max="59" width="5.3984375" style="171" customWidth="1"/>
    <col min="60" max="60" width="3.69921875" customWidth="1"/>
    <col min="61" max="61" width="10.8984375" bestFit="1" customWidth="1"/>
    <col min="62" max="62" width="7.69921875" hidden="1" customWidth="1"/>
    <col min="63" max="63" width="8.296875" bestFit="1" customWidth="1"/>
    <col min="64" max="64" width="11.8984375" style="171" bestFit="1" customWidth="1"/>
    <col min="65" max="65" width="5.3984375" style="171" customWidth="1"/>
    <col min="66" max="66" width="3.69921875" customWidth="1"/>
    <col min="67" max="67" width="9.09765625" bestFit="1" customWidth="1"/>
    <col min="68" max="68" width="9.69921875" hidden="1" customWidth="1"/>
    <col min="69" max="69" width="8.296875" bestFit="1" customWidth="1"/>
    <col min="70" max="70" width="11.8984375" style="171" bestFit="1" customWidth="1"/>
    <col min="71" max="71" width="5.3984375" style="171" customWidth="1"/>
    <col min="72" max="72" width="3.69921875" customWidth="1"/>
    <col min="73" max="73" width="9.09765625" bestFit="1" customWidth="1"/>
    <col min="74" max="74" width="10.69921875" hidden="1" customWidth="1"/>
    <col min="75" max="75" width="8.296875" bestFit="1" customWidth="1"/>
    <col min="76" max="76" width="11.8984375" style="171" bestFit="1" customWidth="1"/>
    <col min="77" max="77" width="5.3984375" style="171" customWidth="1"/>
    <col min="78" max="78" width="3.69921875" customWidth="1"/>
    <col min="79" max="79" width="9.09765625" bestFit="1" customWidth="1"/>
    <col min="80" max="80" width="10.69921875" hidden="1" customWidth="1"/>
    <col min="81" max="81" width="8.296875" bestFit="1" customWidth="1"/>
    <col min="82" max="82" width="11.8984375" style="171" bestFit="1" customWidth="1"/>
    <col min="83" max="83" width="5.3984375" style="171" customWidth="1"/>
    <col min="85" max="85" width="11.8984375" customWidth="1"/>
    <col min="86" max="86" width="0" hidden="1" customWidth="1"/>
    <col min="87" max="87" width="10" customWidth="1"/>
    <col min="88" max="88" width="13.59765625" customWidth="1"/>
    <col min="89" max="89" width="13.09765625" customWidth="1"/>
  </cols>
  <sheetData>
    <row r="2" spans="1:89" x14ac:dyDescent="0.3">
      <c r="A2" s="138" t="s">
        <v>180</v>
      </c>
      <c r="B2" s="143"/>
      <c r="D2" s="175" t="s">
        <v>234</v>
      </c>
      <c r="E2" s="196"/>
      <c r="F2" s="166"/>
    </row>
    <row r="4" spans="1:89" x14ac:dyDescent="0.3">
      <c r="A4" s="165" t="s">
        <v>13</v>
      </c>
      <c r="B4" s="165" t="s">
        <v>182</v>
      </c>
      <c r="C4" t="s">
        <v>181</v>
      </c>
      <c r="D4" t="s">
        <v>233</v>
      </c>
      <c r="E4" s="197" t="s">
        <v>211</v>
      </c>
      <c r="G4" s="165" t="s">
        <v>13</v>
      </c>
      <c r="H4" s="165" t="s">
        <v>184</v>
      </c>
      <c r="I4" t="s">
        <v>181</v>
      </c>
      <c r="J4" t="s">
        <v>233</v>
      </c>
      <c r="K4" s="176" t="s">
        <v>211</v>
      </c>
      <c r="M4" s="165" t="s">
        <v>13</v>
      </c>
      <c r="N4" s="165" t="s">
        <v>186</v>
      </c>
      <c r="O4" t="s">
        <v>181</v>
      </c>
      <c r="P4" t="s">
        <v>233</v>
      </c>
      <c r="Q4" s="176" t="s">
        <v>211</v>
      </c>
      <c r="S4" s="165" t="s">
        <v>13</v>
      </c>
      <c r="T4" s="165" t="s">
        <v>188</v>
      </c>
      <c r="U4" t="s">
        <v>181</v>
      </c>
      <c r="V4" t="s">
        <v>233</v>
      </c>
      <c r="W4" s="176" t="s">
        <v>211</v>
      </c>
      <c r="Y4" s="165" t="s">
        <v>13</v>
      </c>
      <c r="Z4" s="165" t="s">
        <v>190</v>
      </c>
      <c r="AA4" t="s">
        <v>181</v>
      </c>
      <c r="AB4" t="s">
        <v>233</v>
      </c>
      <c r="AC4" s="176" t="s">
        <v>211</v>
      </c>
      <c r="AE4" s="165" t="s">
        <v>13</v>
      </c>
      <c r="AF4" s="165" t="s">
        <v>192</v>
      </c>
      <c r="AG4" t="s">
        <v>181</v>
      </c>
      <c r="AH4" t="s">
        <v>233</v>
      </c>
      <c r="AI4" s="176" t="s">
        <v>211</v>
      </c>
      <c r="AK4" s="165" t="s">
        <v>13</v>
      </c>
      <c r="AL4" s="165" t="s">
        <v>194</v>
      </c>
      <c r="AM4" t="s">
        <v>181</v>
      </c>
      <c r="AN4" t="s">
        <v>233</v>
      </c>
      <c r="AO4" s="176" t="s">
        <v>211</v>
      </c>
      <c r="AQ4" s="165" t="s">
        <v>13</v>
      </c>
      <c r="AR4" s="165" t="s">
        <v>196</v>
      </c>
      <c r="AS4" t="s">
        <v>181</v>
      </c>
      <c r="AT4" t="s">
        <v>233</v>
      </c>
      <c r="AU4" s="176" t="s">
        <v>211</v>
      </c>
      <c r="AW4" s="165" t="s">
        <v>13</v>
      </c>
      <c r="AX4" s="165" t="s">
        <v>198</v>
      </c>
      <c r="AY4" t="s">
        <v>181</v>
      </c>
      <c r="AZ4" t="s">
        <v>233</v>
      </c>
      <c r="BA4" s="176" t="s">
        <v>211</v>
      </c>
      <c r="BC4" s="165" t="s">
        <v>13</v>
      </c>
      <c r="BD4" s="165" t="s">
        <v>200</v>
      </c>
      <c r="BE4" t="s">
        <v>181</v>
      </c>
      <c r="BF4" t="s">
        <v>233</v>
      </c>
      <c r="BG4" s="176" t="s">
        <v>211</v>
      </c>
      <c r="BI4" s="165" t="s">
        <v>13</v>
      </c>
      <c r="BJ4" s="165" t="s">
        <v>202</v>
      </c>
      <c r="BK4" t="s">
        <v>181</v>
      </c>
      <c r="BL4" t="s">
        <v>233</v>
      </c>
      <c r="BM4" s="176" t="s">
        <v>211</v>
      </c>
      <c r="BO4" s="165" t="s">
        <v>13</v>
      </c>
      <c r="BP4" s="165" t="s">
        <v>204</v>
      </c>
      <c r="BQ4" t="s">
        <v>181</v>
      </c>
      <c r="BR4" t="s">
        <v>233</v>
      </c>
      <c r="BS4" s="176" t="s">
        <v>211</v>
      </c>
      <c r="BU4" s="165" t="s">
        <v>13</v>
      </c>
      <c r="BV4" s="165" t="s">
        <v>209</v>
      </c>
      <c r="BW4" t="s">
        <v>181</v>
      </c>
      <c r="BX4" t="s">
        <v>233</v>
      </c>
      <c r="BY4" s="176" t="s">
        <v>211</v>
      </c>
      <c r="CA4" s="165" t="s">
        <v>13</v>
      </c>
      <c r="CB4" s="165" t="s">
        <v>210</v>
      </c>
      <c r="CC4" t="s">
        <v>181</v>
      </c>
      <c r="CD4" t="s">
        <v>233</v>
      </c>
      <c r="CE4" s="176" t="s">
        <v>211</v>
      </c>
      <c r="CG4" s="241" t="s">
        <v>13</v>
      </c>
      <c r="CH4" s="241" t="s">
        <v>210</v>
      </c>
      <c r="CI4" s="241" t="s">
        <v>181</v>
      </c>
      <c r="CJ4" s="241" t="s">
        <v>233</v>
      </c>
      <c r="CK4" s="241" t="s">
        <v>211</v>
      </c>
    </row>
    <row r="5" spans="1:89" x14ac:dyDescent="0.3">
      <c r="A5" t="s">
        <v>35</v>
      </c>
      <c r="B5">
        <v>2</v>
      </c>
      <c r="C5">
        <v>2</v>
      </c>
      <c r="D5">
        <v>55.983200000000004</v>
      </c>
      <c r="E5" s="171" t="str">
        <f t="shared" ref="E5:E36" si="0">IF(C5&gt;0,"12-01","")</f>
        <v>12-01</v>
      </c>
      <c r="G5" t="s">
        <v>36</v>
      </c>
      <c r="H5">
        <v>1</v>
      </c>
      <c r="I5">
        <v>1</v>
      </c>
      <c r="J5">
        <v>71.603999999999999</v>
      </c>
      <c r="K5" s="171" t="str">
        <f t="shared" ref="K5:K36" si="1">IF(I5&gt;0,"11-26","")</f>
        <v>11-26</v>
      </c>
      <c r="M5" t="s">
        <v>251</v>
      </c>
      <c r="N5">
        <v>2</v>
      </c>
      <c r="O5">
        <v>2</v>
      </c>
      <c r="P5">
        <v>78.863200000000006</v>
      </c>
      <c r="Q5" s="171" t="str">
        <f t="shared" ref="Q5:Q36" si="2">IF(O5&gt;0,"11-12","")</f>
        <v>11-12</v>
      </c>
      <c r="S5" t="s">
        <v>65</v>
      </c>
      <c r="T5">
        <v>1</v>
      </c>
      <c r="U5">
        <v>1</v>
      </c>
      <c r="V5">
        <v>1037.6496000000002</v>
      </c>
      <c r="W5" s="171" t="str">
        <f t="shared" ref="W5:W36" si="3">IF(U5&gt;0,"14-01","")</f>
        <v>14-01</v>
      </c>
      <c r="AB5"/>
      <c r="AC5" s="171" t="str">
        <f t="shared" ref="AC5:AC36" si="4">IF(AA5&gt;0,"15-06","")</f>
        <v/>
      </c>
      <c r="AH5"/>
      <c r="AI5" s="171" t="str">
        <f t="shared" ref="AI5:AI36" si="5">IF(AG5&gt;0,"15-12","")</f>
        <v/>
      </c>
      <c r="AN5"/>
      <c r="AO5" s="171" t="str">
        <f t="shared" ref="AO5:AO36" si="6">IF(AM5&gt;0,"16-09","")</f>
        <v/>
      </c>
      <c r="AT5"/>
      <c r="AU5" s="171" t="str">
        <f t="shared" ref="AU5:AU36" si="7">IF(AS5&gt;0,"16-16","")</f>
        <v/>
      </c>
      <c r="AZ5"/>
      <c r="BA5" s="171" t="str">
        <f t="shared" ref="BA5:BA36" si="8">IF(AY5&gt;0,"13-01","")</f>
        <v/>
      </c>
      <c r="BF5"/>
      <c r="BG5" s="171" t="str">
        <f t="shared" ref="BG5:BG36" si="9">IF(BE5&gt;0,"07-13","")</f>
        <v/>
      </c>
      <c r="BL5"/>
      <c r="BM5" s="171" t="str">
        <f t="shared" ref="BM5:BM36" si="10">IF(BK5&gt;0,"18-01","")</f>
        <v/>
      </c>
      <c r="BR5"/>
      <c r="BS5" s="171" t="str">
        <f>IF(BQ5&gt;0,'Grips Selector'!$T$9,"")</f>
        <v/>
      </c>
      <c r="BX5"/>
      <c r="BY5" s="171" t="str">
        <f>IF(BW5&gt;0,'Grips Selector'!$U$9,"")</f>
        <v/>
      </c>
      <c r="CD5"/>
      <c r="CE5" s="171" t="str">
        <f>IF(CC5&gt;0,'Grips Selector'!$V$9,"")</f>
        <v/>
      </c>
      <c r="CG5" s="242" t="s">
        <v>313</v>
      </c>
      <c r="CH5" s="242"/>
      <c r="CI5" s="242"/>
      <c r="CJ5" s="242"/>
      <c r="CK5" s="242" t="s">
        <v>314</v>
      </c>
    </row>
    <row r="6" spans="1:89" x14ac:dyDescent="0.3">
      <c r="D6"/>
      <c r="E6" s="171" t="str">
        <f t="shared" si="0"/>
        <v/>
      </c>
      <c r="G6" t="s">
        <v>45</v>
      </c>
      <c r="H6">
        <v>2</v>
      </c>
      <c r="I6">
        <v>2</v>
      </c>
      <c r="J6">
        <v>113.2664</v>
      </c>
      <c r="K6" s="171" t="str">
        <f t="shared" si="1"/>
        <v>11-26</v>
      </c>
      <c r="P6"/>
      <c r="Q6" s="171" t="str">
        <f t="shared" si="2"/>
        <v/>
      </c>
      <c r="V6"/>
      <c r="W6" s="171" t="str">
        <f t="shared" si="3"/>
        <v/>
      </c>
      <c r="AB6"/>
      <c r="AC6" s="171" t="str">
        <f t="shared" si="4"/>
        <v/>
      </c>
      <c r="AH6"/>
      <c r="AI6" s="171" t="str">
        <f t="shared" si="5"/>
        <v/>
      </c>
      <c r="AN6"/>
      <c r="AO6" s="171" t="str">
        <f t="shared" si="6"/>
        <v/>
      </c>
      <c r="AT6"/>
      <c r="AU6" s="171" t="str">
        <f t="shared" si="7"/>
        <v/>
      </c>
      <c r="AZ6"/>
      <c r="BA6" s="171" t="str">
        <f t="shared" si="8"/>
        <v/>
      </c>
      <c r="BF6"/>
      <c r="BG6" s="171" t="str">
        <f t="shared" si="9"/>
        <v/>
      </c>
      <c r="BL6"/>
      <c r="BM6" s="171" t="str">
        <f t="shared" si="10"/>
        <v/>
      </c>
      <c r="BR6"/>
      <c r="BS6" s="171" t="str">
        <f>IF(BQ6&gt;0,'Grips Selector'!$T$9,"")</f>
        <v/>
      </c>
      <c r="BX6"/>
      <c r="BY6" s="171" t="str">
        <f>IF(BW6&gt;0,'Grips Selector'!$U$9,"")</f>
        <v/>
      </c>
      <c r="CD6"/>
      <c r="CE6" s="171" t="str">
        <f>IF(CC6&gt;0,'Grips Selector'!$V$9,"")</f>
        <v/>
      </c>
      <c r="CG6" s="242" t="s">
        <v>315</v>
      </c>
      <c r="CH6" s="242"/>
      <c r="CI6" s="242"/>
      <c r="CJ6" s="242"/>
      <c r="CK6" s="242" t="s">
        <v>316</v>
      </c>
    </row>
    <row r="7" spans="1:89" x14ac:dyDescent="0.3">
      <c r="D7"/>
      <c r="E7" s="171" t="str">
        <f t="shared" si="0"/>
        <v/>
      </c>
      <c r="J7"/>
      <c r="K7" s="171" t="str">
        <f t="shared" si="1"/>
        <v/>
      </c>
      <c r="P7"/>
      <c r="Q7" s="171" t="str">
        <f t="shared" si="2"/>
        <v/>
      </c>
      <c r="V7"/>
      <c r="W7" s="171" t="str">
        <f t="shared" si="3"/>
        <v/>
      </c>
      <c r="AB7"/>
      <c r="AC7" s="171" t="str">
        <f t="shared" si="4"/>
        <v/>
      </c>
      <c r="AH7"/>
      <c r="AI7" s="171" t="str">
        <f t="shared" si="5"/>
        <v/>
      </c>
      <c r="AN7"/>
      <c r="AO7" s="171" t="str">
        <f t="shared" si="6"/>
        <v/>
      </c>
      <c r="AT7"/>
      <c r="AU7" s="171" t="str">
        <f t="shared" si="7"/>
        <v/>
      </c>
      <c r="AZ7"/>
      <c r="BA7" s="171" t="str">
        <f t="shared" si="8"/>
        <v/>
      </c>
      <c r="BF7"/>
      <c r="BG7" s="171" t="str">
        <f t="shared" si="9"/>
        <v/>
      </c>
      <c r="BL7"/>
      <c r="BM7" s="171" t="str">
        <f t="shared" si="10"/>
        <v/>
      </c>
      <c r="BR7"/>
      <c r="BS7" s="171" t="str">
        <f>IF(BQ7&gt;0,'Grips Selector'!$T$9,"")</f>
        <v/>
      </c>
      <c r="BX7"/>
      <c r="BY7" s="171" t="str">
        <f>IF(BW7&gt;0,'Grips Selector'!$U$9,"")</f>
        <v/>
      </c>
      <c r="CD7"/>
      <c r="CE7" s="171" t="str">
        <f>IF(CC7&gt;0,'Grips Selector'!$V$9,"")</f>
        <v/>
      </c>
      <c r="CG7" s="242" t="s">
        <v>317</v>
      </c>
      <c r="CH7" s="242"/>
      <c r="CI7" s="242"/>
      <c r="CJ7" s="242"/>
      <c r="CK7" s="242" t="s">
        <v>318</v>
      </c>
    </row>
    <row r="8" spans="1:89" x14ac:dyDescent="0.3">
      <c r="D8"/>
      <c r="E8" s="171" t="str">
        <f t="shared" si="0"/>
        <v/>
      </c>
      <c r="J8"/>
      <c r="K8" s="171" t="str">
        <f t="shared" si="1"/>
        <v/>
      </c>
      <c r="P8"/>
      <c r="Q8" s="171" t="str">
        <f t="shared" si="2"/>
        <v/>
      </c>
      <c r="V8"/>
      <c r="W8" s="171" t="str">
        <f t="shared" si="3"/>
        <v/>
      </c>
      <c r="AB8"/>
      <c r="AC8" s="171" t="str">
        <f t="shared" si="4"/>
        <v/>
      </c>
      <c r="AH8"/>
      <c r="AI8" s="171" t="str">
        <f t="shared" si="5"/>
        <v/>
      </c>
      <c r="AN8"/>
      <c r="AO8" s="171" t="str">
        <f t="shared" si="6"/>
        <v/>
      </c>
      <c r="AT8"/>
      <c r="AU8" s="171" t="str">
        <f t="shared" si="7"/>
        <v/>
      </c>
      <c r="AZ8"/>
      <c r="BA8" s="171" t="str">
        <f t="shared" si="8"/>
        <v/>
      </c>
      <c r="BF8"/>
      <c r="BG8" s="171" t="str">
        <f t="shared" si="9"/>
        <v/>
      </c>
      <c r="BL8"/>
      <c r="BM8" s="171" t="str">
        <f t="shared" si="10"/>
        <v/>
      </c>
      <c r="BR8"/>
      <c r="BS8" s="171" t="str">
        <f>IF(BQ8&gt;0,'Grips Selector'!$T$9,"")</f>
        <v/>
      </c>
      <c r="BX8"/>
      <c r="BY8" s="171" t="str">
        <f>IF(BW8&gt;0,'Grips Selector'!$U$9,"")</f>
        <v/>
      </c>
      <c r="CD8"/>
      <c r="CE8" s="171" t="str">
        <f>IF(CC8&gt;0,'Grips Selector'!$V$9,"")</f>
        <v/>
      </c>
      <c r="CG8" s="242" t="s">
        <v>319</v>
      </c>
      <c r="CH8" s="242"/>
      <c r="CI8" s="242"/>
      <c r="CJ8" s="242"/>
      <c r="CK8" s="242" t="s">
        <v>320</v>
      </c>
    </row>
    <row r="9" spans="1:89" x14ac:dyDescent="0.3">
      <c r="D9"/>
      <c r="E9" s="171" t="str">
        <f t="shared" si="0"/>
        <v/>
      </c>
      <c r="J9"/>
      <c r="K9" s="171" t="str">
        <f t="shared" si="1"/>
        <v/>
      </c>
      <c r="P9"/>
      <c r="Q9" s="171" t="str">
        <f t="shared" si="2"/>
        <v/>
      </c>
      <c r="V9"/>
      <c r="W9" s="171" t="str">
        <f t="shared" si="3"/>
        <v/>
      </c>
      <c r="AB9"/>
      <c r="AC9" s="171" t="str">
        <f t="shared" si="4"/>
        <v/>
      </c>
      <c r="AH9"/>
      <c r="AI9" s="171" t="str">
        <f t="shared" si="5"/>
        <v/>
      </c>
      <c r="AN9"/>
      <c r="AO9" s="171" t="str">
        <f t="shared" si="6"/>
        <v/>
      </c>
      <c r="AT9"/>
      <c r="AU9" s="171" t="str">
        <f t="shared" si="7"/>
        <v/>
      </c>
      <c r="AZ9"/>
      <c r="BA9" s="171" t="str">
        <f t="shared" si="8"/>
        <v/>
      </c>
      <c r="BF9"/>
      <c r="BG9" s="171" t="str">
        <f t="shared" si="9"/>
        <v/>
      </c>
      <c r="BL9"/>
      <c r="BM9" s="171" t="str">
        <f t="shared" si="10"/>
        <v/>
      </c>
      <c r="BR9"/>
      <c r="BS9" s="171" t="str">
        <f>IF(BQ9&gt;0,'Grips Selector'!$T$9,"")</f>
        <v/>
      </c>
      <c r="BX9"/>
      <c r="BY9" s="171" t="str">
        <f>IF(BW9&gt;0,'Grips Selector'!$U$9,"")</f>
        <v/>
      </c>
      <c r="CD9"/>
      <c r="CE9" s="171" t="str">
        <f>IF(CC9&gt;0,'Grips Selector'!$V$9,"")</f>
        <v/>
      </c>
      <c r="CG9" s="242" t="s">
        <v>321</v>
      </c>
      <c r="CH9" s="242"/>
      <c r="CI9" s="242"/>
      <c r="CJ9" s="242"/>
      <c r="CK9" s="242" t="s">
        <v>322</v>
      </c>
    </row>
    <row r="10" spans="1:89" x14ac:dyDescent="0.3">
      <c r="D10"/>
      <c r="E10" s="171" t="str">
        <f t="shared" si="0"/>
        <v/>
      </c>
      <c r="J10"/>
      <c r="K10" s="171" t="str">
        <f t="shared" si="1"/>
        <v/>
      </c>
      <c r="P10"/>
      <c r="Q10" s="171" t="str">
        <f t="shared" si="2"/>
        <v/>
      </c>
      <c r="V10"/>
      <c r="W10" s="171" t="str">
        <f t="shared" si="3"/>
        <v/>
      </c>
      <c r="AB10"/>
      <c r="AC10" s="171" t="str">
        <f t="shared" si="4"/>
        <v/>
      </c>
      <c r="AH10"/>
      <c r="AI10" s="171" t="str">
        <f t="shared" si="5"/>
        <v/>
      </c>
      <c r="AN10"/>
      <c r="AO10" s="171" t="str">
        <f t="shared" si="6"/>
        <v/>
      </c>
      <c r="AT10"/>
      <c r="AU10" s="171" t="str">
        <f t="shared" si="7"/>
        <v/>
      </c>
      <c r="AZ10"/>
      <c r="BA10" s="171" t="str">
        <f t="shared" si="8"/>
        <v/>
      </c>
      <c r="BF10"/>
      <c r="BG10" s="171" t="str">
        <f t="shared" si="9"/>
        <v/>
      </c>
      <c r="BL10"/>
      <c r="BM10" s="171" t="str">
        <f t="shared" si="10"/>
        <v/>
      </c>
      <c r="BR10"/>
      <c r="BS10" s="171" t="str">
        <f>IF(BQ10&gt;0,'Grips Selector'!$T$9,"")</f>
        <v/>
      </c>
      <c r="BX10"/>
      <c r="BY10" s="171" t="str">
        <f>IF(BW10&gt;0,'Grips Selector'!$U$9,"")</f>
        <v/>
      </c>
      <c r="CD10"/>
      <c r="CE10" s="171" t="str">
        <f>IF(CC10&gt;0,'Grips Selector'!$V$9,"")</f>
        <v/>
      </c>
      <c r="CG10" s="242" t="s">
        <v>323</v>
      </c>
      <c r="CH10" s="242"/>
      <c r="CI10" s="242"/>
      <c r="CJ10" s="242"/>
      <c r="CK10" s="242" t="s">
        <v>324</v>
      </c>
    </row>
    <row r="11" spans="1:89" x14ac:dyDescent="0.3">
      <c r="D11"/>
      <c r="E11" s="171" t="str">
        <f t="shared" si="0"/>
        <v/>
      </c>
      <c r="J11"/>
      <c r="K11" s="171" t="str">
        <f t="shared" si="1"/>
        <v/>
      </c>
      <c r="P11"/>
      <c r="Q11" s="171" t="str">
        <f t="shared" si="2"/>
        <v/>
      </c>
      <c r="V11"/>
      <c r="W11" s="171" t="str">
        <f t="shared" si="3"/>
        <v/>
      </c>
      <c r="AB11"/>
      <c r="AC11" s="171" t="str">
        <f t="shared" si="4"/>
        <v/>
      </c>
      <c r="AH11"/>
      <c r="AI11" s="171" t="str">
        <f t="shared" si="5"/>
        <v/>
      </c>
      <c r="AN11"/>
      <c r="AO11" s="171" t="str">
        <f t="shared" si="6"/>
        <v/>
      </c>
      <c r="AT11"/>
      <c r="AU11" s="171" t="str">
        <f t="shared" si="7"/>
        <v/>
      </c>
      <c r="AZ11"/>
      <c r="BA11" s="171" t="str">
        <f t="shared" si="8"/>
        <v/>
      </c>
      <c r="BF11"/>
      <c r="BG11" s="171" t="str">
        <f t="shared" si="9"/>
        <v/>
      </c>
      <c r="BL11"/>
      <c r="BM11" s="171" t="str">
        <f t="shared" si="10"/>
        <v/>
      </c>
      <c r="BR11"/>
      <c r="BS11" s="171" t="str">
        <f>IF(BQ11&gt;0,'Grips Selector'!$T$9,"")</f>
        <v/>
      </c>
      <c r="BX11"/>
      <c r="BY11" s="171" t="str">
        <f>IF(BW11&gt;0,'Grips Selector'!$U$9,"")</f>
        <v/>
      </c>
      <c r="CD11"/>
      <c r="CE11" s="171" t="str">
        <f>IF(CC11&gt;0,'Grips Selector'!$V$9,"")</f>
        <v/>
      </c>
      <c r="CG11" s="242" t="s">
        <v>325</v>
      </c>
      <c r="CH11" s="242"/>
      <c r="CI11" s="242"/>
      <c r="CJ11" s="242"/>
      <c r="CK11" s="242" t="s">
        <v>326</v>
      </c>
    </row>
    <row r="12" spans="1:89" x14ac:dyDescent="0.3">
      <c r="D12"/>
      <c r="E12" s="171" t="str">
        <f t="shared" si="0"/>
        <v/>
      </c>
      <c r="J12"/>
      <c r="K12" s="171" t="str">
        <f t="shared" si="1"/>
        <v/>
      </c>
      <c r="P12"/>
      <c r="Q12" s="171" t="str">
        <f t="shared" si="2"/>
        <v/>
      </c>
      <c r="V12"/>
      <c r="W12" s="171" t="str">
        <f t="shared" si="3"/>
        <v/>
      </c>
      <c r="AB12"/>
      <c r="AC12" s="171" t="str">
        <f t="shared" si="4"/>
        <v/>
      </c>
      <c r="AH12"/>
      <c r="AI12" s="171" t="str">
        <f t="shared" si="5"/>
        <v/>
      </c>
      <c r="AN12"/>
      <c r="AO12" s="171" t="str">
        <f t="shared" si="6"/>
        <v/>
      </c>
      <c r="AT12"/>
      <c r="AU12" s="171" t="str">
        <f t="shared" si="7"/>
        <v/>
      </c>
      <c r="AZ12"/>
      <c r="BA12" s="171" t="str">
        <f t="shared" si="8"/>
        <v/>
      </c>
      <c r="BF12"/>
      <c r="BG12" s="171" t="str">
        <f t="shared" si="9"/>
        <v/>
      </c>
      <c r="BL12"/>
      <c r="BM12" s="171" t="str">
        <f t="shared" si="10"/>
        <v/>
      </c>
      <c r="BR12"/>
      <c r="BS12" s="171" t="str">
        <f>IF(BQ12&gt;0,'Grips Selector'!$T$9,"")</f>
        <v/>
      </c>
      <c r="BX12"/>
      <c r="BY12" s="171" t="str">
        <f>IF(BW12&gt;0,'Grips Selector'!$U$9,"")</f>
        <v/>
      </c>
      <c r="CD12"/>
      <c r="CE12" s="171" t="str">
        <f>IF(CC12&gt;0,'Grips Selector'!$V$9,"")</f>
        <v/>
      </c>
      <c r="CG12" s="242" t="s">
        <v>327</v>
      </c>
      <c r="CH12" s="242"/>
      <c r="CI12" s="242"/>
      <c r="CJ12" s="242"/>
      <c r="CK12" s="242" t="s">
        <v>328</v>
      </c>
    </row>
    <row r="13" spans="1:89" x14ac:dyDescent="0.3">
      <c r="D13"/>
      <c r="E13" s="171" t="str">
        <f t="shared" si="0"/>
        <v/>
      </c>
      <c r="J13"/>
      <c r="K13" s="171" t="str">
        <f t="shared" si="1"/>
        <v/>
      </c>
      <c r="P13"/>
      <c r="Q13" s="171" t="str">
        <f t="shared" si="2"/>
        <v/>
      </c>
      <c r="V13"/>
      <c r="W13" s="171" t="str">
        <f t="shared" si="3"/>
        <v/>
      </c>
      <c r="AB13"/>
      <c r="AC13" s="171" t="str">
        <f t="shared" si="4"/>
        <v/>
      </c>
      <c r="AH13"/>
      <c r="AI13" s="171" t="str">
        <f t="shared" si="5"/>
        <v/>
      </c>
      <c r="AN13"/>
      <c r="AO13" s="171" t="str">
        <f t="shared" si="6"/>
        <v/>
      </c>
      <c r="AT13"/>
      <c r="AU13" s="171" t="str">
        <f t="shared" si="7"/>
        <v/>
      </c>
      <c r="AZ13"/>
      <c r="BA13" s="171" t="str">
        <f t="shared" si="8"/>
        <v/>
      </c>
      <c r="BF13"/>
      <c r="BG13" s="171" t="str">
        <f t="shared" si="9"/>
        <v/>
      </c>
      <c r="BL13"/>
      <c r="BM13" s="171" t="str">
        <f t="shared" si="10"/>
        <v/>
      </c>
      <c r="BR13"/>
      <c r="BS13" s="171" t="str">
        <f>IF(BQ13&gt;0,'Grips Selector'!$T$9,"")</f>
        <v/>
      </c>
      <c r="BX13"/>
      <c r="BY13" s="171" t="str">
        <f>IF(BW13&gt;0,'Grips Selector'!$U$9,"")</f>
        <v/>
      </c>
      <c r="CD13"/>
      <c r="CE13" s="171" t="str">
        <f>IF(CC13&gt;0,'Grips Selector'!$V$9,"")</f>
        <v/>
      </c>
      <c r="CG13" s="242" t="s">
        <v>329</v>
      </c>
      <c r="CH13" s="242"/>
      <c r="CI13" s="242"/>
      <c r="CJ13" s="242"/>
      <c r="CK13" s="242" t="s">
        <v>330</v>
      </c>
    </row>
    <row r="14" spans="1:89" x14ac:dyDescent="0.3">
      <c r="D14"/>
      <c r="E14" s="171" t="str">
        <f t="shared" si="0"/>
        <v/>
      </c>
      <c r="J14"/>
      <c r="K14" s="171" t="str">
        <f t="shared" si="1"/>
        <v/>
      </c>
      <c r="P14"/>
      <c r="Q14" s="171" t="str">
        <f t="shared" si="2"/>
        <v/>
      </c>
      <c r="V14"/>
      <c r="W14" s="171" t="str">
        <f t="shared" si="3"/>
        <v/>
      </c>
      <c r="AB14"/>
      <c r="AC14" s="171" t="str">
        <f t="shared" si="4"/>
        <v/>
      </c>
      <c r="AH14"/>
      <c r="AI14" s="171" t="str">
        <f t="shared" si="5"/>
        <v/>
      </c>
      <c r="AN14"/>
      <c r="AO14" s="171" t="str">
        <f t="shared" si="6"/>
        <v/>
      </c>
      <c r="AT14"/>
      <c r="AU14" s="171" t="str">
        <f t="shared" si="7"/>
        <v/>
      </c>
      <c r="AZ14"/>
      <c r="BA14" s="171" t="str">
        <f t="shared" si="8"/>
        <v/>
      </c>
      <c r="BF14"/>
      <c r="BG14" s="171" t="str">
        <f t="shared" si="9"/>
        <v/>
      </c>
      <c r="BL14"/>
      <c r="BM14" s="171" t="str">
        <f t="shared" si="10"/>
        <v/>
      </c>
      <c r="BR14"/>
      <c r="BS14" s="171" t="str">
        <f>IF(BQ14&gt;0,'Grips Selector'!$T$9,"")</f>
        <v/>
      </c>
      <c r="BX14"/>
      <c r="BY14" s="171" t="str">
        <f>IF(BW14&gt;0,'Grips Selector'!$U$9,"")</f>
        <v/>
      </c>
      <c r="CD14"/>
      <c r="CE14" s="171" t="str">
        <f>IF(CC14&gt;0,'Grips Selector'!$V$9,"")</f>
        <v/>
      </c>
      <c r="CG14" s="242" t="s">
        <v>331</v>
      </c>
      <c r="CH14" s="242"/>
      <c r="CI14" s="242"/>
      <c r="CJ14" s="242"/>
      <c r="CK14" s="242" t="s">
        <v>332</v>
      </c>
    </row>
    <row r="15" spans="1:89" x14ac:dyDescent="0.3">
      <c r="D15"/>
      <c r="E15" s="171" t="str">
        <f t="shared" si="0"/>
        <v/>
      </c>
      <c r="J15"/>
      <c r="K15" s="171" t="str">
        <f t="shared" si="1"/>
        <v/>
      </c>
      <c r="P15"/>
      <c r="Q15" s="171" t="str">
        <f t="shared" si="2"/>
        <v/>
      </c>
      <c r="V15"/>
      <c r="W15" s="171" t="str">
        <f t="shared" si="3"/>
        <v/>
      </c>
      <c r="AB15"/>
      <c r="AC15" s="171" t="str">
        <f t="shared" si="4"/>
        <v/>
      </c>
      <c r="AH15"/>
      <c r="AI15" s="171" t="str">
        <f t="shared" si="5"/>
        <v/>
      </c>
      <c r="AN15"/>
      <c r="AO15" s="171" t="str">
        <f t="shared" si="6"/>
        <v/>
      </c>
      <c r="AT15"/>
      <c r="AU15" s="171" t="str">
        <f t="shared" si="7"/>
        <v/>
      </c>
      <c r="AZ15"/>
      <c r="BA15" s="171" t="str">
        <f t="shared" si="8"/>
        <v/>
      </c>
      <c r="BF15"/>
      <c r="BG15" s="171" t="str">
        <f t="shared" si="9"/>
        <v/>
      </c>
      <c r="BL15"/>
      <c r="BM15" s="171" t="str">
        <f t="shared" si="10"/>
        <v/>
      </c>
      <c r="BR15"/>
      <c r="BS15" s="171" t="str">
        <f>IF(BQ15&gt;0,'Grips Selector'!$T$9,"")</f>
        <v/>
      </c>
      <c r="BX15"/>
      <c r="BY15" s="171" t="str">
        <f>IF(BW15&gt;0,'Grips Selector'!$U$9,"")</f>
        <v/>
      </c>
      <c r="CD15"/>
      <c r="CE15" s="171" t="str">
        <f>IF(CC15&gt;0,'Grips Selector'!$V$9,"")</f>
        <v/>
      </c>
      <c r="CG15" s="242" t="s">
        <v>333</v>
      </c>
      <c r="CH15" s="242"/>
      <c r="CI15" s="242"/>
      <c r="CJ15" s="242"/>
      <c r="CK15" s="242" t="s">
        <v>334</v>
      </c>
    </row>
    <row r="16" spans="1:89" x14ac:dyDescent="0.3">
      <c r="D16"/>
      <c r="E16" s="171" t="str">
        <f t="shared" si="0"/>
        <v/>
      </c>
      <c r="J16"/>
      <c r="K16" s="171" t="str">
        <f t="shared" si="1"/>
        <v/>
      </c>
      <c r="P16"/>
      <c r="Q16" s="171" t="str">
        <f t="shared" si="2"/>
        <v/>
      </c>
      <c r="V16"/>
      <c r="W16" s="171" t="str">
        <f t="shared" si="3"/>
        <v/>
      </c>
      <c r="AB16"/>
      <c r="AC16" s="171" t="str">
        <f t="shared" si="4"/>
        <v/>
      </c>
      <c r="AH16"/>
      <c r="AI16" s="171" t="str">
        <f t="shared" si="5"/>
        <v/>
      </c>
      <c r="AN16"/>
      <c r="AO16" s="171" t="str">
        <f t="shared" si="6"/>
        <v/>
      </c>
      <c r="AT16"/>
      <c r="AU16" s="171" t="str">
        <f t="shared" si="7"/>
        <v/>
      </c>
      <c r="AZ16"/>
      <c r="BA16" s="171" t="str">
        <f t="shared" si="8"/>
        <v/>
      </c>
      <c r="BF16"/>
      <c r="BG16" s="171" t="str">
        <f t="shared" si="9"/>
        <v/>
      </c>
      <c r="BL16"/>
      <c r="BM16" s="171" t="str">
        <f t="shared" si="10"/>
        <v/>
      </c>
      <c r="BR16"/>
      <c r="BS16" s="171" t="str">
        <f>IF(BQ16&gt;0,'Grips Selector'!$T$9,"")</f>
        <v/>
      </c>
      <c r="BX16"/>
      <c r="BY16" s="171" t="str">
        <f>IF(BW16&gt;0,'Grips Selector'!$U$9,"")</f>
        <v/>
      </c>
      <c r="CD16"/>
      <c r="CE16" s="171" t="str">
        <f>IF(CC16&gt;0,'Grips Selector'!$V$9,"")</f>
        <v/>
      </c>
      <c r="CG16" s="242" t="s">
        <v>335</v>
      </c>
      <c r="CH16" s="242"/>
      <c r="CI16" s="242"/>
      <c r="CJ16" s="242"/>
      <c r="CK16" s="242" t="s">
        <v>336</v>
      </c>
    </row>
    <row r="17" spans="4:89" x14ac:dyDescent="0.3">
      <c r="D17"/>
      <c r="E17" s="171" t="str">
        <f t="shared" si="0"/>
        <v/>
      </c>
      <c r="J17"/>
      <c r="K17" s="171" t="str">
        <f t="shared" si="1"/>
        <v/>
      </c>
      <c r="P17"/>
      <c r="Q17" s="171" t="str">
        <f t="shared" si="2"/>
        <v/>
      </c>
      <c r="V17"/>
      <c r="W17" s="171" t="str">
        <f t="shared" si="3"/>
        <v/>
      </c>
      <c r="AB17"/>
      <c r="AC17" s="171" t="str">
        <f t="shared" si="4"/>
        <v/>
      </c>
      <c r="AH17"/>
      <c r="AI17" s="171" t="str">
        <f t="shared" si="5"/>
        <v/>
      </c>
      <c r="AN17"/>
      <c r="AO17" s="171" t="str">
        <f t="shared" si="6"/>
        <v/>
      </c>
      <c r="AT17"/>
      <c r="AU17" s="171" t="str">
        <f t="shared" si="7"/>
        <v/>
      </c>
      <c r="AZ17"/>
      <c r="BA17" s="171" t="str">
        <f t="shared" si="8"/>
        <v/>
      </c>
      <c r="BF17"/>
      <c r="BG17" s="171" t="str">
        <f t="shared" si="9"/>
        <v/>
      </c>
      <c r="BL17"/>
      <c r="BM17" s="171" t="str">
        <f t="shared" si="10"/>
        <v/>
      </c>
      <c r="BR17"/>
      <c r="BS17" s="171" t="str">
        <f>IF(BQ17&gt;0,'Grips Selector'!$T$9,"")</f>
        <v/>
      </c>
      <c r="BX17"/>
      <c r="BY17" s="171" t="str">
        <f>IF(BW17&gt;0,'Grips Selector'!$U$9,"")</f>
        <v/>
      </c>
      <c r="CD17"/>
      <c r="CE17" s="171" t="str">
        <f>IF(CC17&gt;0,'Grips Selector'!$V$9,"")</f>
        <v/>
      </c>
      <c r="CG17" s="242" t="s">
        <v>337</v>
      </c>
      <c r="CH17" s="242"/>
      <c r="CI17" s="242"/>
      <c r="CJ17" s="242"/>
      <c r="CK17" s="242" t="s">
        <v>338</v>
      </c>
    </row>
    <row r="18" spans="4:89" x14ac:dyDescent="0.3">
      <c r="D18"/>
      <c r="E18" s="171" t="str">
        <f t="shared" si="0"/>
        <v/>
      </c>
      <c r="J18"/>
      <c r="K18" s="171" t="str">
        <f t="shared" si="1"/>
        <v/>
      </c>
      <c r="P18"/>
      <c r="Q18" s="171" t="str">
        <f t="shared" si="2"/>
        <v/>
      </c>
      <c r="V18"/>
      <c r="W18" s="171" t="str">
        <f t="shared" si="3"/>
        <v/>
      </c>
      <c r="AB18"/>
      <c r="AC18" s="171" t="str">
        <f t="shared" si="4"/>
        <v/>
      </c>
      <c r="AH18"/>
      <c r="AI18" s="171" t="str">
        <f t="shared" si="5"/>
        <v/>
      </c>
      <c r="AN18"/>
      <c r="AO18" s="171" t="str">
        <f t="shared" si="6"/>
        <v/>
      </c>
      <c r="AT18"/>
      <c r="AU18" s="171" t="str">
        <f t="shared" si="7"/>
        <v/>
      </c>
      <c r="AZ18"/>
      <c r="BA18" s="171" t="str">
        <f t="shared" si="8"/>
        <v/>
      </c>
      <c r="BF18"/>
      <c r="BG18" s="171" t="str">
        <f t="shared" si="9"/>
        <v/>
      </c>
      <c r="BL18"/>
      <c r="BM18" s="171" t="str">
        <f t="shared" si="10"/>
        <v/>
      </c>
      <c r="BR18"/>
      <c r="BS18" s="171" t="str">
        <f>IF(BQ18&gt;0,'Grips Selector'!$T$9,"")</f>
        <v/>
      </c>
      <c r="BX18"/>
      <c r="BY18" s="171" t="str">
        <f>IF(BW18&gt;0,'Grips Selector'!$U$9,"")</f>
        <v/>
      </c>
      <c r="CD18"/>
      <c r="CE18" s="171" t="str">
        <f>IF(CC18&gt;0,'Grips Selector'!$V$9,"")</f>
        <v/>
      </c>
    </row>
    <row r="19" spans="4:89" x14ac:dyDescent="0.3">
      <c r="D19"/>
      <c r="E19" s="171" t="str">
        <f t="shared" si="0"/>
        <v/>
      </c>
      <c r="J19"/>
      <c r="K19" s="171" t="str">
        <f t="shared" si="1"/>
        <v/>
      </c>
      <c r="P19"/>
      <c r="Q19" s="171" t="str">
        <f t="shared" si="2"/>
        <v/>
      </c>
      <c r="V19"/>
      <c r="W19" s="171" t="str">
        <f t="shared" si="3"/>
        <v/>
      </c>
      <c r="AB19"/>
      <c r="AC19" s="171" t="str">
        <f t="shared" si="4"/>
        <v/>
      </c>
      <c r="AH19"/>
      <c r="AI19" s="171" t="str">
        <f t="shared" si="5"/>
        <v/>
      </c>
      <c r="AN19"/>
      <c r="AO19" s="171" t="str">
        <f t="shared" si="6"/>
        <v/>
      </c>
      <c r="AT19"/>
      <c r="AU19" s="171" t="str">
        <f t="shared" si="7"/>
        <v/>
      </c>
      <c r="AZ19"/>
      <c r="BA19" s="171" t="str">
        <f t="shared" si="8"/>
        <v/>
      </c>
      <c r="BF19"/>
      <c r="BG19" s="171" t="str">
        <f t="shared" si="9"/>
        <v/>
      </c>
      <c r="BL19"/>
      <c r="BM19" s="171" t="str">
        <f t="shared" si="10"/>
        <v/>
      </c>
      <c r="BR19"/>
      <c r="BS19" s="171" t="str">
        <f>IF(BQ19&gt;0,'Grips Selector'!$T$9,"")</f>
        <v/>
      </c>
      <c r="BX19"/>
      <c r="BY19" s="171" t="str">
        <f>IF(BW19&gt;0,'Grips Selector'!$U$9,"")</f>
        <v/>
      </c>
      <c r="CD19"/>
      <c r="CE19" s="171" t="str">
        <f>IF(CC19&gt;0,'Grips Selector'!$V$9,"")</f>
        <v/>
      </c>
    </row>
    <row r="20" spans="4:89" x14ac:dyDescent="0.3">
      <c r="D20"/>
      <c r="E20" s="171" t="str">
        <f t="shared" si="0"/>
        <v/>
      </c>
      <c r="J20"/>
      <c r="K20" s="171" t="str">
        <f t="shared" si="1"/>
        <v/>
      </c>
      <c r="P20"/>
      <c r="Q20" s="171" t="str">
        <f t="shared" si="2"/>
        <v/>
      </c>
      <c r="V20"/>
      <c r="W20" s="171" t="str">
        <f t="shared" si="3"/>
        <v/>
      </c>
      <c r="AB20"/>
      <c r="AC20" s="171" t="str">
        <f t="shared" si="4"/>
        <v/>
      </c>
      <c r="AH20"/>
      <c r="AI20" s="171" t="str">
        <f t="shared" si="5"/>
        <v/>
      </c>
      <c r="AN20"/>
      <c r="AO20" s="171" t="str">
        <f t="shared" si="6"/>
        <v/>
      </c>
      <c r="AT20"/>
      <c r="AU20" s="171" t="str">
        <f t="shared" si="7"/>
        <v/>
      </c>
      <c r="AZ20"/>
      <c r="BA20" s="171" t="str">
        <f t="shared" si="8"/>
        <v/>
      </c>
      <c r="BF20"/>
      <c r="BG20" s="171" t="str">
        <f t="shared" si="9"/>
        <v/>
      </c>
      <c r="BL20"/>
      <c r="BM20" s="171" t="str">
        <f t="shared" si="10"/>
        <v/>
      </c>
      <c r="BR20"/>
      <c r="BS20" s="171" t="str">
        <f>IF(BQ20&gt;0,'Grips Selector'!$T$9,"")</f>
        <v/>
      </c>
      <c r="BX20"/>
      <c r="BY20" s="171" t="str">
        <f>IF(BW20&gt;0,'Grips Selector'!$U$9,"")</f>
        <v/>
      </c>
      <c r="CD20"/>
      <c r="CE20" s="171" t="str">
        <f>IF(CC20&gt;0,'Grips Selector'!$V$9,"")</f>
        <v/>
      </c>
    </row>
    <row r="21" spans="4:89" x14ac:dyDescent="0.3">
      <c r="D21"/>
      <c r="E21" s="171" t="str">
        <f t="shared" si="0"/>
        <v/>
      </c>
      <c r="J21"/>
      <c r="K21" s="171" t="str">
        <f t="shared" si="1"/>
        <v/>
      </c>
      <c r="P21"/>
      <c r="Q21" s="171" t="str">
        <f t="shared" si="2"/>
        <v/>
      </c>
      <c r="V21"/>
      <c r="W21" s="171" t="str">
        <f t="shared" si="3"/>
        <v/>
      </c>
      <c r="AB21"/>
      <c r="AC21" s="171" t="str">
        <f t="shared" si="4"/>
        <v/>
      </c>
      <c r="AH21"/>
      <c r="AI21" s="171" t="str">
        <f t="shared" si="5"/>
        <v/>
      </c>
      <c r="AN21"/>
      <c r="AO21" s="171" t="str">
        <f t="shared" si="6"/>
        <v/>
      </c>
      <c r="AT21"/>
      <c r="AU21" s="171" t="str">
        <f t="shared" si="7"/>
        <v/>
      </c>
      <c r="AZ21"/>
      <c r="BA21" s="171" t="str">
        <f t="shared" si="8"/>
        <v/>
      </c>
      <c r="BF21"/>
      <c r="BG21" s="171" t="str">
        <f t="shared" si="9"/>
        <v/>
      </c>
      <c r="BL21"/>
      <c r="BM21" s="171" t="str">
        <f t="shared" si="10"/>
        <v/>
      </c>
      <c r="BR21"/>
      <c r="BS21" s="171" t="str">
        <f>IF(BQ21&gt;0,'Grips Selector'!$T$9,"")</f>
        <v/>
      </c>
      <c r="BX21"/>
      <c r="BY21" s="171" t="str">
        <f>IF(BW21&gt;0,'Grips Selector'!$U$9,"")</f>
        <v/>
      </c>
      <c r="CD21"/>
      <c r="CE21" s="171" t="str">
        <f>IF(CC21&gt;0,'Grips Selector'!$V$9,"")</f>
        <v/>
      </c>
    </row>
    <row r="22" spans="4:89" x14ac:dyDescent="0.3">
      <c r="D22"/>
      <c r="E22" s="171" t="str">
        <f t="shared" si="0"/>
        <v/>
      </c>
      <c r="J22"/>
      <c r="K22" s="171" t="str">
        <f t="shared" si="1"/>
        <v/>
      </c>
      <c r="P22"/>
      <c r="Q22" s="171" t="str">
        <f t="shared" si="2"/>
        <v/>
      </c>
      <c r="V22"/>
      <c r="W22" s="171" t="str">
        <f t="shared" si="3"/>
        <v/>
      </c>
      <c r="AB22"/>
      <c r="AC22" s="171" t="str">
        <f t="shared" si="4"/>
        <v/>
      </c>
      <c r="AH22"/>
      <c r="AI22" s="171" t="str">
        <f t="shared" si="5"/>
        <v/>
      </c>
      <c r="AN22"/>
      <c r="AO22" s="171" t="str">
        <f t="shared" si="6"/>
        <v/>
      </c>
      <c r="AT22"/>
      <c r="AU22" s="171" t="str">
        <f t="shared" si="7"/>
        <v/>
      </c>
      <c r="AZ22"/>
      <c r="BA22" s="171" t="str">
        <f t="shared" si="8"/>
        <v/>
      </c>
      <c r="BF22"/>
      <c r="BG22" s="171" t="str">
        <f t="shared" si="9"/>
        <v/>
      </c>
      <c r="BL22"/>
      <c r="BM22" s="171" t="str">
        <f t="shared" si="10"/>
        <v/>
      </c>
      <c r="BR22"/>
      <c r="BS22" s="171" t="str">
        <f>IF(BQ22&gt;0,'Grips Selector'!$T$9,"")</f>
        <v/>
      </c>
      <c r="BX22"/>
      <c r="BY22" s="171" t="str">
        <f>IF(BW22&gt;0,'Grips Selector'!$U$9,"")</f>
        <v/>
      </c>
      <c r="CD22"/>
      <c r="CE22" s="171" t="str">
        <f>IF(CC22&gt;0,'Grips Selector'!$V$9,"")</f>
        <v/>
      </c>
    </row>
    <row r="23" spans="4:89" x14ac:dyDescent="0.3">
      <c r="D23"/>
      <c r="E23" s="171" t="str">
        <f t="shared" si="0"/>
        <v/>
      </c>
      <c r="J23"/>
      <c r="K23" s="171" t="str">
        <f t="shared" si="1"/>
        <v/>
      </c>
      <c r="P23"/>
      <c r="Q23" s="171" t="str">
        <f t="shared" si="2"/>
        <v/>
      </c>
      <c r="V23"/>
      <c r="W23" s="171" t="str">
        <f t="shared" si="3"/>
        <v/>
      </c>
      <c r="AB23"/>
      <c r="AC23" s="171" t="str">
        <f t="shared" si="4"/>
        <v/>
      </c>
      <c r="AH23"/>
      <c r="AI23" s="171" t="str">
        <f t="shared" si="5"/>
        <v/>
      </c>
      <c r="AN23"/>
      <c r="AO23" s="171" t="str">
        <f t="shared" si="6"/>
        <v/>
      </c>
      <c r="AT23"/>
      <c r="AU23" s="171" t="str">
        <f t="shared" si="7"/>
        <v/>
      </c>
      <c r="AZ23"/>
      <c r="BA23" s="171" t="str">
        <f t="shared" si="8"/>
        <v/>
      </c>
      <c r="BF23"/>
      <c r="BG23" s="171" t="str">
        <f t="shared" si="9"/>
        <v/>
      </c>
      <c r="BL23"/>
      <c r="BM23" s="171" t="str">
        <f t="shared" si="10"/>
        <v/>
      </c>
      <c r="BR23"/>
      <c r="BS23" s="171" t="str">
        <f>IF(BQ23&gt;0,'Grips Selector'!$T$9,"")</f>
        <v/>
      </c>
      <c r="BX23"/>
      <c r="BY23" s="171" t="str">
        <f>IF(BW23&gt;0,'Grips Selector'!$U$9,"")</f>
        <v/>
      </c>
      <c r="CD23"/>
      <c r="CE23" s="171" t="str">
        <f>IF(CC23&gt;0,'Grips Selector'!$V$9,"")</f>
        <v/>
      </c>
    </row>
    <row r="24" spans="4:89" x14ac:dyDescent="0.3">
      <c r="D24"/>
      <c r="E24" s="171" t="str">
        <f t="shared" si="0"/>
        <v/>
      </c>
      <c r="J24"/>
      <c r="K24" s="171" t="str">
        <f t="shared" si="1"/>
        <v/>
      </c>
      <c r="P24"/>
      <c r="Q24" s="171" t="str">
        <f t="shared" si="2"/>
        <v/>
      </c>
      <c r="V24"/>
      <c r="W24" s="171" t="str">
        <f t="shared" si="3"/>
        <v/>
      </c>
      <c r="AB24"/>
      <c r="AC24" s="171" t="str">
        <f t="shared" si="4"/>
        <v/>
      </c>
      <c r="AH24"/>
      <c r="AI24" s="171" t="str">
        <f t="shared" si="5"/>
        <v/>
      </c>
      <c r="AN24"/>
      <c r="AO24" s="171" t="str">
        <f t="shared" si="6"/>
        <v/>
      </c>
      <c r="AT24"/>
      <c r="AU24" s="171" t="str">
        <f t="shared" si="7"/>
        <v/>
      </c>
      <c r="AZ24"/>
      <c r="BA24" s="171" t="str">
        <f t="shared" si="8"/>
        <v/>
      </c>
      <c r="BF24"/>
      <c r="BG24" s="171" t="str">
        <f t="shared" si="9"/>
        <v/>
      </c>
      <c r="BL24"/>
      <c r="BM24" s="171" t="str">
        <f t="shared" si="10"/>
        <v/>
      </c>
      <c r="BR24"/>
      <c r="BS24" s="171" t="str">
        <f>IF(BQ24&gt;0,'Grips Selector'!$T$9,"")</f>
        <v/>
      </c>
      <c r="BX24"/>
      <c r="BY24" s="171" t="str">
        <f>IF(BW24&gt;0,'Grips Selector'!$U$9,"")</f>
        <v/>
      </c>
      <c r="CD24"/>
      <c r="CE24" s="171" t="str">
        <f>IF(CC24&gt;0,'Grips Selector'!$V$9,"")</f>
        <v/>
      </c>
    </row>
    <row r="25" spans="4:89" x14ac:dyDescent="0.3">
      <c r="D25"/>
      <c r="E25" s="171" t="str">
        <f t="shared" si="0"/>
        <v/>
      </c>
      <c r="J25"/>
      <c r="K25" s="171" t="str">
        <f t="shared" si="1"/>
        <v/>
      </c>
      <c r="P25"/>
      <c r="Q25" s="171" t="str">
        <f t="shared" si="2"/>
        <v/>
      </c>
      <c r="V25"/>
      <c r="W25" s="171" t="str">
        <f t="shared" si="3"/>
        <v/>
      </c>
      <c r="AB25"/>
      <c r="AC25" s="171" t="str">
        <f t="shared" si="4"/>
        <v/>
      </c>
      <c r="AH25"/>
      <c r="AI25" s="171" t="str">
        <f t="shared" si="5"/>
        <v/>
      </c>
      <c r="AN25"/>
      <c r="AO25" s="171" t="str">
        <f t="shared" si="6"/>
        <v/>
      </c>
      <c r="AT25"/>
      <c r="AU25" s="171" t="str">
        <f t="shared" si="7"/>
        <v/>
      </c>
      <c r="AZ25"/>
      <c r="BA25" s="171" t="str">
        <f t="shared" si="8"/>
        <v/>
      </c>
      <c r="BF25"/>
      <c r="BG25" s="171" t="str">
        <f t="shared" si="9"/>
        <v/>
      </c>
      <c r="BL25"/>
      <c r="BM25" s="171" t="str">
        <f t="shared" si="10"/>
        <v/>
      </c>
      <c r="BR25"/>
      <c r="BS25" s="171" t="str">
        <f>IF(BQ25&gt;0,'Grips Selector'!$T$9,"")</f>
        <v/>
      </c>
      <c r="BX25"/>
      <c r="BY25" s="171" t="str">
        <f>IF(BW25&gt;0,'Grips Selector'!$U$9,"")</f>
        <v/>
      </c>
      <c r="CD25"/>
      <c r="CE25" s="171" t="str">
        <f>IF(CC25&gt;0,'Grips Selector'!$V$9,"")</f>
        <v/>
      </c>
    </row>
    <row r="26" spans="4:89" x14ac:dyDescent="0.3">
      <c r="D26"/>
      <c r="E26" s="171" t="str">
        <f t="shared" si="0"/>
        <v/>
      </c>
      <c r="J26"/>
      <c r="K26" s="171" t="str">
        <f t="shared" si="1"/>
        <v/>
      </c>
      <c r="P26"/>
      <c r="Q26" s="171" t="str">
        <f t="shared" si="2"/>
        <v/>
      </c>
      <c r="V26"/>
      <c r="W26" s="171" t="str">
        <f t="shared" si="3"/>
        <v/>
      </c>
      <c r="AB26"/>
      <c r="AC26" s="171" t="str">
        <f t="shared" si="4"/>
        <v/>
      </c>
      <c r="AH26"/>
      <c r="AI26" s="171" t="str">
        <f t="shared" si="5"/>
        <v/>
      </c>
      <c r="AN26"/>
      <c r="AO26" s="171" t="str">
        <f t="shared" si="6"/>
        <v/>
      </c>
      <c r="AT26"/>
      <c r="AU26" s="171" t="str">
        <f t="shared" si="7"/>
        <v/>
      </c>
      <c r="AZ26"/>
      <c r="BA26" s="171" t="str">
        <f t="shared" si="8"/>
        <v/>
      </c>
      <c r="BF26"/>
      <c r="BG26" s="171" t="str">
        <f t="shared" si="9"/>
        <v/>
      </c>
      <c r="BL26"/>
      <c r="BM26" s="171" t="str">
        <f t="shared" si="10"/>
        <v/>
      </c>
      <c r="BR26"/>
      <c r="BS26" s="171" t="str">
        <f>IF(BQ26&gt;0,'Grips Selector'!$T$9,"")</f>
        <v/>
      </c>
      <c r="BX26"/>
      <c r="BY26" s="171" t="str">
        <f>IF(BW26&gt;0,'Grips Selector'!$U$9,"")</f>
        <v/>
      </c>
      <c r="CD26"/>
      <c r="CE26" s="171" t="str">
        <f>IF(CC26&gt;0,'Grips Selector'!$V$9,"")</f>
        <v/>
      </c>
    </row>
    <row r="27" spans="4:89" x14ac:dyDescent="0.3">
      <c r="D27"/>
      <c r="E27" s="171" t="str">
        <f t="shared" si="0"/>
        <v/>
      </c>
      <c r="J27"/>
      <c r="K27" s="171" t="str">
        <f t="shared" si="1"/>
        <v/>
      </c>
      <c r="P27"/>
      <c r="Q27" s="171" t="str">
        <f t="shared" si="2"/>
        <v/>
      </c>
      <c r="V27"/>
      <c r="W27" s="171" t="str">
        <f t="shared" si="3"/>
        <v/>
      </c>
      <c r="AB27"/>
      <c r="AC27" s="171" t="str">
        <f t="shared" si="4"/>
        <v/>
      </c>
      <c r="AH27"/>
      <c r="AI27" s="171" t="str">
        <f t="shared" si="5"/>
        <v/>
      </c>
      <c r="AN27"/>
      <c r="AO27" s="171" t="str">
        <f t="shared" si="6"/>
        <v/>
      </c>
      <c r="AT27"/>
      <c r="AU27" s="171" t="str">
        <f t="shared" si="7"/>
        <v/>
      </c>
      <c r="AZ27"/>
      <c r="BA27" s="171" t="str">
        <f t="shared" si="8"/>
        <v/>
      </c>
      <c r="BF27"/>
      <c r="BG27" s="171" t="str">
        <f t="shared" si="9"/>
        <v/>
      </c>
      <c r="BL27"/>
      <c r="BM27" s="171" t="str">
        <f t="shared" si="10"/>
        <v/>
      </c>
      <c r="BR27"/>
      <c r="BS27" s="171" t="str">
        <f>IF(BQ27&gt;0,'Grips Selector'!$T$9,"")</f>
        <v/>
      </c>
      <c r="BX27"/>
      <c r="BY27" s="171" t="str">
        <f>IF(BW27&gt;0,'Grips Selector'!$U$9,"")</f>
        <v/>
      </c>
      <c r="CD27"/>
      <c r="CE27" s="171" t="str">
        <f>IF(CC27&gt;0,'Grips Selector'!$V$9,"")</f>
        <v/>
      </c>
    </row>
    <row r="28" spans="4:89" x14ac:dyDescent="0.3">
      <c r="D28"/>
      <c r="E28" s="171" t="str">
        <f t="shared" si="0"/>
        <v/>
      </c>
      <c r="J28"/>
      <c r="K28" s="171" t="str">
        <f t="shared" si="1"/>
        <v/>
      </c>
      <c r="P28"/>
      <c r="Q28" s="171" t="str">
        <f t="shared" si="2"/>
        <v/>
      </c>
      <c r="V28"/>
      <c r="W28" s="171" t="str">
        <f t="shared" si="3"/>
        <v/>
      </c>
      <c r="AB28"/>
      <c r="AC28" s="171" t="str">
        <f t="shared" si="4"/>
        <v/>
      </c>
      <c r="AH28"/>
      <c r="AI28" s="171" t="str">
        <f t="shared" si="5"/>
        <v/>
      </c>
      <c r="AN28"/>
      <c r="AO28" s="171" t="str">
        <f t="shared" si="6"/>
        <v/>
      </c>
      <c r="AT28"/>
      <c r="AU28" s="171" t="str">
        <f t="shared" si="7"/>
        <v/>
      </c>
      <c r="AZ28"/>
      <c r="BA28" s="171" t="str">
        <f t="shared" si="8"/>
        <v/>
      </c>
      <c r="BF28"/>
      <c r="BG28" s="171" t="str">
        <f t="shared" si="9"/>
        <v/>
      </c>
      <c r="BL28"/>
      <c r="BM28" s="171" t="str">
        <f t="shared" si="10"/>
        <v/>
      </c>
      <c r="BR28"/>
      <c r="BS28" s="171" t="str">
        <f>IF(BQ28&gt;0,'Grips Selector'!$T$9,"")</f>
        <v/>
      </c>
      <c r="BX28"/>
      <c r="BY28" s="171" t="str">
        <f>IF(BW28&gt;0,'Grips Selector'!$U$9,"")</f>
        <v/>
      </c>
      <c r="CD28"/>
      <c r="CE28" s="171" t="str">
        <f>IF(CC28&gt;0,'Grips Selector'!$V$9,"")</f>
        <v/>
      </c>
    </row>
    <row r="29" spans="4:89" x14ac:dyDescent="0.3">
      <c r="D29"/>
      <c r="E29" s="171" t="str">
        <f t="shared" si="0"/>
        <v/>
      </c>
      <c r="J29"/>
      <c r="K29" s="171" t="str">
        <f t="shared" si="1"/>
        <v/>
      </c>
      <c r="P29"/>
      <c r="Q29" s="171" t="str">
        <f t="shared" si="2"/>
        <v/>
      </c>
      <c r="V29"/>
      <c r="W29" s="171" t="str">
        <f t="shared" si="3"/>
        <v/>
      </c>
      <c r="AB29"/>
      <c r="AC29" s="171" t="str">
        <f t="shared" si="4"/>
        <v/>
      </c>
      <c r="AH29"/>
      <c r="AI29" s="171" t="str">
        <f t="shared" si="5"/>
        <v/>
      </c>
      <c r="AN29"/>
      <c r="AO29" s="171" t="str">
        <f t="shared" si="6"/>
        <v/>
      </c>
      <c r="AT29"/>
      <c r="AU29" s="171" t="str">
        <f t="shared" si="7"/>
        <v/>
      </c>
      <c r="AZ29"/>
      <c r="BA29" s="171" t="str">
        <f t="shared" si="8"/>
        <v/>
      </c>
      <c r="BF29"/>
      <c r="BG29" s="171" t="str">
        <f t="shared" si="9"/>
        <v/>
      </c>
      <c r="BL29"/>
      <c r="BM29" s="171" t="str">
        <f t="shared" si="10"/>
        <v/>
      </c>
      <c r="BR29"/>
      <c r="BS29" s="171" t="str">
        <f>IF(BQ29&gt;0,'Grips Selector'!$T$9,"")</f>
        <v/>
      </c>
      <c r="BX29"/>
      <c r="BY29" s="171" t="str">
        <f>IF(BW29&gt;0,'Grips Selector'!$U$9,"")</f>
        <v/>
      </c>
      <c r="CD29"/>
      <c r="CE29" s="171" t="str">
        <f>IF(CC29&gt;0,'Grips Selector'!$V$9,"")</f>
        <v/>
      </c>
    </row>
    <row r="30" spans="4:89" x14ac:dyDescent="0.3">
      <c r="D30"/>
      <c r="E30" s="171" t="str">
        <f t="shared" si="0"/>
        <v/>
      </c>
      <c r="J30"/>
      <c r="K30" s="171" t="str">
        <f t="shared" si="1"/>
        <v/>
      </c>
      <c r="P30"/>
      <c r="Q30" s="171" t="str">
        <f t="shared" si="2"/>
        <v/>
      </c>
      <c r="V30"/>
      <c r="W30" s="171" t="str">
        <f t="shared" si="3"/>
        <v/>
      </c>
      <c r="AB30"/>
      <c r="AC30" s="171" t="str">
        <f t="shared" si="4"/>
        <v/>
      </c>
      <c r="AH30"/>
      <c r="AI30" s="171" t="str">
        <f t="shared" si="5"/>
        <v/>
      </c>
      <c r="AN30"/>
      <c r="AO30" s="171" t="str">
        <f t="shared" si="6"/>
        <v/>
      </c>
      <c r="AT30"/>
      <c r="AU30" s="171" t="str">
        <f t="shared" si="7"/>
        <v/>
      </c>
      <c r="AZ30"/>
      <c r="BA30" s="171" t="str">
        <f t="shared" si="8"/>
        <v/>
      </c>
      <c r="BF30"/>
      <c r="BG30" s="171" t="str">
        <f t="shared" si="9"/>
        <v/>
      </c>
      <c r="BL30"/>
      <c r="BM30" s="171" t="str">
        <f t="shared" si="10"/>
        <v/>
      </c>
      <c r="BR30"/>
      <c r="BS30" s="171" t="str">
        <f>IF(BQ30&gt;0,'Grips Selector'!$T$9,"")</f>
        <v/>
      </c>
      <c r="BX30"/>
      <c r="BY30" s="171" t="str">
        <f>IF(BW30&gt;0,'Grips Selector'!$U$9,"")</f>
        <v/>
      </c>
      <c r="CD30"/>
      <c r="CE30" s="171" t="str">
        <f>IF(CC30&gt;0,'Grips Selector'!$V$9,"")</f>
        <v/>
      </c>
    </row>
    <row r="31" spans="4:89" x14ac:dyDescent="0.3">
      <c r="D31"/>
      <c r="E31" s="171" t="str">
        <f t="shared" si="0"/>
        <v/>
      </c>
      <c r="J31"/>
      <c r="K31" s="171" t="str">
        <f t="shared" si="1"/>
        <v/>
      </c>
      <c r="P31"/>
      <c r="Q31" s="171" t="str">
        <f t="shared" si="2"/>
        <v/>
      </c>
      <c r="V31"/>
      <c r="W31" s="171" t="str">
        <f t="shared" si="3"/>
        <v/>
      </c>
      <c r="AB31"/>
      <c r="AC31" s="171" t="str">
        <f t="shared" si="4"/>
        <v/>
      </c>
      <c r="AH31"/>
      <c r="AI31" s="171" t="str">
        <f t="shared" si="5"/>
        <v/>
      </c>
      <c r="AN31"/>
      <c r="AO31" s="171" t="str">
        <f t="shared" si="6"/>
        <v/>
      </c>
      <c r="AT31"/>
      <c r="AU31" s="171" t="str">
        <f t="shared" si="7"/>
        <v/>
      </c>
      <c r="AZ31"/>
      <c r="BA31" s="171" t="str">
        <f t="shared" si="8"/>
        <v/>
      </c>
      <c r="BF31"/>
      <c r="BG31" s="171" t="str">
        <f t="shared" si="9"/>
        <v/>
      </c>
      <c r="BL31"/>
      <c r="BM31" s="171" t="str">
        <f t="shared" si="10"/>
        <v/>
      </c>
      <c r="BR31"/>
      <c r="BS31" s="171" t="str">
        <f>IF(BQ31&gt;0,'Grips Selector'!$T$9,"")</f>
        <v/>
      </c>
      <c r="BX31"/>
      <c r="BY31" s="171" t="str">
        <f>IF(BW31&gt;0,'Grips Selector'!$U$9,"")</f>
        <v/>
      </c>
      <c r="CD31"/>
      <c r="CE31" s="171" t="str">
        <f>IF(CC31&gt;0,'Grips Selector'!$V$9,"")</f>
        <v/>
      </c>
    </row>
    <row r="32" spans="4:89" x14ac:dyDescent="0.3">
      <c r="D32"/>
      <c r="E32" s="171" t="str">
        <f t="shared" si="0"/>
        <v/>
      </c>
      <c r="J32"/>
      <c r="K32" s="171" t="str">
        <f t="shared" si="1"/>
        <v/>
      </c>
      <c r="P32"/>
      <c r="Q32" s="171" t="str">
        <f t="shared" si="2"/>
        <v/>
      </c>
      <c r="V32"/>
      <c r="W32" s="171" t="str">
        <f t="shared" si="3"/>
        <v/>
      </c>
      <c r="AB32"/>
      <c r="AC32" s="171" t="str">
        <f t="shared" si="4"/>
        <v/>
      </c>
      <c r="AH32"/>
      <c r="AI32" s="171" t="str">
        <f t="shared" si="5"/>
        <v/>
      </c>
      <c r="AN32"/>
      <c r="AO32" s="171" t="str">
        <f t="shared" si="6"/>
        <v/>
      </c>
      <c r="AT32"/>
      <c r="AU32" s="171" t="str">
        <f t="shared" si="7"/>
        <v/>
      </c>
      <c r="AZ32"/>
      <c r="BA32" s="171" t="str">
        <f t="shared" si="8"/>
        <v/>
      </c>
      <c r="BF32"/>
      <c r="BG32" s="171" t="str">
        <f t="shared" si="9"/>
        <v/>
      </c>
      <c r="BL32"/>
      <c r="BM32" s="171" t="str">
        <f t="shared" si="10"/>
        <v/>
      </c>
      <c r="BR32"/>
      <c r="BS32" s="171" t="str">
        <f>IF(BQ32&gt;0,'Grips Selector'!$T$9,"")</f>
        <v/>
      </c>
      <c r="BX32"/>
      <c r="BY32" s="171" t="str">
        <f>IF(BW32&gt;0,'Grips Selector'!$U$9,"")</f>
        <v/>
      </c>
      <c r="CD32"/>
      <c r="CE32" s="171" t="str">
        <f>IF(CC32&gt;0,'Grips Selector'!$V$9,"")</f>
        <v/>
      </c>
    </row>
    <row r="33" spans="4:83" x14ac:dyDescent="0.3">
      <c r="D33"/>
      <c r="E33" s="171" t="str">
        <f t="shared" si="0"/>
        <v/>
      </c>
      <c r="J33"/>
      <c r="K33" s="171" t="str">
        <f t="shared" si="1"/>
        <v/>
      </c>
      <c r="P33"/>
      <c r="Q33" s="171" t="str">
        <f t="shared" si="2"/>
        <v/>
      </c>
      <c r="V33"/>
      <c r="W33" s="171" t="str">
        <f t="shared" si="3"/>
        <v/>
      </c>
      <c r="AB33"/>
      <c r="AC33" s="171" t="str">
        <f t="shared" si="4"/>
        <v/>
      </c>
      <c r="AH33"/>
      <c r="AI33" s="171" t="str">
        <f t="shared" si="5"/>
        <v/>
      </c>
      <c r="AN33"/>
      <c r="AO33" s="171" t="str">
        <f t="shared" si="6"/>
        <v/>
      </c>
      <c r="AT33"/>
      <c r="AU33" s="171" t="str">
        <f t="shared" si="7"/>
        <v/>
      </c>
      <c r="AZ33"/>
      <c r="BA33" s="171" t="str">
        <f t="shared" si="8"/>
        <v/>
      </c>
      <c r="BF33"/>
      <c r="BG33" s="171" t="str">
        <f t="shared" si="9"/>
        <v/>
      </c>
      <c r="BL33"/>
      <c r="BM33" s="171" t="str">
        <f t="shared" si="10"/>
        <v/>
      </c>
      <c r="BR33"/>
      <c r="BS33" s="171" t="str">
        <f>IF(BQ33&gt;0,'Grips Selector'!$T$9,"")</f>
        <v/>
      </c>
      <c r="BX33"/>
      <c r="BY33" s="171" t="str">
        <f>IF(BW33&gt;0,'Grips Selector'!$U$9,"")</f>
        <v/>
      </c>
      <c r="CD33"/>
      <c r="CE33" s="171" t="str">
        <f>IF(CC33&gt;0,'Grips Selector'!$V$9,"")</f>
        <v/>
      </c>
    </row>
    <row r="34" spans="4:83" x14ac:dyDescent="0.3">
      <c r="D34"/>
      <c r="E34" s="171" t="str">
        <f t="shared" si="0"/>
        <v/>
      </c>
      <c r="J34"/>
      <c r="K34" s="171" t="str">
        <f t="shared" si="1"/>
        <v/>
      </c>
      <c r="P34"/>
      <c r="Q34" s="171" t="str">
        <f t="shared" si="2"/>
        <v/>
      </c>
      <c r="V34"/>
      <c r="W34" s="171" t="str">
        <f t="shared" si="3"/>
        <v/>
      </c>
      <c r="AB34"/>
      <c r="AC34" s="171" t="str">
        <f t="shared" si="4"/>
        <v/>
      </c>
      <c r="AH34"/>
      <c r="AI34" s="171" t="str">
        <f t="shared" si="5"/>
        <v/>
      </c>
      <c r="AN34"/>
      <c r="AO34" s="171" t="str">
        <f t="shared" si="6"/>
        <v/>
      </c>
      <c r="AT34"/>
      <c r="AU34" s="171" t="str">
        <f t="shared" si="7"/>
        <v/>
      </c>
      <c r="AZ34"/>
      <c r="BA34" s="171" t="str">
        <f t="shared" si="8"/>
        <v/>
      </c>
      <c r="BF34"/>
      <c r="BG34" s="171" t="str">
        <f t="shared" si="9"/>
        <v/>
      </c>
      <c r="BL34"/>
      <c r="BM34" s="171" t="str">
        <f t="shared" si="10"/>
        <v/>
      </c>
      <c r="BR34"/>
      <c r="BS34" s="171" t="str">
        <f>IF(BQ34&gt;0,'Grips Selector'!$T$9,"")</f>
        <v/>
      </c>
      <c r="BX34"/>
      <c r="BY34" s="171" t="str">
        <f>IF(BW34&gt;0,'Grips Selector'!$U$9,"")</f>
        <v/>
      </c>
      <c r="CD34"/>
      <c r="CE34" s="171" t="str">
        <f>IF(CC34&gt;0,'Grips Selector'!$V$9,"")</f>
        <v/>
      </c>
    </row>
    <row r="35" spans="4:83" x14ac:dyDescent="0.3">
      <c r="D35"/>
      <c r="E35" s="171" t="str">
        <f t="shared" si="0"/>
        <v/>
      </c>
      <c r="J35"/>
      <c r="K35" s="171" t="str">
        <f t="shared" si="1"/>
        <v/>
      </c>
      <c r="P35"/>
      <c r="Q35" s="171" t="str">
        <f t="shared" si="2"/>
        <v/>
      </c>
      <c r="V35"/>
      <c r="W35" s="171" t="str">
        <f t="shared" si="3"/>
        <v/>
      </c>
      <c r="AB35"/>
      <c r="AC35" s="171" t="str">
        <f t="shared" si="4"/>
        <v/>
      </c>
      <c r="AH35"/>
      <c r="AI35" s="171" t="str">
        <f t="shared" si="5"/>
        <v/>
      </c>
      <c r="AN35"/>
      <c r="AO35" s="171" t="str">
        <f t="shared" si="6"/>
        <v/>
      </c>
      <c r="AT35"/>
      <c r="AU35" s="171" t="str">
        <f t="shared" si="7"/>
        <v/>
      </c>
      <c r="AZ35"/>
      <c r="BA35" s="171" t="str">
        <f t="shared" si="8"/>
        <v/>
      </c>
      <c r="BF35"/>
      <c r="BG35" s="171" t="str">
        <f t="shared" si="9"/>
        <v/>
      </c>
      <c r="BL35"/>
      <c r="BM35" s="171" t="str">
        <f t="shared" si="10"/>
        <v/>
      </c>
      <c r="BR35"/>
      <c r="BS35" s="171" t="str">
        <f>IF(BQ35&gt;0,'Grips Selector'!$T$9,"")</f>
        <v/>
      </c>
      <c r="BX35"/>
      <c r="BY35" s="171" t="str">
        <f>IF(BW35&gt;0,'Grips Selector'!$U$9,"")</f>
        <v/>
      </c>
      <c r="CD35"/>
      <c r="CE35" s="171" t="str">
        <f>IF(CC35&gt;0,'Grips Selector'!$V$9,"")</f>
        <v/>
      </c>
    </row>
    <row r="36" spans="4:83" x14ac:dyDescent="0.3">
      <c r="D36"/>
      <c r="E36" s="171" t="str">
        <f t="shared" si="0"/>
        <v/>
      </c>
      <c r="J36"/>
      <c r="K36" s="171" t="str">
        <f t="shared" si="1"/>
        <v/>
      </c>
      <c r="P36"/>
      <c r="Q36" s="171" t="str">
        <f t="shared" si="2"/>
        <v/>
      </c>
      <c r="V36"/>
      <c r="W36" s="171" t="str">
        <f t="shared" si="3"/>
        <v/>
      </c>
      <c r="AB36"/>
      <c r="AC36" s="171" t="str">
        <f t="shared" si="4"/>
        <v/>
      </c>
      <c r="AH36"/>
      <c r="AI36" s="171" t="str">
        <f t="shared" si="5"/>
        <v/>
      </c>
      <c r="AN36"/>
      <c r="AO36" s="171" t="str">
        <f t="shared" si="6"/>
        <v/>
      </c>
      <c r="AT36"/>
      <c r="AU36" s="171" t="str">
        <f t="shared" si="7"/>
        <v/>
      </c>
      <c r="AZ36"/>
      <c r="BA36" s="171" t="str">
        <f t="shared" si="8"/>
        <v/>
      </c>
      <c r="BF36"/>
      <c r="BG36" s="171" t="str">
        <f t="shared" si="9"/>
        <v/>
      </c>
      <c r="BL36"/>
      <c r="BM36" s="171" t="str">
        <f t="shared" si="10"/>
        <v/>
      </c>
      <c r="BR36"/>
      <c r="BS36" s="171" t="str">
        <f>IF(BQ36&gt;0,'Grips Selector'!$T$9,"")</f>
        <v/>
      </c>
      <c r="BX36"/>
      <c r="BY36" s="171" t="str">
        <f>IF(BW36&gt;0,'Grips Selector'!$U$9,"")</f>
        <v/>
      </c>
      <c r="CD36"/>
      <c r="CE36" s="171" t="str">
        <f>IF(CC36&gt;0,'Grips Selector'!$V$9,"")</f>
        <v/>
      </c>
    </row>
    <row r="37" spans="4:83" x14ac:dyDescent="0.3">
      <c r="D37"/>
      <c r="E37" s="171" t="str">
        <f t="shared" ref="E37:E68" si="11">IF(C37&gt;0,"12-01","")</f>
        <v/>
      </c>
      <c r="J37"/>
      <c r="K37" s="171" t="str">
        <f t="shared" ref="K37:K68" si="12">IF(I37&gt;0,"11-26","")</f>
        <v/>
      </c>
      <c r="P37"/>
      <c r="Q37" s="171" t="str">
        <f t="shared" ref="Q37:Q68" si="13">IF(O37&gt;0,"11-12","")</f>
        <v/>
      </c>
      <c r="V37"/>
      <c r="W37" s="171" t="str">
        <f t="shared" ref="W37:W68" si="14">IF(U37&gt;0,"14-01","")</f>
        <v/>
      </c>
      <c r="AB37"/>
      <c r="AC37" s="171" t="str">
        <f t="shared" ref="AC37:AC68" si="15">IF(AA37&gt;0,"15-06","")</f>
        <v/>
      </c>
      <c r="AH37"/>
      <c r="AI37" s="171" t="str">
        <f t="shared" ref="AI37:AI68" si="16">IF(AG37&gt;0,"15-12","")</f>
        <v/>
      </c>
      <c r="AN37"/>
      <c r="AO37" s="171" t="str">
        <f t="shared" ref="AO37:AO68" si="17">IF(AM37&gt;0,"16-09","")</f>
        <v/>
      </c>
      <c r="AT37"/>
      <c r="AU37" s="171" t="str">
        <f t="shared" ref="AU37:AU68" si="18">IF(AS37&gt;0,"16-16","")</f>
        <v/>
      </c>
      <c r="AZ37"/>
      <c r="BA37" s="171" t="str">
        <f t="shared" ref="BA37:BA68" si="19">IF(AY37&gt;0,"13-01","")</f>
        <v/>
      </c>
      <c r="BF37"/>
      <c r="BG37" s="171" t="str">
        <f t="shared" ref="BG37:BG68" si="20">IF(BE37&gt;0,"07-13","")</f>
        <v/>
      </c>
      <c r="BL37"/>
      <c r="BM37" s="171" t="str">
        <f t="shared" ref="BM37:BM68" si="21">IF(BK37&gt;0,"18-01","")</f>
        <v/>
      </c>
      <c r="BR37"/>
      <c r="BS37" s="171" t="str">
        <f>IF(BQ37&gt;0,'Grips Selector'!$T$9,"")</f>
        <v/>
      </c>
      <c r="BX37"/>
      <c r="BY37" s="171" t="str">
        <f>IF(BW37&gt;0,'Grips Selector'!$U$9,"")</f>
        <v/>
      </c>
      <c r="CD37"/>
      <c r="CE37" s="171" t="str">
        <f>IF(CC37&gt;0,'Grips Selector'!$V$9,"")</f>
        <v/>
      </c>
    </row>
    <row r="38" spans="4:83" x14ac:dyDescent="0.3">
      <c r="D38"/>
      <c r="E38" s="171" t="str">
        <f t="shared" si="11"/>
        <v/>
      </c>
      <c r="J38"/>
      <c r="K38" s="171" t="str">
        <f t="shared" si="12"/>
        <v/>
      </c>
      <c r="P38"/>
      <c r="Q38" s="171" t="str">
        <f t="shared" si="13"/>
        <v/>
      </c>
      <c r="V38"/>
      <c r="W38" s="171" t="str">
        <f t="shared" si="14"/>
        <v/>
      </c>
      <c r="AB38"/>
      <c r="AC38" s="171" t="str">
        <f t="shared" si="15"/>
        <v/>
      </c>
      <c r="AH38"/>
      <c r="AI38" s="171" t="str">
        <f t="shared" si="16"/>
        <v/>
      </c>
      <c r="AN38"/>
      <c r="AO38" s="171" t="str">
        <f t="shared" si="17"/>
        <v/>
      </c>
      <c r="AT38"/>
      <c r="AU38" s="171" t="str">
        <f t="shared" si="18"/>
        <v/>
      </c>
      <c r="AZ38"/>
      <c r="BA38" s="171" t="str">
        <f t="shared" si="19"/>
        <v/>
      </c>
      <c r="BF38"/>
      <c r="BG38" s="171" t="str">
        <f t="shared" si="20"/>
        <v/>
      </c>
      <c r="BL38"/>
      <c r="BM38" s="171" t="str">
        <f t="shared" si="21"/>
        <v/>
      </c>
      <c r="BR38"/>
      <c r="BS38" s="171" t="str">
        <f>IF(BQ38&gt;0,'Grips Selector'!$T$9,"")</f>
        <v/>
      </c>
      <c r="BX38"/>
      <c r="BY38" s="171" t="str">
        <f>IF(BW38&gt;0,'Grips Selector'!$U$9,"")</f>
        <v/>
      </c>
      <c r="CD38"/>
      <c r="CE38" s="171" t="str">
        <f>IF(CC38&gt;0,'Grips Selector'!$V$9,"")</f>
        <v/>
      </c>
    </row>
    <row r="39" spans="4:83" x14ac:dyDescent="0.3">
      <c r="D39"/>
      <c r="E39" s="171" t="str">
        <f t="shared" si="11"/>
        <v/>
      </c>
      <c r="J39"/>
      <c r="K39" s="171" t="str">
        <f t="shared" si="12"/>
        <v/>
      </c>
      <c r="P39"/>
      <c r="Q39" s="171" t="str">
        <f t="shared" si="13"/>
        <v/>
      </c>
      <c r="V39"/>
      <c r="W39" s="171" t="str">
        <f t="shared" si="14"/>
        <v/>
      </c>
      <c r="AB39"/>
      <c r="AC39" s="171" t="str">
        <f t="shared" si="15"/>
        <v/>
      </c>
      <c r="AH39"/>
      <c r="AI39" s="171" t="str">
        <f t="shared" si="16"/>
        <v/>
      </c>
      <c r="AN39"/>
      <c r="AO39" s="171" t="str">
        <f t="shared" si="17"/>
        <v/>
      </c>
      <c r="AT39"/>
      <c r="AU39" s="171" t="str">
        <f t="shared" si="18"/>
        <v/>
      </c>
      <c r="AZ39"/>
      <c r="BA39" s="171" t="str">
        <f t="shared" si="19"/>
        <v/>
      </c>
      <c r="BF39"/>
      <c r="BG39" s="171" t="str">
        <f t="shared" si="20"/>
        <v/>
      </c>
      <c r="BL39"/>
      <c r="BM39" s="171" t="str">
        <f t="shared" si="21"/>
        <v/>
      </c>
      <c r="BR39"/>
      <c r="BS39" s="171" t="str">
        <f>IF(BQ39&gt;0,'Grips Selector'!$T$9,"")</f>
        <v/>
      </c>
      <c r="BX39"/>
      <c r="BY39" s="171" t="str">
        <f>IF(BW39&gt;0,'Grips Selector'!$U$9,"")</f>
        <v/>
      </c>
      <c r="CD39"/>
      <c r="CE39" s="171" t="str">
        <f>IF(CC39&gt;0,'Grips Selector'!$V$9,"")</f>
        <v/>
      </c>
    </row>
    <row r="40" spans="4:83" x14ac:dyDescent="0.3">
      <c r="D40"/>
      <c r="E40" s="171" t="str">
        <f t="shared" si="11"/>
        <v/>
      </c>
      <c r="J40"/>
      <c r="K40" s="171" t="str">
        <f t="shared" si="12"/>
        <v/>
      </c>
      <c r="P40"/>
      <c r="Q40" s="171" t="str">
        <f t="shared" si="13"/>
        <v/>
      </c>
      <c r="V40"/>
      <c r="W40" s="171" t="str">
        <f t="shared" si="14"/>
        <v/>
      </c>
      <c r="AB40"/>
      <c r="AC40" s="171" t="str">
        <f t="shared" si="15"/>
        <v/>
      </c>
      <c r="AH40"/>
      <c r="AI40" s="171" t="str">
        <f t="shared" si="16"/>
        <v/>
      </c>
      <c r="AN40"/>
      <c r="AO40" s="171" t="str">
        <f t="shared" si="17"/>
        <v/>
      </c>
      <c r="AT40"/>
      <c r="AU40" s="171" t="str">
        <f t="shared" si="18"/>
        <v/>
      </c>
      <c r="AZ40"/>
      <c r="BA40" s="171" t="str">
        <f t="shared" si="19"/>
        <v/>
      </c>
      <c r="BF40"/>
      <c r="BG40" s="171" t="str">
        <f t="shared" si="20"/>
        <v/>
      </c>
      <c r="BL40"/>
      <c r="BM40" s="171" t="str">
        <f t="shared" si="21"/>
        <v/>
      </c>
      <c r="BR40"/>
      <c r="BS40" s="171" t="str">
        <f>IF(BQ40&gt;0,'Grips Selector'!$T$9,"")</f>
        <v/>
      </c>
      <c r="BX40"/>
      <c r="BY40" s="171" t="str">
        <f>IF(BW40&gt;0,'Grips Selector'!$U$9,"")</f>
        <v/>
      </c>
      <c r="CD40"/>
      <c r="CE40" s="171" t="str">
        <f>IF(CC40&gt;0,'Grips Selector'!$V$9,"")</f>
        <v/>
      </c>
    </row>
    <row r="41" spans="4:83" x14ac:dyDescent="0.3">
      <c r="D41"/>
      <c r="E41" s="171" t="str">
        <f t="shared" si="11"/>
        <v/>
      </c>
      <c r="J41"/>
      <c r="K41" s="171" t="str">
        <f t="shared" si="12"/>
        <v/>
      </c>
      <c r="P41"/>
      <c r="Q41" s="171" t="str">
        <f t="shared" si="13"/>
        <v/>
      </c>
      <c r="V41"/>
      <c r="W41" s="171" t="str">
        <f t="shared" si="14"/>
        <v/>
      </c>
      <c r="AB41"/>
      <c r="AC41" s="171" t="str">
        <f t="shared" si="15"/>
        <v/>
      </c>
      <c r="AH41"/>
      <c r="AI41" s="171" t="str">
        <f t="shared" si="16"/>
        <v/>
      </c>
      <c r="AN41"/>
      <c r="AO41" s="171" t="str">
        <f t="shared" si="17"/>
        <v/>
      </c>
      <c r="AT41"/>
      <c r="AU41" s="171" t="str">
        <f t="shared" si="18"/>
        <v/>
      </c>
      <c r="AZ41"/>
      <c r="BA41" s="171" t="str">
        <f t="shared" si="19"/>
        <v/>
      </c>
      <c r="BF41"/>
      <c r="BG41" s="171" t="str">
        <f t="shared" si="20"/>
        <v/>
      </c>
      <c r="BL41"/>
      <c r="BM41" s="171" t="str">
        <f t="shared" si="21"/>
        <v/>
      </c>
      <c r="BR41"/>
      <c r="BS41" s="171" t="str">
        <f>IF(BQ41&gt;0,'Grips Selector'!$T$9,"")</f>
        <v/>
      </c>
      <c r="BX41"/>
      <c r="BY41" s="171" t="str">
        <f>IF(BW41&gt;0,'Grips Selector'!$U$9,"")</f>
        <v/>
      </c>
      <c r="CD41"/>
      <c r="CE41" s="171" t="str">
        <f>IF(CC41&gt;0,'Grips Selector'!$V$9,"")</f>
        <v/>
      </c>
    </row>
    <row r="42" spans="4:83" x14ac:dyDescent="0.3">
      <c r="D42"/>
      <c r="E42" s="171" t="str">
        <f t="shared" si="11"/>
        <v/>
      </c>
      <c r="J42"/>
      <c r="K42" s="171" t="str">
        <f t="shared" si="12"/>
        <v/>
      </c>
      <c r="P42"/>
      <c r="Q42" s="171" t="str">
        <f t="shared" si="13"/>
        <v/>
      </c>
      <c r="V42"/>
      <c r="W42" s="171" t="str">
        <f t="shared" si="14"/>
        <v/>
      </c>
      <c r="AB42"/>
      <c r="AC42" s="171" t="str">
        <f t="shared" si="15"/>
        <v/>
      </c>
      <c r="AH42"/>
      <c r="AI42" s="171" t="str">
        <f t="shared" si="16"/>
        <v/>
      </c>
      <c r="AN42"/>
      <c r="AO42" s="171" t="str">
        <f t="shared" si="17"/>
        <v/>
      </c>
      <c r="AT42"/>
      <c r="AU42" s="171" t="str">
        <f t="shared" si="18"/>
        <v/>
      </c>
      <c r="AZ42"/>
      <c r="BA42" s="171" t="str">
        <f t="shared" si="19"/>
        <v/>
      </c>
      <c r="BF42"/>
      <c r="BG42" s="171" t="str">
        <f t="shared" si="20"/>
        <v/>
      </c>
      <c r="BL42"/>
      <c r="BM42" s="171" t="str">
        <f t="shared" si="21"/>
        <v/>
      </c>
      <c r="BR42"/>
      <c r="BS42" s="171" t="str">
        <f>IF(BQ42&gt;0,'Grips Selector'!$T$9,"")</f>
        <v/>
      </c>
      <c r="BX42"/>
      <c r="BY42" s="171" t="str">
        <f>IF(BW42&gt;0,'Grips Selector'!$U$9,"")</f>
        <v/>
      </c>
      <c r="CD42"/>
      <c r="CE42" s="171" t="str">
        <f>IF(CC42&gt;0,'Grips Selector'!$V$9,"")</f>
        <v/>
      </c>
    </row>
    <row r="43" spans="4:83" x14ac:dyDescent="0.3">
      <c r="D43"/>
      <c r="E43" s="171" t="str">
        <f t="shared" si="11"/>
        <v/>
      </c>
      <c r="J43"/>
      <c r="K43" s="171" t="str">
        <f t="shared" si="12"/>
        <v/>
      </c>
      <c r="P43"/>
      <c r="Q43" s="171" t="str">
        <f t="shared" si="13"/>
        <v/>
      </c>
      <c r="V43"/>
      <c r="W43" s="171" t="str">
        <f t="shared" si="14"/>
        <v/>
      </c>
      <c r="AB43"/>
      <c r="AC43" s="171" t="str">
        <f t="shared" si="15"/>
        <v/>
      </c>
      <c r="AH43"/>
      <c r="AI43" s="171" t="str">
        <f t="shared" si="16"/>
        <v/>
      </c>
      <c r="AN43"/>
      <c r="AO43" s="171" t="str">
        <f t="shared" si="17"/>
        <v/>
      </c>
      <c r="AT43"/>
      <c r="AU43" s="171" t="str">
        <f t="shared" si="18"/>
        <v/>
      </c>
      <c r="AZ43"/>
      <c r="BA43" s="171" t="str">
        <f t="shared" si="19"/>
        <v/>
      </c>
      <c r="BF43"/>
      <c r="BG43" s="171" t="str">
        <f t="shared" si="20"/>
        <v/>
      </c>
      <c r="BL43"/>
      <c r="BM43" s="171" t="str">
        <f t="shared" si="21"/>
        <v/>
      </c>
      <c r="BR43"/>
      <c r="BS43" s="171" t="str">
        <f>IF(BQ43&gt;0,'Grips Selector'!$T$9,"")</f>
        <v/>
      </c>
      <c r="BX43"/>
      <c r="BY43" s="171" t="str">
        <f>IF(BW43&gt;0,'Grips Selector'!$U$9,"")</f>
        <v/>
      </c>
      <c r="CD43"/>
      <c r="CE43" s="171" t="str">
        <f>IF(CC43&gt;0,'Grips Selector'!$V$9,"")</f>
        <v/>
      </c>
    </row>
    <row r="44" spans="4:83" x14ac:dyDescent="0.3">
      <c r="D44"/>
      <c r="E44" s="171" t="str">
        <f t="shared" si="11"/>
        <v/>
      </c>
      <c r="J44"/>
      <c r="K44" s="171" t="str">
        <f t="shared" si="12"/>
        <v/>
      </c>
      <c r="P44"/>
      <c r="Q44" s="171" t="str">
        <f t="shared" si="13"/>
        <v/>
      </c>
      <c r="V44"/>
      <c r="W44" s="171" t="str">
        <f t="shared" si="14"/>
        <v/>
      </c>
      <c r="AB44"/>
      <c r="AC44" s="171" t="str">
        <f t="shared" si="15"/>
        <v/>
      </c>
      <c r="AH44"/>
      <c r="AI44" s="171" t="str">
        <f t="shared" si="16"/>
        <v/>
      </c>
      <c r="AN44"/>
      <c r="AO44" s="171" t="str">
        <f t="shared" si="17"/>
        <v/>
      </c>
      <c r="AT44"/>
      <c r="AU44" s="171" t="str">
        <f t="shared" si="18"/>
        <v/>
      </c>
      <c r="AZ44"/>
      <c r="BA44" s="171" t="str">
        <f t="shared" si="19"/>
        <v/>
      </c>
      <c r="BF44"/>
      <c r="BG44" s="171" t="str">
        <f t="shared" si="20"/>
        <v/>
      </c>
      <c r="BL44"/>
      <c r="BM44" s="171" t="str">
        <f t="shared" si="21"/>
        <v/>
      </c>
      <c r="BR44"/>
      <c r="BS44" s="171" t="str">
        <f>IF(BQ44&gt;0,'Grips Selector'!$T$9,"")</f>
        <v/>
      </c>
      <c r="BX44"/>
      <c r="BY44" s="171" t="str">
        <f>IF(BW44&gt;0,'Grips Selector'!$U$9,"")</f>
        <v/>
      </c>
      <c r="CD44"/>
      <c r="CE44" s="171" t="str">
        <f>IF(CC44&gt;0,'Grips Selector'!$V$9,"")</f>
        <v/>
      </c>
    </row>
    <row r="45" spans="4:83" x14ac:dyDescent="0.3">
      <c r="D45"/>
      <c r="E45" s="171" t="str">
        <f t="shared" si="11"/>
        <v/>
      </c>
      <c r="J45"/>
      <c r="K45" s="171" t="str">
        <f t="shared" si="12"/>
        <v/>
      </c>
      <c r="P45"/>
      <c r="Q45" s="171" t="str">
        <f t="shared" si="13"/>
        <v/>
      </c>
      <c r="V45"/>
      <c r="W45" s="171" t="str">
        <f t="shared" si="14"/>
        <v/>
      </c>
      <c r="AB45"/>
      <c r="AC45" s="171" t="str">
        <f t="shared" si="15"/>
        <v/>
      </c>
      <c r="AH45"/>
      <c r="AI45" s="171" t="str">
        <f t="shared" si="16"/>
        <v/>
      </c>
      <c r="AN45"/>
      <c r="AO45" s="171" t="str">
        <f t="shared" si="17"/>
        <v/>
      </c>
      <c r="AT45"/>
      <c r="AU45" s="171" t="str">
        <f t="shared" si="18"/>
        <v/>
      </c>
      <c r="AZ45"/>
      <c r="BA45" s="171" t="str">
        <f t="shared" si="19"/>
        <v/>
      </c>
      <c r="BF45"/>
      <c r="BG45" s="171" t="str">
        <f t="shared" si="20"/>
        <v/>
      </c>
      <c r="BL45"/>
      <c r="BM45" s="171" t="str">
        <f t="shared" si="21"/>
        <v/>
      </c>
      <c r="BR45"/>
      <c r="BS45" s="171" t="str">
        <f>IF(BQ45&gt;0,'Grips Selector'!$T$9,"")</f>
        <v/>
      </c>
      <c r="BX45"/>
      <c r="BY45" s="171" t="str">
        <f>IF(BW45&gt;0,'Grips Selector'!$U$9,"")</f>
        <v/>
      </c>
      <c r="CD45"/>
      <c r="CE45" s="171" t="str">
        <f>IF(CC45&gt;0,'Grips Selector'!$V$9,"")</f>
        <v/>
      </c>
    </row>
    <row r="46" spans="4:83" x14ac:dyDescent="0.3">
      <c r="D46"/>
      <c r="E46" s="171" t="str">
        <f t="shared" si="11"/>
        <v/>
      </c>
      <c r="J46"/>
      <c r="K46" s="171" t="str">
        <f t="shared" si="12"/>
        <v/>
      </c>
      <c r="P46"/>
      <c r="Q46" s="171" t="str">
        <f t="shared" si="13"/>
        <v/>
      </c>
      <c r="V46"/>
      <c r="W46" s="171" t="str">
        <f t="shared" si="14"/>
        <v/>
      </c>
      <c r="AB46"/>
      <c r="AC46" s="171" t="str">
        <f t="shared" si="15"/>
        <v/>
      </c>
      <c r="AH46"/>
      <c r="AI46" s="171" t="str">
        <f t="shared" si="16"/>
        <v/>
      </c>
      <c r="AN46"/>
      <c r="AO46" s="171" t="str">
        <f t="shared" si="17"/>
        <v/>
      </c>
      <c r="AT46"/>
      <c r="AU46" s="171" t="str">
        <f t="shared" si="18"/>
        <v/>
      </c>
      <c r="AZ46"/>
      <c r="BA46" s="171" t="str">
        <f t="shared" si="19"/>
        <v/>
      </c>
      <c r="BF46"/>
      <c r="BG46" s="171" t="str">
        <f t="shared" si="20"/>
        <v/>
      </c>
      <c r="BL46"/>
      <c r="BM46" s="171" t="str">
        <f t="shared" si="21"/>
        <v/>
      </c>
      <c r="BR46"/>
      <c r="BS46" s="171" t="str">
        <f>IF(BQ46&gt;0,'Grips Selector'!$T$9,"")</f>
        <v/>
      </c>
      <c r="BX46"/>
      <c r="BY46" s="171" t="str">
        <f>IF(BW46&gt;0,'Grips Selector'!$U$9,"")</f>
        <v/>
      </c>
      <c r="CD46"/>
      <c r="CE46" s="171" t="str">
        <f>IF(CC46&gt;0,'Grips Selector'!$V$9,"")</f>
        <v/>
      </c>
    </row>
    <row r="47" spans="4:83" x14ac:dyDescent="0.3">
      <c r="D47"/>
      <c r="E47" s="171" t="str">
        <f t="shared" si="11"/>
        <v/>
      </c>
      <c r="J47"/>
      <c r="K47" s="171" t="str">
        <f t="shared" si="12"/>
        <v/>
      </c>
      <c r="P47"/>
      <c r="Q47" s="171" t="str">
        <f t="shared" si="13"/>
        <v/>
      </c>
      <c r="V47"/>
      <c r="W47" s="171" t="str">
        <f t="shared" si="14"/>
        <v/>
      </c>
      <c r="AB47"/>
      <c r="AC47" s="171" t="str">
        <f t="shared" si="15"/>
        <v/>
      </c>
      <c r="AH47"/>
      <c r="AI47" s="171" t="str">
        <f t="shared" si="16"/>
        <v/>
      </c>
      <c r="AN47"/>
      <c r="AO47" s="171" t="str">
        <f t="shared" si="17"/>
        <v/>
      </c>
      <c r="AT47"/>
      <c r="AU47" s="171" t="str">
        <f t="shared" si="18"/>
        <v/>
      </c>
      <c r="AZ47"/>
      <c r="BA47" s="171" t="str">
        <f t="shared" si="19"/>
        <v/>
      </c>
      <c r="BF47"/>
      <c r="BG47" s="171" t="str">
        <f t="shared" si="20"/>
        <v/>
      </c>
      <c r="BL47"/>
      <c r="BM47" s="171" t="str">
        <f t="shared" si="21"/>
        <v/>
      </c>
      <c r="BR47"/>
      <c r="BS47" s="171" t="str">
        <f>IF(BQ47&gt;0,'Grips Selector'!$T$9,"")</f>
        <v/>
      </c>
      <c r="BX47"/>
      <c r="BY47" s="171" t="str">
        <f>IF(BW47&gt;0,'Grips Selector'!$U$9,"")</f>
        <v/>
      </c>
      <c r="CD47"/>
      <c r="CE47" s="171" t="str">
        <f>IF(CC47&gt;0,'Grips Selector'!$V$9,"")</f>
        <v/>
      </c>
    </row>
    <row r="48" spans="4:83" x14ac:dyDescent="0.3">
      <c r="D48"/>
      <c r="E48" s="171" t="str">
        <f t="shared" si="11"/>
        <v/>
      </c>
      <c r="J48"/>
      <c r="K48" s="171" t="str">
        <f t="shared" si="12"/>
        <v/>
      </c>
      <c r="P48"/>
      <c r="Q48" s="171" t="str">
        <f t="shared" si="13"/>
        <v/>
      </c>
      <c r="V48"/>
      <c r="W48" s="171" t="str">
        <f t="shared" si="14"/>
        <v/>
      </c>
      <c r="AB48"/>
      <c r="AC48" s="171" t="str">
        <f t="shared" si="15"/>
        <v/>
      </c>
      <c r="AH48"/>
      <c r="AI48" s="171" t="str">
        <f t="shared" si="16"/>
        <v/>
      </c>
      <c r="AN48"/>
      <c r="AO48" s="171" t="str">
        <f t="shared" si="17"/>
        <v/>
      </c>
      <c r="AT48"/>
      <c r="AU48" s="171" t="str">
        <f t="shared" si="18"/>
        <v/>
      </c>
      <c r="AZ48"/>
      <c r="BA48" s="171" t="str">
        <f t="shared" si="19"/>
        <v/>
      </c>
      <c r="BF48"/>
      <c r="BG48" s="171" t="str">
        <f t="shared" si="20"/>
        <v/>
      </c>
      <c r="BL48"/>
      <c r="BM48" s="171" t="str">
        <f t="shared" si="21"/>
        <v/>
      </c>
      <c r="BR48"/>
      <c r="BS48" s="171" t="str">
        <f>IF(BQ48&gt;0,'Grips Selector'!$T$9,"")</f>
        <v/>
      </c>
      <c r="BX48"/>
      <c r="BY48" s="171" t="str">
        <f>IF(BW48&gt;0,'Grips Selector'!$U$9,"")</f>
        <v/>
      </c>
      <c r="CD48"/>
      <c r="CE48" s="171" t="str">
        <f>IF(CC48&gt;0,'Grips Selector'!$V$9,"")</f>
        <v/>
      </c>
    </row>
    <row r="49" spans="4:83" x14ac:dyDescent="0.3">
      <c r="D49"/>
      <c r="E49" s="171" t="str">
        <f t="shared" si="11"/>
        <v/>
      </c>
      <c r="J49"/>
      <c r="K49" s="171" t="str">
        <f t="shared" si="12"/>
        <v/>
      </c>
      <c r="P49"/>
      <c r="Q49" s="171" t="str">
        <f t="shared" si="13"/>
        <v/>
      </c>
      <c r="V49"/>
      <c r="W49" s="171" t="str">
        <f t="shared" si="14"/>
        <v/>
      </c>
      <c r="AB49"/>
      <c r="AC49" s="171" t="str">
        <f t="shared" si="15"/>
        <v/>
      </c>
      <c r="AH49"/>
      <c r="AI49" s="171" t="str">
        <f t="shared" si="16"/>
        <v/>
      </c>
      <c r="AN49"/>
      <c r="AO49" s="171" t="str">
        <f t="shared" si="17"/>
        <v/>
      </c>
      <c r="AT49"/>
      <c r="AU49" s="171" t="str">
        <f t="shared" si="18"/>
        <v/>
      </c>
      <c r="AZ49"/>
      <c r="BA49" s="171" t="str">
        <f t="shared" si="19"/>
        <v/>
      </c>
      <c r="BF49"/>
      <c r="BG49" s="171" t="str">
        <f t="shared" si="20"/>
        <v/>
      </c>
      <c r="BL49"/>
      <c r="BM49" s="171" t="str">
        <f t="shared" si="21"/>
        <v/>
      </c>
      <c r="BR49"/>
      <c r="BS49" s="171" t="str">
        <f>IF(BQ49&gt;0,'Grips Selector'!$T$9,"")</f>
        <v/>
      </c>
      <c r="BX49"/>
      <c r="BY49" s="171" t="str">
        <f>IF(BW49&gt;0,'Grips Selector'!$U$9,"")</f>
        <v/>
      </c>
      <c r="CD49"/>
      <c r="CE49" s="171" t="str">
        <f>IF(CC49&gt;0,'Grips Selector'!$V$9,"")</f>
        <v/>
      </c>
    </row>
    <row r="50" spans="4:83" x14ac:dyDescent="0.3">
      <c r="D50"/>
      <c r="E50" s="171" t="str">
        <f t="shared" si="11"/>
        <v/>
      </c>
      <c r="J50"/>
      <c r="K50" s="171" t="str">
        <f t="shared" si="12"/>
        <v/>
      </c>
      <c r="P50"/>
      <c r="Q50" s="171" t="str">
        <f t="shared" si="13"/>
        <v/>
      </c>
      <c r="V50"/>
      <c r="W50" s="171" t="str">
        <f t="shared" si="14"/>
        <v/>
      </c>
      <c r="AB50"/>
      <c r="AC50" s="171" t="str">
        <f t="shared" si="15"/>
        <v/>
      </c>
      <c r="AH50"/>
      <c r="AI50" s="171" t="str">
        <f t="shared" si="16"/>
        <v/>
      </c>
      <c r="AN50"/>
      <c r="AO50" s="171" t="str">
        <f t="shared" si="17"/>
        <v/>
      </c>
      <c r="AT50"/>
      <c r="AU50" s="171" t="str">
        <f t="shared" si="18"/>
        <v/>
      </c>
      <c r="AZ50"/>
      <c r="BA50" s="171" t="str">
        <f t="shared" si="19"/>
        <v/>
      </c>
      <c r="BF50"/>
      <c r="BG50" s="171" t="str">
        <f t="shared" si="20"/>
        <v/>
      </c>
      <c r="BL50"/>
      <c r="BM50" s="171" t="str">
        <f t="shared" si="21"/>
        <v/>
      </c>
      <c r="BR50"/>
      <c r="BS50" s="171" t="str">
        <f>IF(BQ50&gt;0,'Grips Selector'!$T$9,"")</f>
        <v/>
      </c>
      <c r="BX50"/>
      <c r="BY50" s="171" t="str">
        <f>IF(BW50&gt;0,'Grips Selector'!$U$9,"")</f>
        <v/>
      </c>
      <c r="CD50"/>
      <c r="CE50" s="171" t="str">
        <f>IF(CC50&gt;0,'Grips Selector'!$V$9,"")</f>
        <v/>
      </c>
    </row>
    <row r="51" spans="4:83" x14ac:dyDescent="0.3">
      <c r="D51"/>
      <c r="E51" s="171" t="str">
        <f t="shared" si="11"/>
        <v/>
      </c>
      <c r="J51"/>
      <c r="K51" s="171" t="str">
        <f t="shared" si="12"/>
        <v/>
      </c>
      <c r="P51"/>
      <c r="Q51" s="171" t="str">
        <f t="shared" si="13"/>
        <v/>
      </c>
      <c r="V51"/>
      <c r="W51" s="171" t="str">
        <f t="shared" si="14"/>
        <v/>
      </c>
      <c r="AB51"/>
      <c r="AC51" s="171" t="str">
        <f t="shared" si="15"/>
        <v/>
      </c>
      <c r="AH51"/>
      <c r="AI51" s="171" t="str">
        <f t="shared" si="16"/>
        <v/>
      </c>
      <c r="AN51"/>
      <c r="AO51" s="171" t="str">
        <f t="shared" si="17"/>
        <v/>
      </c>
      <c r="AT51"/>
      <c r="AU51" s="171" t="str">
        <f t="shared" si="18"/>
        <v/>
      </c>
      <c r="AZ51"/>
      <c r="BA51" s="171" t="str">
        <f t="shared" si="19"/>
        <v/>
      </c>
      <c r="BF51"/>
      <c r="BG51" s="171" t="str">
        <f t="shared" si="20"/>
        <v/>
      </c>
      <c r="BL51"/>
      <c r="BM51" s="171" t="str">
        <f t="shared" si="21"/>
        <v/>
      </c>
      <c r="BR51"/>
      <c r="BS51" s="171" t="str">
        <f>IF(BQ51&gt;0,'Grips Selector'!$T$9,"")</f>
        <v/>
      </c>
      <c r="BX51"/>
      <c r="BY51" s="171" t="str">
        <f>IF(BW51&gt;0,'Grips Selector'!$U$9,"")</f>
        <v/>
      </c>
      <c r="CD51"/>
      <c r="CE51" s="171" t="str">
        <f>IF(CC51&gt;0,'Grips Selector'!$V$9,"")</f>
        <v/>
      </c>
    </row>
    <row r="52" spans="4:83" x14ac:dyDescent="0.3">
      <c r="D52"/>
      <c r="E52" s="171" t="str">
        <f t="shared" si="11"/>
        <v/>
      </c>
      <c r="J52"/>
      <c r="K52" s="171" t="str">
        <f t="shared" si="12"/>
        <v/>
      </c>
      <c r="P52"/>
      <c r="Q52" s="171" t="str">
        <f t="shared" si="13"/>
        <v/>
      </c>
      <c r="V52"/>
      <c r="W52" s="171" t="str">
        <f t="shared" si="14"/>
        <v/>
      </c>
      <c r="AB52"/>
      <c r="AC52" s="171" t="str">
        <f t="shared" si="15"/>
        <v/>
      </c>
      <c r="AH52"/>
      <c r="AI52" s="171" t="str">
        <f t="shared" si="16"/>
        <v/>
      </c>
      <c r="AN52"/>
      <c r="AO52" s="171" t="str">
        <f t="shared" si="17"/>
        <v/>
      </c>
      <c r="AT52"/>
      <c r="AU52" s="171" t="str">
        <f t="shared" si="18"/>
        <v/>
      </c>
      <c r="AZ52"/>
      <c r="BA52" s="171" t="str">
        <f t="shared" si="19"/>
        <v/>
      </c>
      <c r="BF52"/>
      <c r="BG52" s="171" t="str">
        <f t="shared" si="20"/>
        <v/>
      </c>
      <c r="BL52"/>
      <c r="BM52" s="171" t="str">
        <f t="shared" si="21"/>
        <v/>
      </c>
      <c r="BR52"/>
      <c r="BS52" s="171" t="str">
        <f>IF(BQ52&gt;0,'Grips Selector'!$T$9,"")</f>
        <v/>
      </c>
      <c r="BX52"/>
      <c r="BY52" s="171" t="str">
        <f>IF(BW52&gt;0,'Grips Selector'!$U$9,"")</f>
        <v/>
      </c>
      <c r="CD52"/>
      <c r="CE52" s="171" t="str">
        <f>IF(CC52&gt;0,'Grips Selector'!$V$9,"")</f>
        <v/>
      </c>
    </row>
    <row r="53" spans="4:83" x14ac:dyDescent="0.3">
      <c r="D53"/>
      <c r="E53" s="171" t="str">
        <f t="shared" si="11"/>
        <v/>
      </c>
      <c r="J53"/>
      <c r="K53" s="171" t="str">
        <f t="shared" si="12"/>
        <v/>
      </c>
      <c r="P53"/>
      <c r="Q53" s="171" t="str">
        <f t="shared" si="13"/>
        <v/>
      </c>
      <c r="V53"/>
      <c r="W53" s="171" t="str">
        <f t="shared" si="14"/>
        <v/>
      </c>
      <c r="AB53"/>
      <c r="AC53" s="171" t="str">
        <f t="shared" si="15"/>
        <v/>
      </c>
      <c r="AH53"/>
      <c r="AI53" s="171" t="str">
        <f t="shared" si="16"/>
        <v/>
      </c>
      <c r="AN53"/>
      <c r="AO53" s="171" t="str">
        <f t="shared" si="17"/>
        <v/>
      </c>
      <c r="AT53"/>
      <c r="AU53" s="171" t="str">
        <f t="shared" si="18"/>
        <v/>
      </c>
      <c r="AZ53"/>
      <c r="BA53" s="171" t="str">
        <f t="shared" si="19"/>
        <v/>
      </c>
      <c r="BF53"/>
      <c r="BG53" s="171" t="str">
        <f t="shared" si="20"/>
        <v/>
      </c>
      <c r="BL53"/>
      <c r="BM53" s="171" t="str">
        <f t="shared" si="21"/>
        <v/>
      </c>
      <c r="BR53"/>
      <c r="BS53" s="171" t="str">
        <f>IF(BQ53&gt;0,'Grips Selector'!$T$9,"")</f>
        <v/>
      </c>
      <c r="BX53"/>
      <c r="BY53" s="171" t="str">
        <f>IF(BW53&gt;0,'Grips Selector'!$U$9,"")</f>
        <v/>
      </c>
      <c r="CD53"/>
      <c r="CE53" s="171" t="str">
        <f>IF(CC53&gt;0,'Grips Selector'!$V$9,"")</f>
        <v/>
      </c>
    </row>
    <row r="54" spans="4:83" x14ac:dyDescent="0.3">
      <c r="D54"/>
      <c r="E54" s="171" t="str">
        <f t="shared" si="11"/>
        <v/>
      </c>
      <c r="J54"/>
      <c r="K54" s="171" t="str">
        <f t="shared" si="12"/>
        <v/>
      </c>
      <c r="P54"/>
      <c r="Q54" s="171" t="str">
        <f t="shared" si="13"/>
        <v/>
      </c>
      <c r="V54"/>
      <c r="W54" s="171" t="str">
        <f t="shared" si="14"/>
        <v/>
      </c>
      <c r="AB54"/>
      <c r="AC54" s="171" t="str">
        <f t="shared" si="15"/>
        <v/>
      </c>
      <c r="AH54"/>
      <c r="AI54" s="171" t="str">
        <f t="shared" si="16"/>
        <v/>
      </c>
      <c r="AN54"/>
      <c r="AO54" s="171" t="str">
        <f t="shared" si="17"/>
        <v/>
      </c>
      <c r="AT54"/>
      <c r="AU54" s="171" t="str">
        <f t="shared" si="18"/>
        <v/>
      </c>
      <c r="AZ54"/>
      <c r="BA54" s="171" t="str">
        <f t="shared" si="19"/>
        <v/>
      </c>
      <c r="BF54"/>
      <c r="BG54" s="171" t="str">
        <f t="shared" si="20"/>
        <v/>
      </c>
      <c r="BL54"/>
      <c r="BM54" s="171" t="str">
        <f t="shared" si="21"/>
        <v/>
      </c>
      <c r="BR54"/>
      <c r="BS54" s="171" t="str">
        <f>IF(BQ54&gt;0,'Grips Selector'!$T$9,"")</f>
        <v/>
      </c>
      <c r="BX54"/>
      <c r="BY54" s="171" t="str">
        <f>IF(BW54&gt;0,'Grips Selector'!$U$9,"")</f>
        <v/>
      </c>
      <c r="CD54"/>
      <c r="CE54" s="171" t="str">
        <f>IF(CC54&gt;0,'Grips Selector'!$V$9,"")</f>
        <v/>
      </c>
    </row>
    <row r="55" spans="4:83" x14ac:dyDescent="0.3">
      <c r="D55"/>
      <c r="E55" s="171" t="str">
        <f t="shared" si="11"/>
        <v/>
      </c>
      <c r="J55"/>
      <c r="K55" s="171" t="str">
        <f t="shared" si="12"/>
        <v/>
      </c>
      <c r="P55"/>
      <c r="Q55" s="171" t="str">
        <f t="shared" si="13"/>
        <v/>
      </c>
      <c r="V55"/>
      <c r="W55" s="171" t="str">
        <f t="shared" si="14"/>
        <v/>
      </c>
      <c r="AB55"/>
      <c r="AC55" s="171" t="str">
        <f t="shared" si="15"/>
        <v/>
      </c>
      <c r="AH55"/>
      <c r="AI55" s="171" t="str">
        <f t="shared" si="16"/>
        <v/>
      </c>
      <c r="AN55"/>
      <c r="AO55" s="171" t="str">
        <f t="shared" si="17"/>
        <v/>
      </c>
      <c r="AT55"/>
      <c r="AU55" s="171" t="str">
        <f t="shared" si="18"/>
        <v/>
      </c>
      <c r="AZ55"/>
      <c r="BA55" s="171" t="str">
        <f t="shared" si="19"/>
        <v/>
      </c>
      <c r="BF55"/>
      <c r="BG55" s="171" t="str">
        <f t="shared" si="20"/>
        <v/>
      </c>
      <c r="BL55"/>
      <c r="BM55" s="171" t="str">
        <f t="shared" si="21"/>
        <v/>
      </c>
      <c r="BR55"/>
      <c r="BS55" s="171" t="str">
        <f>IF(BQ55&gt;0,'Grips Selector'!$T$9,"")</f>
        <v/>
      </c>
      <c r="BX55"/>
      <c r="BY55" s="171" t="str">
        <f>IF(BW55&gt;0,'Grips Selector'!$U$9,"")</f>
        <v/>
      </c>
      <c r="CD55"/>
      <c r="CE55" s="171" t="str">
        <f>IF(CC55&gt;0,'Grips Selector'!$V$9,"")</f>
        <v/>
      </c>
    </row>
    <row r="56" spans="4:83" x14ac:dyDescent="0.3">
      <c r="D56"/>
      <c r="E56" s="171" t="str">
        <f t="shared" si="11"/>
        <v/>
      </c>
      <c r="J56"/>
      <c r="K56" s="171" t="str">
        <f t="shared" si="12"/>
        <v/>
      </c>
      <c r="P56"/>
      <c r="Q56" s="171" t="str">
        <f t="shared" si="13"/>
        <v/>
      </c>
      <c r="V56"/>
      <c r="W56" s="171" t="str">
        <f t="shared" si="14"/>
        <v/>
      </c>
      <c r="AB56"/>
      <c r="AC56" s="171" t="str">
        <f t="shared" si="15"/>
        <v/>
      </c>
      <c r="AH56"/>
      <c r="AI56" s="171" t="str">
        <f t="shared" si="16"/>
        <v/>
      </c>
      <c r="AN56"/>
      <c r="AO56" s="171" t="str">
        <f t="shared" si="17"/>
        <v/>
      </c>
      <c r="AT56"/>
      <c r="AU56" s="171" t="str">
        <f t="shared" si="18"/>
        <v/>
      </c>
      <c r="AZ56"/>
      <c r="BA56" s="171" t="str">
        <f t="shared" si="19"/>
        <v/>
      </c>
      <c r="BF56"/>
      <c r="BG56" s="171" t="str">
        <f t="shared" si="20"/>
        <v/>
      </c>
      <c r="BL56"/>
      <c r="BM56" s="171" t="str">
        <f t="shared" si="21"/>
        <v/>
      </c>
      <c r="BR56"/>
      <c r="BS56" s="171" t="str">
        <f>IF(BQ56&gt;0,'Grips Selector'!$T$9,"")</f>
        <v/>
      </c>
      <c r="BX56"/>
      <c r="BY56" s="171" t="str">
        <f>IF(BW56&gt;0,'Grips Selector'!$U$9,"")</f>
        <v/>
      </c>
      <c r="CD56"/>
      <c r="CE56" s="171" t="str">
        <f>IF(CC56&gt;0,'Grips Selector'!$V$9,"")</f>
        <v/>
      </c>
    </row>
    <row r="57" spans="4:83" x14ac:dyDescent="0.3">
      <c r="D57"/>
      <c r="E57" s="171" t="str">
        <f t="shared" si="11"/>
        <v/>
      </c>
      <c r="J57"/>
      <c r="K57" s="171" t="str">
        <f t="shared" si="12"/>
        <v/>
      </c>
      <c r="P57"/>
      <c r="Q57" s="171" t="str">
        <f t="shared" si="13"/>
        <v/>
      </c>
      <c r="V57"/>
      <c r="W57" s="171" t="str">
        <f t="shared" si="14"/>
        <v/>
      </c>
      <c r="AB57"/>
      <c r="AC57" s="171" t="str">
        <f t="shared" si="15"/>
        <v/>
      </c>
      <c r="AH57"/>
      <c r="AI57" s="171" t="str">
        <f t="shared" si="16"/>
        <v/>
      </c>
      <c r="AN57"/>
      <c r="AO57" s="171" t="str">
        <f t="shared" si="17"/>
        <v/>
      </c>
      <c r="AT57"/>
      <c r="AU57" s="171" t="str">
        <f t="shared" si="18"/>
        <v/>
      </c>
      <c r="AZ57"/>
      <c r="BA57" s="171" t="str">
        <f t="shared" si="19"/>
        <v/>
      </c>
      <c r="BF57"/>
      <c r="BG57" s="171" t="str">
        <f t="shared" si="20"/>
        <v/>
      </c>
      <c r="BL57"/>
      <c r="BM57" s="171" t="str">
        <f t="shared" si="21"/>
        <v/>
      </c>
      <c r="BR57"/>
      <c r="BS57" s="171" t="str">
        <f>IF(BQ57&gt;0,'Grips Selector'!$T$9,"")</f>
        <v/>
      </c>
      <c r="BX57"/>
      <c r="BY57" s="171" t="str">
        <f>IF(BW57&gt;0,'Grips Selector'!$U$9,"")</f>
        <v/>
      </c>
      <c r="CD57"/>
      <c r="CE57" s="171" t="str">
        <f>IF(CC57&gt;0,'Grips Selector'!$V$9,"")</f>
        <v/>
      </c>
    </row>
    <row r="58" spans="4:83" x14ac:dyDescent="0.3">
      <c r="D58"/>
      <c r="E58" s="171" t="str">
        <f t="shared" si="11"/>
        <v/>
      </c>
      <c r="J58"/>
      <c r="K58" s="171" t="str">
        <f t="shared" si="12"/>
        <v/>
      </c>
      <c r="P58"/>
      <c r="Q58" s="171" t="str">
        <f t="shared" si="13"/>
        <v/>
      </c>
      <c r="V58"/>
      <c r="W58" s="171" t="str">
        <f t="shared" si="14"/>
        <v/>
      </c>
      <c r="AB58"/>
      <c r="AC58" s="171" t="str">
        <f t="shared" si="15"/>
        <v/>
      </c>
      <c r="AH58"/>
      <c r="AI58" s="171" t="str">
        <f t="shared" si="16"/>
        <v/>
      </c>
      <c r="AN58"/>
      <c r="AO58" s="171" t="str">
        <f t="shared" si="17"/>
        <v/>
      </c>
      <c r="AT58"/>
      <c r="AU58" s="171" t="str">
        <f t="shared" si="18"/>
        <v/>
      </c>
      <c r="AZ58"/>
      <c r="BA58" s="171" t="str">
        <f t="shared" si="19"/>
        <v/>
      </c>
      <c r="BF58"/>
      <c r="BG58" s="171" t="str">
        <f t="shared" si="20"/>
        <v/>
      </c>
      <c r="BL58"/>
      <c r="BM58" s="171" t="str">
        <f t="shared" si="21"/>
        <v/>
      </c>
      <c r="BR58"/>
      <c r="BS58" s="171" t="str">
        <f>IF(BQ58&gt;0,'Grips Selector'!$T$9,"")</f>
        <v/>
      </c>
      <c r="BX58"/>
      <c r="BY58" s="171" t="str">
        <f>IF(BW58&gt;0,'Grips Selector'!$U$9,"")</f>
        <v/>
      </c>
      <c r="CD58"/>
      <c r="CE58" s="171" t="str">
        <f>IF(CC58&gt;0,'Grips Selector'!$V$9,"")</f>
        <v/>
      </c>
    </row>
    <row r="59" spans="4:83" x14ac:dyDescent="0.3">
      <c r="D59"/>
      <c r="E59" s="171" t="str">
        <f t="shared" si="11"/>
        <v/>
      </c>
      <c r="J59"/>
      <c r="K59" s="171" t="str">
        <f t="shared" si="12"/>
        <v/>
      </c>
      <c r="P59"/>
      <c r="Q59" s="171" t="str">
        <f t="shared" si="13"/>
        <v/>
      </c>
      <c r="V59"/>
      <c r="W59" s="171" t="str">
        <f t="shared" si="14"/>
        <v/>
      </c>
      <c r="AB59"/>
      <c r="AC59" s="171" t="str">
        <f t="shared" si="15"/>
        <v/>
      </c>
      <c r="AH59"/>
      <c r="AI59" s="171" t="str">
        <f t="shared" si="16"/>
        <v/>
      </c>
      <c r="AN59"/>
      <c r="AO59" s="171" t="str">
        <f t="shared" si="17"/>
        <v/>
      </c>
      <c r="AT59"/>
      <c r="AU59" s="171" t="str">
        <f t="shared" si="18"/>
        <v/>
      </c>
      <c r="AZ59"/>
      <c r="BA59" s="171" t="str">
        <f t="shared" si="19"/>
        <v/>
      </c>
      <c r="BF59"/>
      <c r="BG59" s="171" t="str">
        <f t="shared" si="20"/>
        <v/>
      </c>
      <c r="BL59"/>
      <c r="BM59" s="171" t="str">
        <f t="shared" si="21"/>
        <v/>
      </c>
      <c r="BR59"/>
      <c r="BS59" s="171" t="str">
        <f>IF(BQ59&gt;0,'Grips Selector'!$T$9,"")</f>
        <v/>
      </c>
      <c r="BX59"/>
      <c r="BY59" s="171" t="str">
        <f>IF(BW59&gt;0,'Grips Selector'!$U$9,"")</f>
        <v/>
      </c>
      <c r="CD59"/>
      <c r="CE59" s="171" t="str">
        <f>IF(CC59&gt;0,'Grips Selector'!$V$9,"")</f>
        <v/>
      </c>
    </row>
    <row r="60" spans="4:83" x14ac:dyDescent="0.3">
      <c r="D60"/>
      <c r="E60" s="171" t="str">
        <f t="shared" si="11"/>
        <v/>
      </c>
      <c r="J60"/>
      <c r="K60" s="171" t="str">
        <f t="shared" si="12"/>
        <v/>
      </c>
      <c r="P60"/>
      <c r="Q60" s="171" t="str">
        <f t="shared" si="13"/>
        <v/>
      </c>
      <c r="V60"/>
      <c r="W60" s="171" t="str">
        <f t="shared" si="14"/>
        <v/>
      </c>
      <c r="AB60"/>
      <c r="AC60" s="171" t="str">
        <f t="shared" si="15"/>
        <v/>
      </c>
      <c r="AH60"/>
      <c r="AI60" s="171" t="str">
        <f t="shared" si="16"/>
        <v/>
      </c>
      <c r="AN60"/>
      <c r="AO60" s="171" t="str">
        <f t="shared" si="17"/>
        <v/>
      </c>
      <c r="AT60"/>
      <c r="AU60" s="171" t="str">
        <f t="shared" si="18"/>
        <v/>
      </c>
      <c r="AZ60"/>
      <c r="BA60" s="171" t="str">
        <f t="shared" si="19"/>
        <v/>
      </c>
      <c r="BF60"/>
      <c r="BG60" s="171" t="str">
        <f t="shared" si="20"/>
        <v/>
      </c>
      <c r="BL60"/>
      <c r="BM60" s="171" t="str">
        <f t="shared" si="21"/>
        <v/>
      </c>
      <c r="BR60"/>
      <c r="BS60" s="171" t="str">
        <f>IF(BQ60&gt;0,'Grips Selector'!$T$9,"")</f>
        <v/>
      </c>
      <c r="BX60"/>
      <c r="BY60" s="171" t="str">
        <f>IF(BW60&gt;0,'Grips Selector'!$U$9,"")</f>
        <v/>
      </c>
      <c r="CD60"/>
      <c r="CE60" s="171" t="str">
        <f>IF(CC60&gt;0,'Grips Selector'!$V$9,"")</f>
        <v/>
      </c>
    </row>
    <row r="61" spans="4:83" x14ac:dyDescent="0.3">
      <c r="D61"/>
      <c r="E61" s="171" t="str">
        <f t="shared" si="11"/>
        <v/>
      </c>
      <c r="J61"/>
      <c r="K61" s="171" t="str">
        <f t="shared" si="12"/>
        <v/>
      </c>
      <c r="P61"/>
      <c r="Q61" s="171" t="str">
        <f t="shared" si="13"/>
        <v/>
      </c>
      <c r="V61"/>
      <c r="W61" s="171" t="str">
        <f t="shared" si="14"/>
        <v/>
      </c>
      <c r="AB61"/>
      <c r="AC61" s="171" t="str">
        <f t="shared" si="15"/>
        <v/>
      </c>
      <c r="AH61"/>
      <c r="AI61" s="171" t="str">
        <f t="shared" si="16"/>
        <v/>
      </c>
      <c r="AN61"/>
      <c r="AO61" s="171" t="str">
        <f t="shared" si="17"/>
        <v/>
      </c>
      <c r="AT61"/>
      <c r="AU61" s="171" t="str">
        <f t="shared" si="18"/>
        <v/>
      </c>
      <c r="AZ61"/>
      <c r="BA61" s="171" t="str">
        <f t="shared" si="19"/>
        <v/>
      </c>
      <c r="BF61"/>
      <c r="BG61" s="171" t="str">
        <f t="shared" si="20"/>
        <v/>
      </c>
      <c r="BL61"/>
      <c r="BM61" s="171" t="str">
        <f t="shared" si="21"/>
        <v/>
      </c>
      <c r="BR61"/>
      <c r="BS61" s="171" t="str">
        <f>IF(BQ61&gt;0,'Grips Selector'!$T$9,"")</f>
        <v/>
      </c>
      <c r="BX61"/>
      <c r="BY61" s="171" t="str">
        <f>IF(BW61&gt;0,'Grips Selector'!$U$9,"")</f>
        <v/>
      </c>
      <c r="CD61"/>
      <c r="CE61" s="171" t="str">
        <f>IF(CC61&gt;0,'Grips Selector'!$V$9,"")</f>
        <v/>
      </c>
    </row>
    <row r="62" spans="4:83" x14ac:dyDescent="0.3">
      <c r="D62"/>
      <c r="E62" s="171" t="str">
        <f t="shared" si="11"/>
        <v/>
      </c>
      <c r="J62"/>
      <c r="K62" s="171" t="str">
        <f t="shared" si="12"/>
        <v/>
      </c>
      <c r="P62"/>
      <c r="Q62" s="171" t="str">
        <f t="shared" si="13"/>
        <v/>
      </c>
      <c r="V62"/>
      <c r="W62" s="171" t="str">
        <f t="shared" si="14"/>
        <v/>
      </c>
      <c r="AB62"/>
      <c r="AC62" s="171" t="str">
        <f t="shared" si="15"/>
        <v/>
      </c>
      <c r="AH62"/>
      <c r="AI62" s="171" t="str">
        <f t="shared" si="16"/>
        <v/>
      </c>
      <c r="AN62"/>
      <c r="AO62" s="171" t="str">
        <f t="shared" si="17"/>
        <v/>
      </c>
      <c r="AT62"/>
      <c r="AU62" s="171" t="str">
        <f t="shared" si="18"/>
        <v/>
      </c>
      <c r="AZ62"/>
      <c r="BA62" s="171" t="str">
        <f t="shared" si="19"/>
        <v/>
      </c>
      <c r="BF62"/>
      <c r="BG62" s="171" t="str">
        <f t="shared" si="20"/>
        <v/>
      </c>
      <c r="BL62"/>
      <c r="BM62" s="171" t="str">
        <f t="shared" si="21"/>
        <v/>
      </c>
      <c r="BR62"/>
      <c r="BS62" s="171" t="str">
        <f>IF(BQ62&gt;0,'Grips Selector'!$T$9,"")</f>
        <v/>
      </c>
      <c r="BX62"/>
      <c r="BY62" s="171" t="str">
        <f>IF(BW62&gt;0,'Grips Selector'!$U$9,"")</f>
        <v/>
      </c>
      <c r="CD62"/>
      <c r="CE62" s="171" t="str">
        <f>IF(CC62&gt;0,'Grips Selector'!$V$9,"")</f>
        <v/>
      </c>
    </row>
    <row r="63" spans="4:83" x14ac:dyDescent="0.3">
      <c r="D63"/>
      <c r="E63" s="171" t="str">
        <f t="shared" si="11"/>
        <v/>
      </c>
      <c r="J63"/>
      <c r="K63" s="171" t="str">
        <f t="shared" si="12"/>
        <v/>
      </c>
      <c r="P63"/>
      <c r="Q63" s="171" t="str">
        <f t="shared" si="13"/>
        <v/>
      </c>
      <c r="V63"/>
      <c r="W63" s="171" t="str">
        <f t="shared" si="14"/>
        <v/>
      </c>
      <c r="AB63"/>
      <c r="AC63" s="171" t="str">
        <f t="shared" si="15"/>
        <v/>
      </c>
      <c r="AH63"/>
      <c r="AI63" s="171" t="str">
        <f t="shared" si="16"/>
        <v/>
      </c>
      <c r="AN63"/>
      <c r="AO63" s="171" t="str">
        <f t="shared" si="17"/>
        <v/>
      </c>
      <c r="AT63"/>
      <c r="AU63" s="171" t="str">
        <f t="shared" si="18"/>
        <v/>
      </c>
      <c r="AZ63"/>
      <c r="BA63" s="171" t="str">
        <f t="shared" si="19"/>
        <v/>
      </c>
      <c r="BF63"/>
      <c r="BG63" s="171" t="str">
        <f t="shared" si="20"/>
        <v/>
      </c>
      <c r="BL63"/>
      <c r="BM63" s="171" t="str">
        <f t="shared" si="21"/>
        <v/>
      </c>
      <c r="BR63"/>
      <c r="BS63" s="171" t="str">
        <f>IF(BQ63&gt;0,'Grips Selector'!$T$9,"")</f>
        <v/>
      </c>
      <c r="BX63"/>
      <c r="BY63" s="171" t="str">
        <f>IF(BW63&gt;0,'Grips Selector'!$U$9,"")</f>
        <v/>
      </c>
      <c r="CD63"/>
      <c r="CE63" s="171" t="str">
        <f>IF(CC63&gt;0,'Grips Selector'!$V$9,"")</f>
        <v/>
      </c>
    </row>
    <row r="64" spans="4:83" x14ac:dyDescent="0.3">
      <c r="D64"/>
      <c r="E64" s="171" t="str">
        <f t="shared" si="11"/>
        <v/>
      </c>
      <c r="J64"/>
      <c r="K64" s="171" t="str">
        <f t="shared" si="12"/>
        <v/>
      </c>
      <c r="P64"/>
      <c r="Q64" s="171" t="str">
        <f t="shared" si="13"/>
        <v/>
      </c>
      <c r="V64"/>
      <c r="W64" s="171" t="str">
        <f t="shared" si="14"/>
        <v/>
      </c>
      <c r="AB64"/>
      <c r="AC64" s="171" t="str">
        <f t="shared" si="15"/>
        <v/>
      </c>
      <c r="AH64"/>
      <c r="AI64" s="171" t="str">
        <f t="shared" si="16"/>
        <v/>
      </c>
      <c r="AN64"/>
      <c r="AO64" s="171" t="str">
        <f t="shared" si="17"/>
        <v/>
      </c>
      <c r="AT64"/>
      <c r="AU64" s="171" t="str">
        <f t="shared" si="18"/>
        <v/>
      </c>
      <c r="AZ64"/>
      <c r="BA64" s="171" t="str">
        <f t="shared" si="19"/>
        <v/>
      </c>
      <c r="BF64"/>
      <c r="BG64" s="171" t="str">
        <f t="shared" si="20"/>
        <v/>
      </c>
      <c r="BL64"/>
      <c r="BM64" s="171" t="str">
        <f t="shared" si="21"/>
        <v/>
      </c>
      <c r="BR64"/>
      <c r="BS64" s="171" t="str">
        <f>IF(BQ64&gt;0,'Grips Selector'!$T$9,"")</f>
        <v/>
      </c>
      <c r="BX64"/>
      <c r="BY64" s="171" t="str">
        <f>IF(BW64&gt;0,'Grips Selector'!$U$9,"")</f>
        <v/>
      </c>
      <c r="CD64"/>
      <c r="CE64" s="171" t="str">
        <f>IF(CC64&gt;0,'Grips Selector'!$V$9,"")</f>
        <v/>
      </c>
    </row>
    <row r="65" spans="4:83" x14ac:dyDescent="0.3">
      <c r="D65"/>
      <c r="E65" s="171" t="str">
        <f t="shared" si="11"/>
        <v/>
      </c>
      <c r="J65"/>
      <c r="K65" s="171" t="str">
        <f t="shared" si="12"/>
        <v/>
      </c>
      <c r="P65"/>
      <c r="Q65" s="171" t="str">
        <f t="shared" si="13"/>
        <v/>
      </c>
      <c r="V65"/>
      <c r="W65" s="171" t="str">
        <f t="shared" si="14"/>
        <v/>
      </c>
      <c r="AB65"/>
      <c r="AC65" s="171" t="str">
        <f t="shared" si="15"/>
        <v/>
      </c>
      <c r="AH65"/>
      <c r="AI65" s="171" t="str">
        <f t="shared" si="16"/>
        <v/>
      </c>
      <c r="AN65"/>
      <c r="AO65" s="171" t="str">
        <f t="shared" si="17"/>
        <v/>
      </c>
      <c r="AT65"/>
      <c r="AU65" s="171" t="str">
        <f t="shared" si="18"/>
        <v/>
      </c>
      <c r="AZ65"/>
      <c r="BA65" s="171" t="str">
        <f t="shared" si="19"/>
        <v/>
      </c>
      <c r="BF65"/>
      <c r="BG65" s="171" t="str">
        <f t="shared" si="20"/>
        <v/>
      </c>
      <c r="BL65"/>
      <c r="BM65" s="171" t="str">
        <f t="shared" si="21"/>
        <v/>
      </c>
      <c r="BR65"/>
      <c r="BS65" s="171" t="str">
        <f>IF(BQ65&gt;0,'Grips Selector'!$T$9,"")</f>
        <v/>
      </c>
      <c r="BX65"/>
      <c r="BY65" s="171" t="str">
        <f>IF(BW65&gt;0,'Grips Selector'!$U$9,"")</f>
        <v/>
      </c>
      <c r="CD65"/>
      <c r="CE65" s="171" t="str">
        <f>IF(CC65&gt;0,'Grips Selector'!$V$9,"")</f>
        <v/>
      </c>
    </row>
    <row r="66" spans="4:83" x14ac:dyDescent="0.3">
      <c r="D66"/>
      <c r="E66" s="171" t="str">
        <f t="shared" si="11"/>
        <v/>
      </c>
      <c r="J66"/>
      <c r="K66" s="171" t="str">
        <f t="shared" si="12"/>
        <v/>
      </c>
      <c r="P66"/>
      <c r="Q66" s="171" t="str">
        <f t="shared" si="13"/>
        <v/>
      </c>
      <c r="V66"/>
      <c r="W66" s="171" t="str">
        <f t="shared" si="14"/>
        <v/>
      </c>
      <c r="AB66"/>
      <c r="AC66" s="171" t="str">
        <f t="shared" si="15"/>
        <v/>
      </c>
      <c r="AH66"/>
      <c r="AI66" s="171" t="str">
        <f t="shared" si="16"/>
        <v/>
      </c>
      <c r="AN66"/>
      <c r="AO66" s="171" t="str">
        <f t="shared" si="17"/>
        <v/>
      </c>
      <c r="AT66"/>
      <c r="AU66" s="171" t="str">
        <f t="shared" si="18"/>
        <v/>
      </c>
      <c r="AZ66"/>
      <c r="BA66" s="171" t="str">
        <f t="shared" si="19"/>
        <v/>
      </c>
      <c r="BF66"/>
      <c r="BG66" s="171" t="str">
        <f t="shared" si="20"/>
        <v/>
      </c>
      <c r="BL66"/>
      <c r="BM66" s="171" t="str">
        <f t="shared" si="21"/>
        <v/>
      </c>
      <c r="BR66"/>
      <c r="BS66" s="171" t="str">
        <f>IF(BQ66&gt;0,'Grips Selector'!$T$9,"")</f>
        <v/>
      </c>
      <c r="BX66"/>
      <c r="BY66" s="171" t="str">
        <f>IF(BW66&gt;0,'Grips Selector'!$U$9,"")</f>
        <v/>
      </c>
      <c r="CD66"/>
      <c r="CE66" s="171" t="str">
        <f>IF(CC66&gt;0,'Grips Selector'!$V$9,"")</f>
        <v/>
      </c>
    </row>
    <row r="67" spans="4:83" x14ac:dyDescent="0.3">
      <c r="D67"/>
      <c r="E67" s="171" t="str">
        <f t="shared" si="11"/>
        <v/>
      </c>
      <c r="J67"/>
      <c r="K67" s="171" t="str">
        <f t="shared" si="12"/>
        <v/>
      </c>
      <c r="P67"/>
      <c r="Q67" s="171" t="str">
        <f t="shared" si="13"/>
        <v/>
      </c>
      <c r="V67"/>
      <c r="W67" s="171" t="str">
        <f t="shared" si="14"/>
        <v/>
      </c>
      <c r="AB67"/>
      <c r="AC67" s="171" t="str">
        <f t="shared" si="15"/>
        <v/>
      </c>
      <c r="AH67"/>
      <c r="AI67" s="171" t="str">
        <f t="shared" si="16"/>
        <v/>
      </c>
      <c r="AN67"/>
      <c r="AO67" s="171" t="str">
        <f t="shared" si="17"/>
        <v/>
      </c>
      <c r="AT67"/>
      <c r="AU67" s="171" t="str">
        <f t="shared" si="18"/>
        <v/>
      </c>
      <c r="AZ67"/>
      <c r="BA67" s="171" t="str">
        <f t="shared" si="19"/>
        <v/>
      </c>
      <c r="BF67"/>
      <c r="BG67" s="171" t="str">
        <f t="shared" si="20"/>
        <v/>
      </c>
      <c r="BL67"/>
      <c r="BM67" s="171" t="str">
        <f t="shared" si="21"/>
        <v/>
      </c>
      <c r="BR67"/>
      <c r="BS67" s="171" t="str">
        <f>IF(BQ67&gt;0,'Grips Selector'!$T$9,"")</f>
        <v/>
      </c>
      <c r="BX67"/>
      <c r="BY67" s="171" t="str">
        <f>IF(BW67&gt;0,'Grips Selector'!$U$9,"")</f>
        <v/>
      </c>
      <c r="CD67"/>
      <c r="CE67" s="171" t="str">
        <f>IF(CC67&gt;0,'Grips Selector'!$V$9,"")</f>
        <v/>
      </c>
    </row>
    <row r="68" spans="4:83" x14ac:dyDescent="0.3">
      <c r="D68"/>
      <c r="E68" s="171" t="str">
        <f t="shared" si="11"/>
        <v/>
      </c>
      <c r="J68"/>
      <c r="K68" s="171" t="str">
        <f t="shared" si="12"/>
        <v/>
      </c>
      <c r="P68"/>
      <c r="Q68" s="171" t="str">
        <f t="shared" si="13"/>
        <v/>
      </c>
      <c r="V68"/>
      <c r="W68" s="171" t="str">
        <f t="shared" si="14"/>
        <v/>
      </c>
      <c r="AB68"/>
      <c r="AC68" s="171" t="str">
        <f t="shared" si="15"/>
        <v/>
      </c>
      <c r="AH68"/>
      <c r="AI68" s="171" t="str">
        <f t="shared" si="16"/>
        <v/>
      </c>
      <c r="AN68"/>
      <c r="AO68" s="171" t="str">
        <f t="shared" si="17"/>
        <v/>
      </c>
      <c r="AT68"/>
      <c r="AU68" s="171" t="str">
        <f t="shared" si="18"/>
        <v/>
      </c>
      <c r="AZ68"/>
      <c r="BA68" s="171" t="str">
        <f t="shared" si="19"/>
        <v/>
      </c>
      <c r="BF68"/>
      <c r="BG68" s="171" t="str">
        <f t="shared" si="20"/>
        <v/>
      </c>
      <c r="BL68"/>
      <c r="BM68" s="171" t="str">
        <f t="shared" si="21"/>
        <v/>
      </c>
      <c r="BR68"/>
      <c r="BS68" s="171" t="str">
        <f>IF(BQ68&gt;0,'Grips Selector'!$T$9,"")</f>
        <v/>
      </c>
      <c r="BX68"/>
      <c r="BY68" s="171" t="str">
        <f>IF(BW68&gt;0,'Grips Selector'!$U$9,"")</f>
        <v/>
      </c>
      <c r="CD68"/>
      <c r="CE68" s="171" t="str">
        <f>IF(CC68&gt;0,'Grips Selector'!$V$9,"")</f>
        <v/>
      </c>
    </row>
    <row r="69" spans="4:83" x14ac:dyDescent="0.3">
      <c r="D69"/>
      <c r="E69" s="171" t="str">
        <f t="shared" ref="E69:E91" si="22">IF(C69&gt;0,"12-01","")</f>
        <v/>
      </c>
      <c r="J69"/>
      <c r="K69" s="171" t="str">
        <f t="shared" ref="K69:K91" si="23">IF(I69&gt;0,"11-26","")</f>
        <v/>
      </c>
      <c r="P69"/>
      <c r="Q69" s="171" t="str">
        <f t="shared" ref="Q69:Q91" si="24">IF(O69&gt;0,"11-12","")</f>
        <v/>
      </c>
      <c r="V69"/>
      <c r="W69" s="171" t="str">
        <f t="shared" ref="W69:W91" si="25">IF(U69&gt;0,"14-01","")</f>
        <v/>
      </c>
      <c r="AB69"/>
      <c r="AC69" s="171" t="str">
        <f t="shared" ref="AC69:AC91" si="26">IF(AA69&gt;0,"15-06","")</f>
        <v/>
      </c>
      <c r="AH69"/>
      <c r="AI69" s="171" t="str">
        <f t="shared" ref="AI69:AI91" si="27">IF(AG69&gt;0,"15-12","")</f>
        <v/>
      </c>
      <c r="AN69"/>
      <c r="AO69" s="171" t="str">
        <f t="shared" ref="AO69:AO92" si="28">IF(AM69&gt;0,"16-09","")</f>
        <v/>
      </c>
      <c r="AT69"/>
      <c r="AU69" s="171" t="str">
        <f t="shared" ref="AU69:AU91" si="29">IF(AS69&gt;0,"16-16","")</f>
        <v/>
      </c>
      <c r="AZ69"/>
      <c r="BA69" s="171" t="str">
        <f t="shared" ref="BA69:BA92" si="30">IF(AY69&gt;0,"13-01","")</f>
        <v/>
      </c>
      <c r="BF69"/>
      <c r="BG69" s="171" t="str">
        <f t="shared" ref="BG69:BG93" si="31">IF(BE69&gt;0,"07-13","")</f>
        <v/>
      </c>
      <c r="BL69"/>
      <c r="BM69" s="171" t="str">
        <f t="shared" ref="BM69:BM93" si="32">IF(BK69&gt;0,"18-01","")</f>
        <v/>
      </c>
      <c r="BR69"/>
      <c r="BS69" s="171" t="str">
        <f>IF(BQ69&gt;0,'Grips Selector'!$T$9,"")</f>
        <v/>
      </c>
      <c r="BX69"/>
      <c r="BY69" s="171" t="str">
        <f>IF(BW69&gt;0,'Grips Selector'!$U$9,"")</f>
        <v/>
      </c>
      <c r="CD69"/>
      <c r="CE69" s="171" t="str">
        <f>IF(CC69&gt;0,'Grips Selector'!$V$9,"")</f>
        <v/>
      </c>
    </row>
    <row r="70" spans="4:83" x14ac:dyDescent="0.3">
      <c r="D70"/>
      <c r="E70" s="171" t="str">
        <f t="shared" si="22"/>
        <v/>
      </c>
      <c r="J70"/>
      <c r="K70" s="171" t="str">
        <f t="shared" si="23"/>
        <v/>
      </c>
      <c r="P70"/>
      <c r="Q70" s="171" t="str">
        <f t="shared" si="24"/>
        <v/>
      </c>
      <c r="V70"/>
      <c r="W70" s="171" t="str">
        <f t="shared" si="25"/>
        <v/>
      </c>
      <c r="AB70"/>
      <c r="AC70" s="171" t="str">
        <f t="shared" si="26"/>
        <v/>
      </c>
      <c r="AH70"/>
      <c r="AI70" s="171" t="str">
        <f t="shared" si="27"/>
        <v/>
      </c>
      <c r="AN70"/>
      <c r="AO70" s="171" t="str">
        <f t="shared" si="28"/>
        <v/>
      </c>
      <c r="AT70"/>
      <c r="AU70" s="171" t="str">
        <f t="shared" si="29"/>
        <v/>
      </c>
      <c r="AZ70"/>
      <c r="BA70" s="171" t="str">
        <f t="shared" si="30"/>
        <v/>
      </c>
      <c r="BF70"/>
      <c r="BG70" s="171" t="str">
        <f t="shared" si="31"/>
        <v/>
      </c>
      <c r="BL70"/>
      <c r="BM70" s="171" t="str">
        <f t="shared" si="32"/>
        <v/>
      </c>
      <c r="BR70"/>
      <c r="BS70" s="171" t="str">
        <f>IF(BQ70&gt;0,'Grips Selector'!$T$9,"")</f>
        <v/>
      </c>
      <c r="BX70"/>
      <c r="BY70" s="171" t="str">
        <f>IF(BW70&gt;0,'Grips Selector'!$U$9,"")</f>
        <v/>
      </c>
      <c r="CD70"/>
      <c r="CE70" s="171" t="str">
        <f>IF(CC70&gt;0,'Grips Selector'!$V$9,"")</f>
        <v/>
      </c>
    </row>
    <row r="71" spans="4:83" x14ac:dyDescent="0.3">
      <c r="D71"/>
      <c r="E71" s="171" t="str">
        <f t="shared" si="22"/>
        <v/>
      </c>
      <c r="J71"/>
      <c r="K71" s="171" t="str">
        <f t="shared" si="23"/>
        <v/>
      </c>
      <c r="P71"/>
      <c r="Q71" s="171" t="str">
        <f t="shared" si="24"/>
        <v/>
      </c>
      <c r="V71"/>
      <c r="W71" s="171" t="str">
        <f t="shared" si="25"/>
        <v/>
      </c>
      <c r="AB71"/>
      <c r="AC71" s="171" t="str">
        <f t="shared" si="26"/>
        <v/>
      </c>
      <c r="AH71"/>
      <c r="AI71" s="171" t="str">
        <f t="shared" si="27"/>
        <v/>
      </c>
      <c r="AN71"/>
      <c r="AO71" s="171" t="str">
        <f t="shared" si="28"/>
        <v/>
      </c>
      <c r="AT71"/>
      <c r="AU71" s="171" t="str">
        <f t="shared" si="29"/>
        <v/>
      </c>
      <c r="AZ71"/>
      <c r="BA71" s="171" t="str">
        <f t="shared" si="30"/>
        <v/>
      </c>
      <c r="BF71"/>
      <c r="BG71" s="171" t="str">
        <f t="shared" si="31"/>
        <v/>
      </c>
      <c r="BL71"/>
      <c r="BM71" s="171" t="str">
        <f t="shared" si="32"/>
        <v/>
      </c>
      <c r="BR71"/>
      <c r="BS71" s="171" t="str">
        <f>IF(BQ71&gt;0,'Grips Selector'!$T$9,"")</f>
        <v/>
      </c>
      <c r="BX71"/>
      <c r="BY71" s="171" t="str">
        <f>IF(BW71&gt;0,'Grips Selector'!$U$9,"")</f>
        <v/>
      </c>
      <c r="CD71"/>
      <c r="CE71" s="171" t="str">
        <f>IF(CC71&gt;0,'Grips Selector'!$V$9,"")</f>
        <v/>
      </c>
    </row>
    <row r="72" spans="4:83" x14ac:dyDescent="0.3">
      <c r="D72"/>
      <c r="E72" s="171" t="str">
        <f t="shared" si="22"/>
        <v/>
      </c>
      <c r="J72"/>
      <c r="K72" s="171" t="str">
        <f t="shared" si="23"/>
        <v/>
      </c>
      <c r="P72"/>
      <c r="Q72" s="171" t="str">
        <f t="shared" si="24"/>
        <v/>
      </c>
      <c r="V72"/>
      <c r="W72" s="171" t="str">
        <f t="shared" si="25"/>
        <v/>
      </c>
      <c r="AB72"/>
      <c r="AC72" s="171" t="str">
        <f t="shared" si="26"/>
        <v/>
      </c>
      <c r="AH72"/>
      <c r="AI72" s="171" t="str">
        <f t="shared" si="27"/>
        <v/>
      </c>
      <c r="AN72"/>
      <c r="AO72" s="171" t="str">
        <f t="shared" si="28"/>
        <v/>
      </c>
      <c r="AT72"/>
      <c r="AU72" s="171" t="str">
        <f t="shared" si="29"/>
        <v/>
      </c>
      <c r="AZ72"/>
      <c r="BA72" s="171" t="str">
        <f t="shared" si="30"/>
        <v/>
      </c>
      <c r="BF72"/>
      <c r="BG72" s="171" t="str">
        <f t="shared" si="31"/>
        <v/>
      </c>
      <c r="BL72"/>
      <c r="BM72" s="171" t="str">
        <f t="shared" si="32"/>
        <v/>
      </c>
      <c r="BR72"/>
      <c r="BS72" s="171" t="str">
        <f>IF(BQ72&gt;0,'Grips Selector'!$T$9,"")</f>
        <v/>
      </c>
      <c r="BX72"/>
      <c r="BY72" s="171" t="str">
        <f>IF(BW72&gt;0,'Grips Selector'!$U$9,"")</f>
        <v/>
      </c>
      <c r="CD72"/>
      <c r="CE72" s="171" t="str">
        <f>IF(CC72&gt;0,'Grips Selector'!$V$9,"")</f>
        <v/>
      </c>
    </row>
    <row r="73" spans="4:83" x14ac:dyDescent="0.3">
      <c r="D73"/>
      <c r="E73" s="171" t="str">
        <f t="shared" si="22"/>
        <v/>
      </c>
      <c r="J73"/>
      <c r="K73" s="171" t="str">
        <f t="shared" si="23"/>
        <v/>
      </c>
      <c r="P73"/>
      <c r="Q73" s="171" t="str">
        <f t="shared" si="24"/>
        <v/>
      </c>
      <c r="V73"/>
      <c r="W73" s="171" t="str">
        <f t="shared" si="25"/>
        <v/>
      </c>
      <c r="AB73"/>
      <c r="AC73" s="171" t="str">
        <f t="shared" si="26"/>
        <v/>
      </c>
      <c r="AH73"/>
      <c r="AI73" s="171" t="str">
        <f t="shared" si="27"/>
        <v/>
      </c>
      <c r="AN73"/>
      <c r="AO73" s="171" t="str">
        <f t="shared" si="28"/>
        <v/>
      </c>
      <c r="AT73"/>
      <c r="AU73" s="171" t="str">
        <f t="shared" si="29"/>
        <v/>
      </c>
      <c r="AZ73"/>
      <c r="BA73" s="171" t="str">
        <f t="shared" si="30"/>
        <v/>
      </c>
      <c r="BF73"/>
      <c r="BG73" s="171" t="str">
        <f t="shared" si="31"/>
        <v/>
      </c>
      <c r="BL73"/>
      <c r="BM73" s="171" t="str">
        <f t="shared" si="32"/>
        <v/>
      </c>
      <c r="BR73"/>
      <c r="BS73" s="171" t="str">
        <f>IF(BQ73&gt;0,'Grips Selector'!$T$9,"")</f>
        <v/>
      </c>
      <c r="BX73"/>
      <c r="BY73" s="171" t="str">
        <f>IF(BW73&gt;0,'Grips Selector'!$U$9,"")</f>
        <v/>
      </c>
      <c r="CD73"/>
      <c r="CE73" s="171" t="str">
        <f>IF(CC73&gt;0,'Grips Selector'!$V$9,"")</f>
        <v/>
      </c>
    </row>
    <row r="74" spans="4:83" x14ac:dyDescent="0.3">
      <c r="D74"/>
      <c r="E74" s="171" t="str">
        <f t="shared" si="22"/>
        <v/>
      </c>
      <c r="J74"/>
      <c r="K74" s="171" t="str">
        <f t="shared" si="23"/>
        <v/>
      </c>
      <c r="P74"/>
      <c r="Q74" s="171" t="str">
        <f t="shared" si="24"/>
        <v/>
      </c>
      <c r="V74"/>
      <c r="W74" s="171" t="str">
        <f t="shared" si="25"/>
        <v/>
      </c>
      <c r="AB74"/>
      <c r="AC74" s="171" t="str">
        <f t="shared" si="26"/>
        <v/>
      </c>
      <c r="AH74"/>
      <c r="AI74" s="171" t="str">
        <f t="shared" si="27"/>
        <v/>
      </c>
      <c r="AN74"/>
      <c r="AO74" s="171" t="str">
        <f t="shared" si="28"/>
        <v/>
      </c>
      <c r="AT74"/>
      <c r="AU74" s="171" t="str">
        <f t="shared" si="29"/>
        <v/>
      </c>
      <c r="AZ74"/>
      <c r="BA74" s="171" t="str">
        <f t="shared" si="30"/>
        <v/>
      </c>
      <c r="BF74"/>
      <c r="BG74" s="171" t="str">
        <f t="shared" si="31"/>
        <v/>
      </c>
      <c r="BL74"/>
      <c r="BM74" s="171" t="str">
        <f t="shared" si="32"/>
        <v/>
      </c>
      <c r="BR74"/>
      <c r="BS74" s="171" t="str">
        <f>IF(BQ74&gt;0,'Grips Selector'!$T$9,"")</f>
        <v/>
      </c>
      <c r="BX74"/>
      <c r="BY74" s="171" t="str">
        <f>IF(BW74&gt;0,'Grips Selector'!$U$9,"")</f>
        <v/>
      </c>
      <c r="CD74"/>
      <c r="CE74" s="171" t="str">
        <f>IF(CC74&gt;0,'Grips Selector'!$V$9,"")</f>
        <v/>
      </c>
    </row>
    <row r="75" spans="4:83" x14ac:dyDescent="0.3">
      <c r="D75"/>
      <c r="E75" s="171" t="str">
        <f t="shared" si="22"/>
        <v/>
      </c>
      <c r="J75"/>
      <c r="K75" s="171" t="str">
        <f t="shared" si="23"/>
        <v/>
      </c>
      <c r="P75"/>
      <c r="Q75" s="171" t="str">
        <f t="shared" si="24"/>
        <v/>
      </c>
      <c r="V75"/>
      <c r="W75" s="171" t="str">
        <f t="shared" si="25"/>
        <v/>
      </c>
      <c r="AB75"/>
      <c r="AC75" s="171" t="str">
        <f t="shared" si="26"/>
        <v/>
      </c>
      <c r="AH75"/>
      <c r="AI75" s="171" t="str">
        <f t="shared" si="27"/>
        <v/>
      </c>
      <c r="AN75"/>
      <c r="AO75" s="171" t="str">
        <f t="shared" si="28"/>
        <v/>
      </c>
      <c r="AT75"/>
      <c r="AU75" s="171" t="str">
        <f t="shared" si="29"/>
        <v/>
      </c>
      <c r="AZ75"/>
      <c r="BA75" s="171" t="str">
        <f t="shared" si="30"/>
        <v/>
      </c>
      <c r="BF75"/>
      <c r="BG75" s="171" t="str">
        <f t="shared" si="31"/>
        <v/>
      </c>
      <c r="BL75"/>
      <c r="BM75" s="171" t="str">
        <f t="shared" si="32"/>
        <v/>
      </c>
      <c r="BR75"/>
      <c r="BS75" s="171" t="str">
        <f>IF(BQ75&gt;0,'Grips Selector'!$T$9,"")</f>
        <v/>
      </c>
      <c r="BX75"/>
      <c r="BY75" s="171" t="str">
        <f>IF(BW75&gt;0,'Grips Selector'!$U$9,"")</f>
        <v/>
      </c>
      <c r="CD75"/>
      <c r="CE75" s="171" t="str">
        <f>IF(CC75&gt;0,'Grips Selector'!$V$9,"")</f>
        <v/>
      </c>
    </row>
    <row r="76" spans="4:83" x14ac:dyDescent="0.3">
      <c r="D76"/>
      <c r="E76" s="171" t="str">
        <f t="shared" si="22"/>
        <v/>
      </c>
      <c r="J76"/>
      <c r="K76" s="171" t="str">
        <f t="shared" si="23"/>
        <v/>
      </c>
      <c r="P76"/>
      <c r="Q76" s="171" t="str">
        <f t="shared" si="24"/>
        <v/>
      </c>
      <c r="V76"/>
      <c r="W76" s="171" t="str">
        <f t="shared" si="25"/>
        <v/>
      </c>
      <c r="AB76"/>
      <c r="AC76" s="171" t="str">
        <f t="shared" si="26"/>
        <v/>
      </c>
      <c r="AH76"/>
      <c r="AI76" s="171" t="str">
        <f t="shared" si="27"/>
        <v/>
      </c>
      <c r="AN76"/>
      <c r="AO76" s="171" t="str">
        <f t="shared" si="28"/>
        <v/>
      </c>
      <c r="AT76"/>
      <c r="AU76" s="171" t="str">
        <f t="shared" si="29"/>
        <v/>
      </c>
      <c r="AZ76"/>
      <c r="BA76" s="171" t="str">
        <f t="shared" si="30"/>
        <v/>
      </c>
      <c r="BF76"/>
      <c r="BG76" s="171" t="str">
        <f t="shared" si="31"/>
        <v/>
      </c>
      <c r="BL76"/>
      <c r="BM76" s="171" t="str">
        <f t="shared" si="32"/>
        <v/>
      </c>
      <c r="BR76"/>
      <c r="BS76" s="171" t="str">
        <f>IF(BQ76&gt;0,'Grips Selector'!$T$9,"")</f>
        <v/>
      </c>
      <c r="BX76"/>
      <c r="BY76" s="171" t="str">
        <f>IF(BW76&gt;0,'Grips Selector'!$U$9,"")</f>
        <v/>
      </c>
      <c r="CD76"/>
      <c r="CE76" s="171" t="str">
        <f>IF(CC76&gt;0,'Grips Selector'!$V$9,"")</f>
        <v/>
      </c>
    </row>
    <row r="77" spans="4:83" x14ac:dyDescent="0.3">
      <c r="D77"/>
      <c r="E77" s="171" t="str">
        <f t="shared" si="22"/>
        <v/>
      </c>
      <c r="J77"/>
      <c r="K77" s="171" t="str">
        <f t="shared" si="23"/>
        <v/>
      </c>
      <c r="P77"/>
      <c r="Q77" s="171" t="str">
        <f t="shared" si="24"/>
        <v/>
      </c>
      <c r="V77"/>
      <c r="W77" s="171" t="str">
        <f t="shared" si="25"/>
        <v/>
      </c>
      <c r="AB77"/>
      <c r="AC77" s="171" t="str">
        <f t="shared" si="26"/>
        <v/>
      </c>
      <c r="AH77"/>
      <c r="AI77" s="171" t="str">
        <f t="shared" si="27"/>
        <v/>
      </c>
      <c r="AN77"/>
      <c r="AO77" s="171" t="str">
        <f t="shared" si="28"/>
        <v/>
      </c>
      <c r="AT77"/>
      <c r="AU77" s="171" t="str">
        <f t="shared" si="29"/>
        <v/>
      </c>
      <c r="AZ77"/>
      <c r="BA77" s="171" t="str">
        <f t="shared" si="30"/>
        <v/>
      </c>
      <c r="BF77"/>
      <c r="BG77" s="171" t="str">
        <f t="shared" si="31"/>
        <v/>
      </c>
      <c r="BL77"/>
      <c r="BM77" s="171" t="str">
        <f t="shared" si="32"/>
        <v/>
      </c>
      <c r="BR77"/>
      <c r="BS77" s="171" t="str">
        <f>IF(BQ77&gt;0,'Grips Selector'!$T$9,"")</f>
        <v/>
      </c>
      <c r="BX77"/>
      <c r="BY77" s="171" t="str">
        <f>IF(BW77&gt;0,'Grips Selector'!$U$9,"")</f>
        <v/>
      </c>
      <c r="CD77"/>
      <c r="CE77" s="171" t="str">
        <f>IF(CC77&gt;0,'Grips Selector'!$V$9,"")</f>
        <v/>
      </c>
    </row>
    <row r="78" spans="4:83" x14ac:dyDescent="0.3">
      <c r="D78"/>
      <c r="E78" s="171" t="str">
        <f t="shared" si="22"/>
        <v/>
      </c>
      <c r="J78"/>
      <c r="K78" s="171" t="str">
        <f t="shared" si="23"/>
        <v/>
      </c>
      <c r="P78"/>
      <c r="Q78" s="171" t="str">
        <f t="shared" si="24"/>
        <v/>
      </c>
      <c r="V78"/>
      <c r="W78" s="171" t="str">
        <f t="shared" si="25"/>
        <v/>
      </c>
      <c r="AB78"/>
      <c r="AC78" s="171" t="str">
        <f t="shared" si="26"/>
        <v/>
      </c>
      <c r="AH78"/>
      <c r="AI78" s="171" t="str">
        <f t="shared" si="27"/>
        <v/>
      </c>
      <c r="AN78"/>
      <c r="AO78" s="171" t="str">
        <f t="shared" si="28"/>
        <v/>
      </c>
      <c r="AT78"/>
      <c r="AU78" s="171" t="str">
        <f t="shared" si="29"/>
        <v/>
      </c>
      <c r="AZ78"/>
      <c r="BA78" s="171" t="str">
        <f t="shared" si="30"/>
        <v/>
      </c>
      <c r="BF78"/>
      <c r="BG78" s="171" t="str">
        <f t="shared" si="31"/>
        <v/>
      </c>
      <c r="BL78"/>
      <c r="BM78" s="171" t="str">
        <f t="shared" si="32"/>
        <v/>
      </c>
      <c r="BR78"/>
      <c r="BS78" s="171" t="str">
        <f>IF(BQ78&gt;0,'Grips Selector'!$T$9,"")</f>
        <v/>
      </c>
      <c r="BX78"/>
      <c r="BY78" s="171" t="str">
        <f>IF(BW78&gt;0,'Grips Selector'!$U$9,"")</f>
        <v/>
      </c>
      <c r="CD78"/>
      <c r="CE78" s="171" t="str">
        <f>IF(CC78&gt;0,'Grips Selector'!$V$9,"")</f>
        <v/>
      </c>
    </row>
    <row r="79" spans="4:83" x14ac:dyDescent="0.3">
      <c r="D79"/>
      <c r="E79" s="171" t="str">
        <f t="shared" si="22"/>
        <v/>
      </c>
      <c r="J79"/>
      <c r="K79" s="171" t="str">
        <f t="shared" si="23"/>
        <v/>
      </c>
      <c r="P79"/>
      <c r="Q79" s="171" t="str">
        <f t="shared" si="24"/>
        <v/>
      </c>
      <c r="V79"/>
      <c r="W79" s="171" t="str">
        <f t="shared" si="25"/>
        <v/>
      </c>
      <c r="AB79"/>
      <c r="AC79" s="171" t="str">
        <f t="shared" si="26"/>
        <v/>
      </c>
      <c r="AH79"/>
      <c r="AI79" s="171" t="str">
        <f t="shared" si="27"/>
        <v/>
      </c>
      <c r="AN79"/>
      <c r="AO79" s="171" t="str">
        <f t="shared" si="28"/>
        <v/>
      </c>
      <c r="AT79"/>
      <c r="AU79" s="171" t="str">
        <f t="shared" si="29"/>
        <v/>
      </c>
      <c r="AZ79"/>
      <c r="BA79" s="171" t="str">
        <f t="shared" si="30"/>
        <v/>
      </c>
      <c r="BF79"/>
      <c r="BG79" s="171" t="str">
        <f t="shared" si="31"/>
        <v/>
      </c>
      <c r="BL79"/>
      <c r="BM79" s="171" t="str">
        <f t="shared" si="32"/>
        <v/>
      </c>
      <c r="BR79"/>
      <c r="BS79" s="171" t="str">
        <f>IF(BQ79&gt;0,'Grips Selector'!$T$9,"")</f>
        <v/>
      </c>
      <c r="BX79"/>
      <c r="BY79" s="171" t="str">
        <f>IF(BW79&gt;0,'Grips Selector'!$U$9,"")</f>
        <v/>
      </c>
      <c r="CD79"/>
      <c r="CE79" s="171" t="str">
        <f>IF(CC79&gt;0,'Grips Selector'!$V$9,"")</f>
        <v/>
      </c>
    </row>
    <row r="80" spans="4:83" x14ac:dyDescent="0.3">
      <c r="D80"/>
      <c r="E80" s="171" t="str">
        <f t="shared" si="22"/>
        <v/>
      </c>
      <c r="J80"/>
      <c r="K80" s="171" t="str">
        <f t="shared" si="23"/>
        <v/>
      </c>
      <c r="P80"/>
      <c r="Q80" s="171" t="str">
        <f t="shared" si="24"/>
        <v/>
      </c>
      <c r="V80"/>
      <c r="W80" s="171" t="str">
        <f t="shared" si="25"/>
        <v/>
      </c>
      <c r="AB80"/>
      <c r="AC80" s="171" t="str">
        <f t="shared" si="26"/>
        <v/>
      </c>
      <c r="AH80"/>
      <c r="AI80" s="171" t="str">
        <f t="shared" si="27"/>
        <v/>
      </c>
      <c r="AN80"/>
      <c r="AO80" s="171" t="str">
        <f t="shared" si="28"/>
        <v/>
      </c>
      <c r="AT80"/>
      <c r="AU80" s="171" t="str">
        <f t="shared" si="29"/>
        <v/>
      </c>
      <c r="AZ80"/>
      <c r="BA80" s="171" t="str">
        <f t="shared" si="30"/>
        <v/>
      </c>
      <c r="BF80"/>
      <c r="BG80" s="171" t="str">
        <f t="shared" si="31"/>
        <v/>
      </c>
      <c r="BL80"/>
      <c r="BM80" s="171" t="str">
        <f t="shared" si="32"/>
        <v/>
      </c>
      <c r="BR80"/>
      <c r="BS80" s="171" t="str">
        <f>IF(BQ80&gt;0,'Grips Selector'!$T$9,"")</f>
        <v/>
      </c>
      <c r="BX80"/>
      <c r="BY80" s="171" t="str">
        <f>IF(BW80&gt;0,'Grips Selector'!$U$9,"")</f>
        <v/>
      </c>
      <c r="CD80"/>
      <c r="CE80" s="171" t="str">
        <f>IF(CC80&gt;0,'Grips Selector'!$V$9,"")</f>
        <v/>
      </c>
    </row>
    <row r="81" spans="4:83" x14ac:dyDescent="0.3">
      <c r="D81"/>
      <c r="E81" s="171" t="str">
        <f t="shared" si="22"/>
        <v/>
      </c>
      <c r="J81"/>
      <c r="K81" s="171" t="str">
        <f t="shared" si="23"/>
        <v/>
      </c>
      <c r="P81"/>
      <c r="Q81" s="171" t="str">
        <f t="shared" si="24"/>
        <v/>
      </c>
      <c r="V81"/>
      <c r="W81" s="171" t="str">
        <f t="shared" si="25"/>
        <v/>
      </c>
      <c r="AB81"/>
      <c r="AC81" s="171" t="str">
        <f t="shared" si="26"/>
        <v/>
      </c>
      <c r="AH81"/>
      <c r="AI81" s="171" t="str">
        <f t="shared" si="27"/>
        <v/>
      </c>
      <c r="AN81"/>
      <c r="AO81" s="171" t="str">
        <f t="shared" si="28"/>
        <v/>
      </c>
      <c r="AT81"/>
      <c r="AU81" s="171" t="str">
        <f t="shared" si="29"/>
        <v/>
      </c>
      <c r="AZ81"/>
      <c r="BA81" s="171" t="str">
        <f t="shared" si="30"/>
        <v/>
      </c>
      <c r="BF81"/>
      <c r="BG81" s="171" t="str">
        <f t="shared" si="31"/>
        <v/>
      </c>
      <c r="BL81"/>
      <c r="BM81" s="171" t="str">
        <f t="shared" si="32"/>
        <v/>
      </c>
      <c r="BR81"/>
      <c r="BS81" s="171" t="str">
        <f>IF(BQ81&gt;0,'Grips Selector'!$T$9,"")</f>
        <v/>
      </c>
      <c r="BX81"/>
      <c r="BY81" s="171" t="str">
        <f>IF(BW81&gt;0,'Grips Selector'!$U$9,"")</f>
        <v/>
      </c>
      <c r="CD81"/>
      <c r="CE81" s="171" t="str">
        <f>IF(CC81&gt;0,'Grips Selector'!$V$9,"")</f>
        <v/>
      </c>
    </row>
    <row r="82" spans="4:83" x14ac:dyDescent="0.3">
      <c r="D82"/>
      <c r="E82" s="171" t="str">
        <f t="shared" si="22"/>
        <v/>
      </c>
      <c r="J82"/>
      <c r="K82" s="171" t="str">
        <f t="shared" si="23"/>
        <v/>
      </c>
      <c r="P82"/>
      <c r="Q82" s="171" t="str">
        <f t="shared" si="24"/>
        <v/>
      </c>
      <c r="V82"/>
      <c r="W82" s="171" t="str">
        <f t="shared" si="25"/>
        <v/>
      </c>
      <c r="AB82"/>
      <c r="AC82" s="171" t="str">
        <f t="shared" si="26"/>
        <v/>
      </c>
      <c r="AH82"/>
      <c r="AI82" s="171" t="str">
        <f t="shared" si="27"/>
        <v/>
      </c>
      <c r="AN82"/>
      <c r="AO82" s="171" t="str">
        <f t="shared" si="28"/>
        <v/>
      </c>
      <c r="AT82"/>
      <c r="AU82" s="171" t="str">
        <f t="shared" si="29"/>
        <v/>
      </c>
      <c r="AZ82"/>
      <c r="BA82" s="171" t="str">
        <f t="shared" si="30"/>
        <v/>
      </c>
      <c r="BF82"/>
      <c r="BG82" s="171" t="str">
        <f t="shared" si="31"/>
        <v/>
      </c>
      <c r="BL82"/>
      <c r="BM82" s="171" t="str">
        <f t="shared" si="32"/>
        <v/>
      </c>
      <c r="BR82"/>
      <c r="BS82" s="171" t="str">
        <f>IF(BQ82&gt;0,'Grips Selector'!$T$9,"")</f>
        <v/>
      </c>
      <c r="BX82"/>
      <c r="BY82" s="171" t="str">
        <f>IF(BW82&gt;0,'Grips Selector'!$U$9,"")</f>
        <v/>
      </c>
      <c r="CD82"/>
      <c r="CE82" s="171" t="str">
        <f>IF(CC82&gt;0,'Grips Selector'!$V$9,"")</f>
        <v/>
      </c>
    </row>
    <row r="83" spans="4:83" x14ac:dyDescent="0.3">
      <c r="D83"/>
      <c r="E83" s="171" t="str">
        <f t="shared" si="22"/>
        <v/>
      </c>
      <c r="J83"/>
      <c r="K83" s="171" t="str">
        <f t="shared" si="23"/>
        <v/>
      </c>
      <c r="P83"/>
      <c r="Q83" s="171" t="str">
        <f t="shared" si="24"/>
        <v/>
      </c>
      <c r="V83"/>
      <c r="W83" s="171" t="str">
        <f t="shared" si="25"/>
        <v/>
      </c>
      <c r="AB83"/>
      <c r="AC83" s="171" t="str">
        <f t="shared" si="26"/>
        <v/>
      </c>
      <c r="AH83"/>
      <c r="AI83" s="171" t="str">
        <f t="shared" si="27"/>
        <v/>
      </c>
      <c r="AN83"/>
      <c r="AO83" s="171" t="str">
        <f t="shared" si="28"/>
        <v/>
      </c>
      <c r="AT83"/>
      <c r="AU83" s="171" t="str">
        <f t="shared" si="29"/>
        <v/>
      </c>
      <c r="AZ83"/>
      <c r="BA83" s="171" t="str">
        <f t="shared" si="30"/>
        <v/>
      </c>
      <c r="BF83"/>
      <c r="BG83" s="171" t="str">
        <f t="shared" si="31"/>
        <v/>
      </c>
      <c r="BL83"/>
      <c r="BM83" s="171" t="str">
        <f t="shared" si="32"/>
        <v/>
      </c>
      <c r="BR83"/>
      <c r="BS83" s="171" t="str">
        <f>IF(BQ83&gt;0,'Grips Selector'!$T$9,"")</f>
        <v/>
      </c>
      <c r="BX83"/>
      <c r="BY83" s="171" t="str">
        <f>IF(BW83&gt;0,'Grips Selector'!$U$9,"")</f>
        <v/>
      </c>
      <c r="CD83"/>
      <c r="CE83" s="171" t="str">
        <f>IF(CC83&gt;0,'Grips Selector'!$V$9,"")</f>
        <v/>
      </c>
    </row>
    <row r="84" spans="4:83" x14ac:dyDescent="0.3">
      <c r="D84"/>
      <c r="E84" s="171" t="str">
        <f t="shared" si="22"/>
        <v/>
      </c>
      <c r="J84"/>
      <c r="K84" s="171" t="str">
        <f t="shared" si="23"/>
        <v/>
      </c>
      <c r="P84"/>
      <c r="Q84" s="171" t="str">
        <f t="shared" si="24"/>
        <v/>
      </c>
      <c r="V84"/>
      <c r="W84" s="171" t="str">
        <f t="shared" si="25"/>
        <v/>
      </c>
      <c r="AB84"/>
      <c r="AC84" s="171" t="str">
        <f t="shared" si="26"/>
        <v/>
      </c>
      <c r="AH84"/>
      <c r="AI84" s="171" t="str">
        <f t="shared" si="27"/>
        <v/>
      </c>
      <c r="AN84"/>
      <c r="AO84" s="171" t="str">
        <f t="shared" si="28"/>
        <v/>
      </c>
      <c r="AT84"/>
      <c r="AU84" s="171" t="str">
        <f t="shared" si="29"/>
        <v/>
      </c>
      <c r="AZ84"/>
      <c r="BA84" s="171" t="str">
        <f t="shared" si="30"/>
        <v/>
      </c>
      <c r="BF84"/>
      <c r="BG84" s="171" t="str">
        <f t="shared" si="31"/>
        <v/>
      </c>
      <c r="BL84"/>
      <c r="BM84" s="171" t="str">
        <f t="shared" si="32"/>
        <v/>
      </c>
      <c r="BR84"/>
      <c r="BS84" s="171" t="str">
        <f>IF(BQ84&gt;0,'Grips Selector'!$T$9,"")</f>
        <v/>
      </c>
      <c r="BX84"/>
      <c r="BY84" s="171" t="str">
        <f>IF(BW84&gt;0,'Grips Selector'!$U$9,"")</f>
        <v/>
      </c>
      <c r="CD84"/>
      <c r="CE84" s="171" t="str">
        <f>IF(CC84&gt;0,'Grips Selector'!$V$9,"")</f>
        <v/>
      </c>
    </row>
    <row r="85" spans="4:83" x14ac:dyDescent="0.3">
      <c r="D85"/>
      <c r="E85" s="171" t="str">
        <f t="shared" si="22"/>
        <v/>
      </c>
      <c r="J85"/>
      <c r="K85" s="171" t="str">
        <f t="shared" si="23"/>
        <v/>
      </c>
      <c r="P85"/>
      <c r="Q85" s="171" t="str">
        <f t="shared" si="24"/>
        <v/>
      </c>
      <c r="V85"/>
      <c r="W85" s="171" t="str">
        <f t="shared" si="25"/>
        <v/>
      </c>
      <c r="AB85"/>
      <c r="AC85" s="171" t="str">
        <f t="shared" si="26"/>
        <v/>
      </c>
      <c r="AH85"/>
      <c r="AI85" s="171" t="str">
        <f t="shared" si="27"/>
        <v/>
      </c>
      <c r="AN85"/>
      <c r="AO85" s="171" t="str">
        <f t="shared" si="28"/>
        <v/>
      </c>
      <c r="AT85"/>
      <c r="AU85" s="171" t="str">
        <f t="shared" si="29"/>
        <v/>
      </c>
      <c r="AZ85"/>
      <c r="BA85" s="171" t="str">
        <f t="shared" si="30"/>
        <v/>
      </c>
      <c r="BF85"/>
      <c r="BG85" s="171" t="str">
        <f t="shared" si="31"/>
        <v/>
      </c>
      <c r="BL85"/>
      <c r="BM85" s="171" t="str">
        <f t="shared" si="32"/>
        <v/>
      </c>
      <c r="BR85"/>
      <c r="BS85" s="171" t="str">
        <f>IF(BQ85&gt;0,'Grips Selector'!$T$9,"")</f>
        <v/>
      </c>
      <c r="BX85"/>
      <c r="BY85" s="171" t="str">
        <f>IF(BW85&gt;0,'Grips Selector'!$U$9,"")</f>
        <v/>
      </c>
      <c r="CD85"/>
      <c r="CE85" s="171" t="str">
        <f>IF(CC85&gt;0,'Grips Selector'!$V$9,"")</f>
        <v/>
      </c>
    </row>
    <row r="86" spans="4:83" x14ac:dyDescent="0.3">
      <c r="D86"/>
      <c r="E86" s="171" t="str">
        <f t="shared" si="22"/>
        <v/>
      </c>
      <c r="J86"/>
      <c r="K86" s="171" t="str">
        <f t="shared" si="23"/>
        <v/>
      </c>
      <c r="P86"/>
      <c r="Q86" s="171" t="str">
        <f t="shared" si="24"/>
        <v/>
      </c>
      <c r="V86"/>
      <c r="W86" s="171" t="str">
        <f t="shared" si="25"/>
        <v/>
      </c>
      <c r="AB86"/>
      <c r="AC86" s="171" t="str">
        <f t="shared" si="26"/>
        <v/>
      </c>
      <c r="AH86"/>
      <c r="AI86" s="171" t="str">
        <f t="shared" si="27"/>
        <v/>
      </c>
      <c r="AN86"/>
      <c r="AO86" s="171" t="str">
        <f t="shared" si="28"/>
        <v/>
      </c>
      <c r="AT86"/>
      <c r="AU86" s="171" t="str">
        <f t="shared" si="29"/>
        <v/>
      </c>
      <c r="AZ86"/>
      <c r="BA86" s="171" t="str">
        <f t="shared" si="30"/>
        <v/>
      </c>
      <c r="BF86"/>
      <c r="BG86" s="171" t="str">
        <f t="shared" si="31"/>
        <v/>
      </c>
      <c r="BL86"/>
      <c r="BM86" s="171" t="str">
        <f t="shared" si="32"/>
        <v/>
      </c>
      <c r="BR86"/>
      <c r="BS86" s="171" t="str">
        <f>IF(BQ86&gt;0,'Grips Selector'!$T$9,"")</f>
        <v/>
      </c>
      <c r="BX86"/>
      <c r="BY86" s="171" t="str">
        <f>IF(BW86&gt;0,'Grips Selector'!$U$9,"")</f>
        <v/>
      </c>
      <c r="CD86"/>
      <c r="CE86" s="171" t="str">
        <f>IF(CC86&gt;0,'Grips Selector'!$V$9,"")</f>
        <v/>
      </c>
    </row>
    <row r="87" spans="4:83" x14ac:dyDescent="0.3">
      <c r="D87"/>
      <c r="E87" s="171" t="str">
        <f t="shared" si="22"/>
        <v/>
      </c>
      <c r="J87"/>
      <c r="K87" s="171" t="str">
        <f t="shared" si="23"/>
        <v/>
      </c>
      <c r="P87"/>
      <c r="Q87" s="171" t="str">
        <f t="shared" si="24"/>
        <v/>
      </c>
      <c r="V87"/>
      <c r="W87" s="171" t="str">
        <f t="shared" si="25"/>
        <v/>
      </c>
      <c r="AB87"/>
      <c r="AC87" s="171" t="str">
        <f t="shared" si="26"/>
        <v/>
      </c>
      <c r="AH87"/>
      <c r="AI87" s="171" t="str">
        <f t="shared" si="27"/>
        <v/>
      </c>
      <c r="AN87"/>
      <c r="AO87" s="171" t="str">
        <f t="shared" si="28"/>
        <v/>
      </c>
      <c r="AT87"/>
      <c r="AU87" s="171" t="str">
        <f t="shared" si="29"/>
        <v/>
      </c>
      <c r="AZ87"/>
      <c r="BA87" s="171" t="str">
        <f t="shared" si="30"/>
        <v/>
      </c>
      <c r="BF87"/>
      <c r="BG87" s="171" t="str">
        <f t="shared" si="31"/>
        <v/>
      </c>
      <c r="BL87"/>
      <c r="BM87" s="171" t="str">
        <f t="shared" si="32"/>
        <v/>
      </c>
      <c r="BR87"/>
      <c r="BS87" s="171" t="str">
        <f>IF(BQ87&gt;0,'Grips Selector'!$T$9,"")</f>
        <v/>
      </c>
      <c r="BX87"/>
      <c r="BY87" s="171" t="str">
        <f>IF(BW87&gt;0,'Grips Selector'!$U$9,"")</f>
        <v/>
      </c>
      <c r="CD87"/>
      <c r="CE87" s="171" t="str">
        <f>IF(CC87&gt;0,'Grips Selector'!$V$9,"")</f>
        <v/>
      </c>
    </row>
    <row r="88" spans="4:83" x14ac:dyDescent="0.3">
      <c r="D88"/>
      <c r="E88" s="171" t="str">
        <f t="shared" si="22"/>
        <v/>
      </c>
      <c r="J88"/>
      <c r="K88" s="171" t="str">
        <f t="shared" si="23"/>
        <v/>
      </c>
      <c r="P88"/>
      <c r="Q88" s="171" t="str">
        <f t="shared" si="24"/>
        <v/>
      </c>
      <c r="V88"/>
      <c r="W88" s="171" t="str">
        <f t="shared" si="25"/>
        <v/>
      </c>
      <c r="AB88"/>
      <c r="AC88" s="171" t="str">
        <f t="shared" si="26"/>
        <v/>
      </c>
      <c r="AH88"/>
      <c r="AI88" s="171" t="str">
        <f t="shared" si="27"/>
        <v/>
      </c>
      <c r="AN88"/>
      <c r="AO88" s="171" t="str">
        <f t="shared" si="28"/>
        <v/>
      </c>
      <c r="AT88"/>
      <c r="AU88" s="171" t="str">
        <f t="shared" si="29"/>
        <v/>
      </c>
      <c r="AZ88"/>
      <c r="BA88" s="171" t="str">
        <f t="shared" si="30"/>
        <v/>
      </c>
      <c r="BF88"/>
      <c r="BG88" s="171" t="str">
        <f t="shared" si="31"/>
        <v/>
      </c>
      <c r="BL88"/>
      <c r="BM88" s="171" t="str">
        <f t="shared" si="32"/>
        <v/>
      </c>
      <c r="BR88"/>
      <c r="BS88" s="171" t="str">
        <f>IF(BQ88&gt;0,'Grips Selector'!$T$9,"")</f>
        <v/>
      </c>
      <c r="BX88"/>
      <c r="BY88" s="171" t="str">
        <f>IF(BW88&gt;0,'Grips Selector'!$U$9,"")</f>
        <v/>
      </c>
      <c r="CD88"/>
      <c r="CE88" s="171" t="str">
        <f>IF(CC88&gt;0,'Grips Selector'!$V$9,"")</f>
        <v/>
      </c>
    </row>
    <row r="89" spans="4:83" x14ac:dyDescent="0.3">
      <c r="D89"/>
      <c r="E89" s="171" t="str">
        <f t="shared" si="22"/>
        <v/>
      </c>
      <c r="J89"/>
      <c r="K89" s="171" t="str">
        <f t="shared" si="23"/>
        <v/>
      </c>
      <c r="P89"/>
      <c r="Q89" s="171" t="str">
        <f t="shared" si="24"/>
        <v/>
      </c>
      <c r="V89"/>
      <c r="W89" s="171" t="str">
        <f t="shared" si="25"/>
        <v/>
      </c>
      <c r="AB89"/>
      <c r="AC89" s="171" t="str">
        <f t="shared" si="26"/>
        <v/>
      </c>
      <c r="AH89"/>
      <c r="AI89" s="171" t="str">
        <f t="shared" si="27"/>
        <v/>
      </c>
      <c r="AN89"/>
      <c r="AO89" s="171" t="str">
        <f t="shared" si="28"/>
        <v/>
      </c>
      <c r="AT89"/>
      <c r="AU89" s="171" t="str">
        <f t="shared" si="29"/>
        <v/>
      </c>
      <c r="AZ89"/>
      <c r="BA89" s="171" t="str">
        <f t="shared" si="30"/>
        <v/>
      </c>
      <c r="BF89"/>
      <c r="BG89" s="171" t="str">
        <f t="shared" si="31"/>
        <v/>
      </c>
      <c r="BL89"/>
      <c r="BM89" s="171" t="str">
        <f t="shared" si="32"/>
        <v/>
      </c>
      <c r="BR89"/>
      <c r="BS89" s="171" t="str">
        <f>IF(BQ89&gt;0,'Grips Selector'!$T$9,"")</f>
        <v/>
      </c>
      <c r="BX89"/>
      <c r="BY89" s="171" t="str">
        <f>IF(BW89&gt;0,'Grips Selector'!$U$9,"")</f>
        <v/>
      </c>
      <c r="CD89"/>
      <c r="CE89" s="171" t="str">
        <f>IF(CC89&gt;0,'Grips Selector'!$V$9,"")</f>
        <v/>
      </c>
    </row>
    <row r="90" spans="4:83" x14ac:dyDescent="0.3">
      <c r="D90"/>
      <c r="E90" s="171" t="str">
        <f t="shared" si="22"/>
        <v/>
      </c>
      <c r="J90"/>
      <c r="K90" s="171" t="str">
        <f t="shared" si="23"/>
        <v/>
      </c>
      <c r="P90"/>
      <c r="Q90" s="171" t="str">
        <f t="shared" si="24"/>
        <v/>
      </c>
      <c r="V90"/>
      <c r="W90" s="171" t="str">
        <f t="shared" si="25"/>
        <v/>
      </c>
      <c r="AB90"/>
      <c r="AC90" s="171" t="str">
        <f t="shared" si="26"/>
        <v/>
      </c>
      <c r="AH90"/>
      <c r="AI90" s="171" t="str">
        <f t="shared" si="27"/>
        <v/>
      </c>
      <c r="AN90"/>
      <c r="AO90" s="171" t="str">
        <f t="shared" si="28"/>
        <v/>
      </c>
      <c r="AT90"/>
      <c r="AU90" s="171" t="str">
        <f t="shared" si="29"/>
        <v/>
      </c>
      <c r="AZ90"/>
      <c r="BA90" s="171" t="str">
        <f t="shared" si="30"/>
        <v/>
      </c>
      <c r="BF90"/>
      <c r="BG90" s="171" t="str">
        <f t="shared" si="31"/>
        <v/>
      </c>
      <c r="BL90"/>
      <c r="BM90" s="171" t="str">
        <f t="shared" si="32"/>
        <v/>
      </c>
      <c r="BR90"/>
      <c r="BS90" s="171" t="str">
        <f>IF(BQ90&gt;0,'Grips Selector'!$T$9,"")</f>
        <v/>
      </c>
      <c r="BX90"/>
      <c r="BY90" s="171" t="str">
        <f>IF(BW90&gt;0,'Grips Selector'!$U$9,"")</f>
        <v/>
      </c>
      <c r="CD90"/>
      <c r="CE90" s="171" t="str">
        <f>IF(CC90&gt;0,'Grips Selector'!$V$9,"")</f>
        <v/>
      </c>
    </row>
    <row r="91" spans="4:83" x14ac:dyDescent="0.3">
      <c r="D91"/>
      <c r="E91" s="171" t="str">
        <f t="shared" si="22"/>
        <v/>
      </c>
      <c r="J91"/>
      <c r="K91" s="171" t="str">
        <f t="shared" si="23"/>
        <v/>
      </c>
      <c r="P91"/>
      <c r="Q91" s="171" t="str">
        <f t="shared" si="24"/>
        <v/>
      </c>
      <c r="V91"/>
      <c r="W91" s="171" t="str">
        <f t="shared" si="25"/>
        <v/>
      </c>
      <c r="AB91"/>
      <c r="AC91" s="171" t="str">
        <f t="shared" si="26"/>
        <v/>
      </c>
      <c r="AH91"/>
      <c r="AI91" s="171" t="str">
        <f t="shared" si="27"/>
        <v/>
      </c>
      <c r="AN91"/>
      <c r="AO91" s="171" t="str">
        <f t="shared" si="28"/>
        <v/>
      </c>
      <c r="AT91"/>
      <c r="AU91" s="171" t="str">
        <f t="shared" si="29"/>
        <v/>
      </c>
      <c r="AZ91"/>
      <c r="BA91" s="171" t="str">
        <f t="shared" si="30"/>
        <v/>
      </c>
      <c r="BF91"/>
      <c r="BG91" s="171" t="str">
        <f t="shared" si="31"/>
        <v/>
      </c>
      <c r="BL91"/>
      <c r="BM91" s="171" t="str">
        <f t="shared" si="32"/>
        <v/>
      </c>
      <c r="BR91"/>
      <c r="BS91" s="171" t="str">
        <f>IF(BQ91&gt;0,'Grips Selector'!$T$9,"")</f>
        <v/>
      </c>
      <c r="BX91"/>
      <c r="BY91" s="171" t="str">
        <f>IF(BW91&gt;0,'Grips Selector'!$U$9,"")</f>
        <v/>
      </c>
      <c r="CD91"/>
      <c r="CE91" s="171" t="str">
        <f>IF(CC91&gt;0,'Grips Selector'!$V$9,"")</f>
        <v/>
      </c>
    </row>
    <row r="92" spans="4:83" x14ac:dyDescent="0.3">
      <c r="AO92" s="171" t="str">
        <f t="shared" si="28"/>
        <v/>
      </c>
      <c r="BA92" s="171" t="str">
        <f t="shared" si="30"/>
        <v/>
      </c>
      <c r="BG92" s="171" t="str">
        <f t="shared" si="31"/>
        <v/>
      </c>
      <c r="BM92" s="171" t="str">
        <f t="shared" si="32"/>
        <v/>
      </c>
      <c r="BS92" s="171" t="str">
        <f>IF(BQ92&gt;0,'Grips Selector'!$T$9,"")</f>
        <v/>
      </c>
      <c r="BY92" s="171" t="str">
        <f>IF(BW92&gt;0,'Grips Selector'!$U$9,"")</f>
        <v/>
      </c>
      <c r="CE92" s="171" t="str">
        <f>IF(CC92&gt;0,'Grips Selector'!$V$9,"")</f>
        <v/>
      </c>
    </row>
    <row r="93" spans="4:83" x14ac:dyDescent="0.3">
      <c r="BG93" s="171" t="str">
        <f t="shared" si="31"/>
        <v/>
      </c>
      <c r="BM93" s="171" t="str">
        <f t="shared" si="32"/>
        <v/>
      </c>
      <c r="BY93" s="171" t="str">
        <f>IF(BW93&gt;0,'Grips Selector'!$U$9,"")</f>
        <v/>
      </c>
      <c r="CE93" s="171" t="str">
        <f>IF(CC93&gt;0,'Grips Selector'!$V$9,"")</f>
        <v/>
      </c>
    </row>
  </sheetData>
  <phoneticPr fontId="8" type="noConversion"/>
  <pageMargins left="0.7" right="0.7" top="0.75" bottom="0.75" header="0.3" footer="0.3"/>
  <pageSetup orientation="portrait" r:id="rId15"/>
  <tableParts count="1">
    <tablePart r:id="rId16"/>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FCA8B1-D471-4CA7-A147-AF1055CD261A}">
  <sheetPr codeName="Sheet6"/>
  <dimension ref="A1:CE120"/>
  <sheetViews>
    <sheetView workbookViewId="0">
      <selection activeCell="G1" sqref="G1"/>
    </sheetView>
  </sheetViews>
  <sheetFormatPr defaultColWidth="8.796875" defaultRowHeight="15.6" x14ac:dyDescent="0.3"/>
  <cols>
    <col min="1" max="2" width="8.796875" style="171"/>
    <col min="3" max="3" width="10" style="171" customWidth="1"/>
    <col min="4" max="8" width="8.796875" style="171"/>
    <col min="9" max="9" width="10" style="171" customWidth="1"/>
    <col min="10" max="14" width="8.796875" style="171"/>
    <col min="15" max="15" width="10" style="171" customWidth="1"/>
    <col min="16" max="20" width="8.796875" style="171"/>
    <col min="21" max="21" width="10" style="171" customWidth="1"/>
    <col min="22" max="26" width="8.796875" style="171"/>
    <col min="27" max="27" width="10" style="171" customWidth="1"/>
    <col min="28" max="32" width="8.796875" style="171"/>
    <col min="33" max="33" width="10" style="171" customWidth="1"/>
    <col min="34" max="38" width="8.796875" style="171"/>
    <col min="39" max="39" width="10" style="171" customWidth="1"/>
    <col min="40" max="44" width="8.796875" style="171"/>
    <col min="45" max="45" width="10" style="171" customWidth="1"/>
    <col min="46" max="50" width="8.796875" style="171"/>
    <col min="51" max="51" width="10" style="171" customWidth="1"/>
    <col min="52" max="56" width="8.796875" style="171"/>
    <col min="57" max="57" width="10" style="171" customWidth="1"/>
    <col min="58" max="62" width="8.796875" style="171"/>
    <col min="63" max="63" width="10" style="171" customWidth="1"/>
    <col min="64" max="67" width="8.796875" style="171"/>
    <col min="68" max="68" width="9" style="171" customWidth="1"/>
    <col min="69" max="69" width="10" style="171" customWidth="1"/>
    <col min="70" max="73" width="8.796875" style="171"/>
    <col min="74" max="75" width="10" style="171" customWidth="1"/>
    <col min="76" max="79" width="8.796875" style="171"/>
    <col min="80" max="81" width="10" style="171" customWidth="1"/>
    <col min="82" max="16384" width="8.796875" style="171"/>
  </cols>
  <sheetData>
    <row r="1" spans="1:83" s="172" customFormat="1" x14ac:dyDescent="0.3">
      <c r="A1" s="172" t="s">
        <v>13</v>
      </c>
      <c r="B1" s="172" t="s">
        <v>182</v>
      </c>
      <c r="C1" s="172" t="s">
        <v>181</v>
      </c>
      <c r="D1" s="173" t="s">
        <v>229</v>
      </c>
      <c r="E1" s="172" t="s">
        <v>211</v>
      </c>
      <c r="F1" s="174"/>
      <c r="G1" s="172" t="s">
        <v>13</v>
      </c>
      <c r="H1" s="172" t="s">
        <v>184</v>
      </c>
      <c r="I1" s="172" t="s">
        <v>181</v>
      </c>
      <c r="J1" s="173" t="s">
        <v>229</v>
      </c>
      <c r="K1" s="172" t="s">
        <v>211</v>
      </c>
      <c r="L1" s="174"/>
      <c r="M1" s="172" t="s">
        <v>13</v>
      </c>
      <c r="N1" s="172" t="s">
        <v>186</v>
      </c>
      <c r="O1" s="172" t="s">
        <v>181</v>
      </c>
      <c r="P1" s="173" t="s">
        <v>229</v>
      </c>
      <c r="Q1" s="172" t="s">
        <v>211</v>
      </c>
      <c r="R1" s="174"/>
      <c r="S1" s="172" t="s">
        <v>13</v>
      </c>
      <c r="T1" s="172" t="s">
        <v>188</v>
      </c>
      <c r="U1" s="172" t="s">
        <v>181</v>
      </c>
      <c r="V1" s="173" t="s">
        <v>229</v>
      </c>
      <c r="W1" s="172" t="s">
        <v>211</v>
      </c>
      <c r="X1" s="174"/>
      <c r="Y1" s="172" t="s">
        <v>13</v>
      </c>
      <c r="Z1" s="172" t="s">
        <v>190</v>
      </c>
      <c r="AA1" s="172" t="s">
        <v>181</v>
      </c>
      <c r="AB1" s="173" t="s">
        <v>229</v>
      </c>
      <c r="AC1" s="172" t="s">
        <v>211</v>
      </c>
      <c r="AD1" s="174"/>
      <c r="AE1" s="172" t="s">
        <v>13</v>
      </c>
      <c r="AF1" s="172" t="s">
        <v>192</v>
      </c>
      <c r="AG1" s="172" t="s">
        <v>181</v>
      </c>
      <c r="AH1" s="173" t="s">
        <v>229</v>
      </c>
      <c r="AI1" s="172" t="s">
        <v>211</v>
      </c>
      <c r="AJ1" s="174"/>
      <c r="AK1" s="172" t="s">
        <v>13</v>
      </c>
      <c r="AL1" s="172" t="s">
        <v>194</v>
      </c>
      <c r="AM1" s="172" t="s">
        <v>181</v>
      </c>
      <c r="AN1" s="173" t="s">
        <v>229</v>
      </c>
      <c r="AO1" s="172" t="s">
        <v>211</v>
      </c>
      <c r="AP1" s="174"/>
      <c r="AQ1" s="172" t="s">
        <v>13</v>
      </c>
      <c r="AR1" s="172" t="s">
        <v>196</v>
      </c>
      <c r="AS1" s="172" t="s">
        <v>181</v>
      </c>
      <c r="AT1" s="173" t="s">
        <v>229</v>
      </c>
      <c r="AU1" s="172" t="s">
        <v>211</v>
      </c>
      <c r="AV1" s="174"/>
      <c r="AW1" s="172" t="s">
        <v>13</v>
      </c>
      <c r="AX1" s="172" t="s">
        <v>198</v>
      </c>
      <c r="AY1" s="172" t="s">
        <v>181</v>
      </c>
      <c r="AZ1" s="173" t="s">
        <v>229</v>
      </c>
      <c r="BA1" s="172" t="s">
        <v>211</v>
      </c>
      <c r="BB1" s="174"/>
      <c r="BC1" s="172" t="s">
        <v>13</v>
      </c>
      <c r="BD1" s="172" t="s">
        <v>200</v>
      </c>
      <c r="BE1" s="172" t="s">
        <v>181</v>
      </c>
      <c r="BF1" s="173" t="s">
        <v>229</v>
      </c>
      <c r="BG1" s="172" t="s">
        <v>211</v>
      </c>
      <c r="BH1" s="174"/>
      <c r="BI1" s="172" t="s">
        <v>13</v>
      </c>
      <c r="BJ1" s="172" t="s">
        <v>202</v>
      </c>
      <c r="BK1" s="172" t="s">
        <v>181</v>
      </c>
      <c r="BL1" s="173" t="s">
        <v>229</v>
      </c>
      <c r="BM1" s="172" t="s">
        <v>211</v>
      </c>
      <c r="BN1" s="174"/>
      <c r="BO1" s="172" t="s">
        <v>13</v>
      </c>
      <c r="BP1" s="172" t="s">
        <v>204</v>
      </c>
      <c r="BQ1" s="172" t="s">
        <v>181</v>
      </c>
      <c r="BR1" s="173" t="s">
        <v>229</v>
      </c>
      <c r="BS1" s="172" t="s">
        <v>211</v>
      </c>
      <c r="BT1" s="174"/>
      <c r="BU1" s="172" t="s">
        <v>13</v>
      </c>
      <c r="BV1" s="172" t="s">
        <v>209</v>
      </c>
      <c r="BW1" s="172" t="s">
        <v>181</v>
      </c>
      <c r="BX1" s="173" t="s">
        <v>229</v>
      </c>
      <c r="BY1" s="172" t="s">
        <v>211</v>
      </c>
      <c r="BZ1" s="174"/>
      <c r="CA1" s="172" t="s">
        <v>13</v>
      </c>
      <c r="CB1" s="172" t="s">
        <v>210</v>
      </c>
      <c r="CC1" s="172" t="s">
        <v>181</v>
      </c>
      <c r="CD1" s="173" t="s">
        <v>229</v>
      </c>
      <c r="CE1" s="172" t="s">
        <v>211</v>
      </c>
    </row>
    <row r="2" spans="1:83" x14ac:dyDescent="0.3">
      <c r="A2" s="171" t="str">
        <f>IF('Itemized Order'!A5="","",'Itemized Order'!A5)</f>
        <v>OCE-0100</v>
      </c>
      <c r="B2" s="171">
        <f>IF('Itemized Order'!B5="","",'Itemized Order'!B5)</f>
        <v>2</v>
      </c>
      <c r="C2" s="171">
        <f>IF('Itemized Order'!C5="","",'Itemized Order'!C5)</f>
        <v>2</v>
      </c>
      <c r="D2" s="171">
        <f>IF('Itemized Order'!D5="","",'Itemized Order'!D5)</f>
        <v>55.983200000000004</v>
      </c>
      <c r="E2" s="201" t="str">
        <f>IF('Itemized Order'!E5="","",'Itemized Order'!E5)</f>
        <v>12-01</v>
      </c>
      <c r="G2" s="171" t="str">
        <f>IF('Itemized Order'!G5="","",'Itemized Order'!G5)</f>
        <v>OCE-0101</v>
      </c>
      <c r="H2" s="171">
        <f>IF('Itemized Order'!H5="","",'Itemized Order'!H5)</f>
        <v>1</v>
      </c>
      <c r="I2" s="171">
        <f>IF('Itemized Order'!I5="","",'Itemized Order'!I5)</f>
        <v>1</v>
      </c>
      <c r="J2" s="171">
        <f>IF('Itemized Order'!J5="","",'Itemized Order'!J5)</f>
        <v>71.603999999999999</v>
      </c>
      <c r="K2" s="171" t="str">
        <f>IF('Itemized Order'!K5="","",'Itemized Order'!K5)</f>
        <v>11-26</v>
      </c>
      <c r="M2" s="171" t="str">
        <f>IF('Itemized Order'!M5="","",'Itemized Order'!M5)</f>
        <v>OCE-0142</v>
      </c>
      <c r="N2" s="171">
        <f>IF('Itemized Order'!N5="","",'Itemized Order'!N5)</f>
        <v>2</v>
      </c>
      <c r="O2" s="171">
        <f>IF('Itemized Order'!O5="","",'Itemized Order'!O5)</f>
        <v>2</v>
      </c>
      <c r="P2" s="171">
        <f>IF('Itemized Order'!P5="","",'Itemized Order'!P5)</f>
        <v>78.863200000000006</v>
      </c>
      <c r="Q2" s="171" t="str">
        <f>IF('Itemized Order'!Q5="","",'Itemized Order'!Q5)</f>
        <v>11-12</v>
      </c>
      <c r="S2" s="171" t="str">
        <f>IF('Itemized Order'!S5="","",'Itemized Order'!S5)</f>
        <v>OCE-0209</v>
      </c>
      <c r="T2" s="171">
        <f>IF('Itemized Order'!T5="","",'Itemized Order'!T5)</f>
        <v>1</v>
      </c>
      <c r="U2" s="171">
        <f>IF('Itemized Order'!U5="","",'Itemized Order'!U5)</f>
        <v>1</v>
      </c>
      <c r="V2" s="171">
        <f>IF('Itemized Order'!V5="","",'Itemized Order'!V5)</f>
        <v>1037.6496000000002</v>
      </c>
      <c r="W2" s="171" t="str">
        <f>IF('Itemized Order'!W5="","",'Itemized Order'!W5)</f>
        <v>14-01</v>
      </c>
      <c r="Y2" s="171" t="str">
        <f>IF('Itemized Order'!Y5="","",'Itemized Order'!Y5)</f>
        <v/>
      </c>
      <c r="Z2" s="171" t="str">
        <f>IF('Itemized Order'!Z5="","",'Itemized Order'!Z5)</f>
        <v/>
      </c>
      <c r="AA2" s="171" t="str">
        <f>IF('Itemized Order'!AA5="","",'Itemized Order'!AA5)</f>
        <v/>
      </c>
      <c r="AB2" s="171" t="str">
        <f>IF('Itemized Order'!AB5="","",'Itemized Order'!AB5)</f>
        <v/>
      </c>
      <c r="AC2" s="171" t="str">
        <f>IF('Itemized Order'!AC5="","",'Itemized Order'!AC5)</f>
        <v/>
      </c>
      <c r="AE2" s="171" t="str">
        <f>IF('Itemized Order'!AE5="","",'Itemized Order'!AE5)</f>
        <v/>
      </c>
      <c r="AF2" s="171" t="str">
        <f>IF('Itemized Order'!AF5="","",'Itemized Order'!AF5)</f>
        <v/>
      </c>
      <c r="AG2" s="171" t="str">
        <f>IF('Itemized Order'!AG5="","",'Itemized Order'!AG5)</f>
        <v/>
      </c>
      <c r="AH2" s="171" t="str">
        <f>IF('Itemized Order'!AH5="","",'Itemized Order'!AH5)</f>
        <v/>
      </c>
      <c r="AI2" s="171" t="str">
        <f>IF('Itemized Order'!AI5="","",'Itemized Order'!AI5)</f>
        <v/>
      </c>
      <c r="AK2" s="171" t="str">
        <f>IF('Itemized Order'!AK5="","",'Itemized Order'!AK5)</f>
        <v/>
      </c>
      <c r="AL2" s="171" t="str">
        <f>IF('Itemized Order'!AL5="","",'Itemized Order'!AL5)</f>
        <v/>
      </c>
      <c r="AM2" s="171" t="str">
        <f>IF('Itemized Order'!AM5="","",'Itemized Order'!AM5)</f>
        <v/>
      </c>
      <c r="AN2" s="171" t="str">
        <f>IF('Itemized Order'!AN5="","",'Itemized Order'!AN5)</f>
        <v/>
      </c>
      <c r="AO2" s="171" t="str">
        <f>IF('Itemized Order'!AO5="","",'Itemized Order'!AO5)</f>
        <v/>
      </c>
      <c r="AQ2" s="171" t="str">
        <f>IF('Itemized Order'!AQ5="","",'Itemized Order'!AQ5)</f>
        <v/>
      </c>
      <c r="AR2" s="171" t="str">
        <f>IF('Itemized Order'!AR5="","",'Itemized Order'!AR5)</f>
        <v/>
      </c>
      <c r="AS2" s="171" t="str">
        <f>IF('Itemized Order'!AS5="","",'Itemized Order'!AS5)</f>
        <v/>
      </c>
      <c r="AT2" s="171" t="str">
        <f>IF('Itemized Order'!AT5="","",'Itemized Order'!AT5)</f>
        <v/>
      </c>
      <c r="AU2" s="171" t="str">
        <f>IF('Itemized Order'!AU5="","",'Itemized Order'!AU5)</f>
        <v/>
      </c>
      <c r="AW2" s="171" t="str">
        <f>IF('Itemized Order'!AW5="","",'Itemized Order'!AW5)</f>
        <v/>
      </c>
      <c r="AX2" s="171" t="str">
        <f>IF('Itemized Order'!AX5="","",'Itemized Order'!AX5)</f>
        <v/>
      </c>
      <c r="AY2" s="171" t="str">
        <f>IF('Itemized Order'!AY5="","",'Itemized Order'!AY5)</f>
        <v/>
      </c>
      <c r="AZ2" s="171" t="str">
        <f>IF('Itemized Order'!AZ5="","",'Itemized Order'!AZ5)</f>
        <v/>
      </c>
      <c r="BA2" s="171" t="str">
        <f>IF('Itemized Order'!BA5="","",'Itemized Order'!BA5)</f>
        <v/>
      </c>
      <c r="BC2" s="171" t="str">
        <f>IF('Itemized Order'!BC5="","",'Itemized Order'!BC5)</f>
        <v/>
      </c>
      <c r="BD2" s="171" t="str">
        <f>IF('Itemized Order'!BD5="","",'Itemized Order'!BD5)</f>
        <v/>
      </c>
      <c r="BE2" s="171" t="str">
        <f>IF('Itemized Order'!BE5="","",'Itemized Order'!BE5)</f>
        <v/>
      </c>
      <c r="BF2" s="171" t="str">
        <f>IF('Itemized Order'!BF5="","",'Itemized Order'!BF5)</f>
        <v/>
      </c>
      <c r="BG2" s="171" t="str">
        <f>IF('Itemized Order'!BG5="","",'Itemized Order'!BG5)</f>
        <v/>
      </c>
      <c r="BI2" s="171" t="str">
        <f>IF('Itemized Order'!BI5="","",'Itemized Order'!BI5)</f>
        <v/>
      </c>
      <c r="BJ2" s="171" t="str">
        <f>IF('Itemized Order'!BJ5="","",'Itemized Order'!BJ5)</f>
        <v/>
      </c>
      <c r="BK2" s="171" t="str">
        <f>IF('Itemized Order'!BK5="","",'Itemized Order'!BK5)</f>
        <v/>
      </c>
      <c r="BL2" s="171" t="str">
        <f>IF('Itemized Order'!BL5="","",'Itemized Order'!BL5)</f>
        <v/>
      </c>
      <c r="BM2" s="171" t="str">
        <f>IF('Itemized Order'!BM5="","",'Itemized Order'!BM5)</f>
        <v/>
      </c>
      <c r="BO2" s="171" t="str">
        <f>IF('Itemized Order'!BO5="","",'Itemized Order'!BO5)</f>
        <v/>
      </c>
      <c r="BP2" s="171" t="str">
        <f>IF('Itemized Order'!BP5="","",'Itemized Order'!BP5)</f>
        <v/>
      </c>
      <c r="BQ2" s="171" t="str">
        <f>IF('Itemized Order'!BQ5="","",'Itemized Order'!BQ5)</f>
        <v/>
      </c>
      <c r="BR2" s="171" t="str">
        <f>IF('Itemized Order'!BR5="","",'Itemized Order'!BR5)</f>
        <v/>
      </c>
      <c r="BS2" s="171" t="str">
        <f>IF('Itemized Order'!BS5="","",'Itemized Order'!BS5)</f>
        <v/>
      </c>
      <c r="BU2" s="171" t="str">
        <f>IF('Itemized Order'!BU5="","",'Itemized Order'!BU5)</f>
        <v/>
      </c>
      <c r="BV2" s="171" t="str">
        <f>IF('Itemized Order'!BV5="","",'Itemized Order'!BV5)</f>
        <v/>
      </c>
      <c r="BW2" s="171" t="str">
        <f>IF('Itemized Order'!BW5="","",'Itemized Order'!BW5)</f>
        <v/>
      </c>
      <c r="BX2" s="171" t="str">
        <f>IF('Itemized Order'!BX5="","",'Itemized Order'!BX5)</f>
        <v/>
      </c>
      <c r="BY2" s="171" t="str">
        <f>IF('Itemized Order'!BY5="","",'Itemized Order'!BY5)</f>
        <v/>
      </c>
      <c r="CA2" s="171" t="str">
        <f>IF('Itemized Order'!CA5="","",'Itemized Order'!CA5)</f>
        <v/>
      </c>
      <c r="CB2" s="171" t="str">
        <f>IF('Itemized Order'!CB5="","",'Itemized Order'!CB5)</f>
        <v/>
      </c>
      <c r="CC2" s="171" t="str">
        <f>IF('Itemized Order'!CC5="","",'Itemized Order'!CC5)</f>
        <v/>
      </c>
      <c r="CD2" s="171" t="str">
        <f>IF('Itemized Order'!CD5="","",'Itemized Order'!CD5)</f>
        <v/>
      </c>
      <c r="CE2" s="171" t="str">
        <f>IF('Itemized Order'!CE5="","",'Itemized Order'!CE5)</f>
        <v/>
      </c>
    </row>
    <row r="3" spans="1:83" x14ac:dyDescent="0.3">
      <c r="A3" s="171" t="str">
        <f>IF('Itemized Order'!A6="","",'Itemized Order'!A6)</f>
        <v/>
      </c>
      <c r="B3" s="171" t="str">
        <f>IF('Itemized Order'!B6="","",'Itemized Order'!B6)</f>
        <v/>
      </c>
      <c r="C3" s="171" t="str">
        <f>IF('Itemized Order'!C6="","",'Itemized Order'!C6)</f>
        <v/>
      </c>
      <c r="D3" s="171" t="str">
        <f>IF('Itemized Order'!D6="","",'Itemized Order'!D6)</f>
        <v/>
      </c>
      <c r="E3" s="201" t="str">
        <f>IF('Itemized Order'!E6="","",'Itemized Order'!E6)</f>
        <v/>
      </c>
      <c r="G3" s="171" t="str">
        <f>IF('Itemized Order'!G6="","",'Itemized Order'!G6)</f>
        <v>OCE-0121</v>
      </c>
      <c r="H3" s="171">
        <f>IF('Itemized Order'!H6="","",'Itemized Order'!H6)</f>
        <v>2</v>
      </c>
      <c r="I3" s="171">
        <f>IF('Itemized Order'!I6="","",'Itemized Order'!I6)</f>
        <v>2</v>
      </c>
      <c r="J3" s="171">
        <f>IF('Itemized Order'!J6="","",'Itemized Order'!J6)</f>
        <v>113.2664</v>
      </c>
      <c r="K3" s="171" t="str">
        <f>IF('Itemized Order'!K6="","",'Itemized Order'!K6)</f>
        <v>11-26</v>
      </c>
      <c r="M3" s="171" t="str">
        <f>IF('Itemized Order'!M6="","",'Itemized Order'!M6)</f>
        <v/>
      </c>
      <c r="N3" s="171" t="str">
        <f>IF('Itemized Order'!N6="","",'Itemized Order'!N6)</f>
        <v/>
      </c>
      <c r="O3" s="171" t="str">
        <f>IF('Itemized Order'!O6="","",'Itemized Order'!O6)</f>
        <v/>
      </c>
      <c r="P3" s="171" t="str">
        <f>IF('Itemized Order'!P6="","",'Itemized Order'!P6)</f>
        <v/>
      </c>
      <c r="Q3" s="171" t="str">
        <f>IF('Itemized Order'!Q6="","",'Itemized Order'!Q6)</f>
        <v/>
      </c>
      <c r="S3" s="171" t="str">
        <f>IF('Itemized Order'!S6="","",'Itemized Order'!S6)</f>
        <v/>
      </c>
      <c r="T3" s="171" t="str">
        <f>IF('Itemized Order'!T6="","",'Itemized Order'!T6)</f>
        <v/>
      </c>
      <c r="U3" s="171" t="str">
        <f>IF('Itemized Order'!U6="","",'Itemized Order'!U6)</f>
        <v/>
      </c>
      <c r="V3" s="171" t="str">
        <f>IF('Itemized Order'!V6="","",'Itemized Order'!V6)</f>
        <v/>
      </c>
      <c r="W3" s="171" t="str">
        <f>IF('Itemized Order'!W6="","",'Itemized Order'!W6)</f>
        <v/>
      </c>
      <c r="Y3" s="171" t="str">
        <f>IF('Itemized Order'!Y6="","",'Itemized Order'!Y6)</f>
        <v/>
      </c>
      <c r="Z3" s="171" t="str">
        <f>IF('Itemized Order'!Z6="","",'Itemized Order'!Z6)</f>
        <v/>
      </c>
      <c r="AA3" s="171" t="str">
        <f>IF('Itemized Order'!AA6="","",'Itemized Order'!AA6)</f>
        <v/>
      </c>
      <c r="AB3" s="171" t="str">
        <f>IF('Itemized Order'!AB6="","",'Itemized Order'!AB6)</f>
        <v/>
      </c>
      <c r="AC3" s="171" t="str">
        <f>IF('Itemized Order'!AC6="","",'Itemized Order'!AC6)</f>
        <v/>
      </c>
      <c r="AE3" s="171" t="str">
        <f>IF('Itemized Order'!AE6="","",'Itemized Order'!AE6)</f>
        <v/>
      </c>
      <c r="AF3" s="171" t="str">
        <f>IF('Itemized Order'!AF6="","",'Itemized Order'!AF6)</f>
        <v/>
      </c>
      <c r="AG3" s="171" t="str">
        <f>IF('Itemized Order'!AG6="","",'Itemized Order'!AG6)</f>
        <v/>
      </c>
      <c r="AH3" s="171" t="str">
        <f>IF('Itemized Order'!AH6="","",'Itemized Order'!AH6)</f>
        <v/>
      </c>
      <c r="AI3" s="171" t="str">
        <f>IF('Itemized Order'!AI6="","",'Itemized Order'!AI6)</f>
        <v/>
      </c>
      <c r="AK3" s="171" t="str">
        <f>IF('Itemized Order'!AK6="","",'Itemized Order'!AK6)</f>
        <v/>
      </c>
      <c r="AL3" s="171" t="str">
        <f>IF('Itemized Order'!AL6="","",'Itemized Order'!AL6)</f>
        <v/>
      </c>
      <c r="AM3" s="171" t="str">
        <f>IF('Itemized Order'!AM6="","",'Itemized Order'!AM6)</f>
        <v/>
      </c>
      <c r="AN3" s="171" t="str">
        <f>IF('Itemized Order'!AN6="","",'Itemized Order'!AN6)</f>
        <v/>
      </c>
      <c r="AO3" s="171" t="str">
        <f>IF('Itemized Order'!AO6="","",'Itemized Order'!AO6)</f>
        <v/>
      </c>
      <c r="AQ3" s="171" t="str">
        <f>IF('Itemized Order'!AQ6="","",'Itemized Order'!AQ6)</f>
        <v/>
      </c>
      <c r="AR3" s="171" t="str">
        <f>IF('Itemized Order'!AR6="","",'Itemized Order'!AR6)</f>
        <v/>
      </c>
      <c r="AS3" s="171" t="str">
        <f>IF('Itemized Order'!AS6="","",'Itemized Order'!AS6)</f>
        <v/>
      </c>
      <c r="AT3" s="171" t="str">
        <f>IF('Itemized Order'!AT6="","",'Itemized Order'!AT6)</f>
        <v/>
      </c>
      <c r="AU3" s="171" t="str">
        <f>IF('Itemized Order'!AU6="","",'Itemized Order'!AU6)</f>
        <v/>
      </c>
      <c r="AW3" s="171" t="str">
        <f>IF('Itemized Order'!AW6="","",'Itemized Order'!AW6)</f>
        <v/>
      </c>
      <c r="AX3" s="171" t="str">
        <f>IF('Itemized Order'!AX6="","",'Itemized Order'!AX6)</f>
        <v/>
      </c>
      <c r="AY3" s="171" t="str">
        <f>IF('Itemized Order'!AY6="","",'Itemized Order'!AY6)</f>
        <v/>
      </c>
      <c r="AZ3" s="171" t="str">
        <f>IF('Itemized Order'!AZ6="","",'Itemized Order'!AZ6)</f>
        <v/>
      </c>
      <c r="BA3" s="171" t="str">
        <f>IF('Itemized Order'!BA6="","",'Itemized Order'!BA6)</f>
        <v/>
      </c>
      <c r="BC3" s="171" t="str">
        <f>IF('Itemized Order'!BC6="","",'Itemized Order'!BC6)</f>
        <v/>
      </c>
      <c r="BD3" s="171" t="str">
        <f>IF('Itemized Order'!BD6="","",'Itemized Order'!BD6)</f>
        <v/>
      </c>
      <c r="BE3" s="171" t="str">
        <f>IF('Itemized Order'!BE6="","",'Itemized Order'!BE6)</f>
        <v/>
      </c>
      <c r="BF3" s="171" t="str">
        <f>IF('Itemized Order'!BF6="","",'Itemized Order'!BF6)</f>
        <v/>
      </c>
      <c r="BG3" s="171" t="str">
        <f>IF('Itemized Order'!BG6="","",'Itemized Order'!BG6)</f>
        <v/>
      </c>
      <c r="BI3" s="171" t="str">
        <f>IF('Itemized Order'!BI6="","",'Itemized Order'!BI6)</f>
        <v/>
      </c>
      <c r="BJ3" s="171" t="str">
        <f>IF('Itemized Order'!BJ6="","",'Itemized Order'!BJ6)</f>
        <v/>
      </c>
      <c r="BK3" s="171" t="str">
        <f>IF('Itemized Order'!BK6="","",'Itemized Order'!BK6)</f>
        <v/>
      </c>
      <c r="BL3" s="171" t="str">
        <f>IF('Itemized Order'!BL6="","",'Itemized Order'!BL6)</f>
        <v/>
      </c>
      <c r="BM3" s="171" t="str">
        <f>IF('Itemized Order'!BM6="","",'Itemized Order'!BM6)</f>
        <v/>
      </c>
      <c r="BO3" s="171" t="str">
        <f>IF('Itemized Order'!BO6="","",'Itemized Order'!BO6)</f>
        <v/>
      </c>
      <c r="BP3" s="171" t="str">
        <f>IF('Itemized Order'!BP6="","",'Itemized Order'!BP6)</f>
        <v/>
      </c>
      <c r="BQ3" s="171" t="str">
        <f>IF('Itemized Order'!BQ6="","",'Itemized Order'!BQ6)</f>
        <v/>
      </c>
      <c r="BR3" s="171" t="str">
        <f>IF('Itemized Order'!BR6="","",'Itemized Order'!BR6)</f>
        <v/>
      </c>
      <c r="BS3" s="171" t="str">
        <f>IF('Itemized Order'!BS6="","",'Itemized Order'!BS6)</f>
        <v/>
      </c>
      <c r="BU3" s="171" t="str">
        <f>IF('Itemized Order'!BU6="","",'Itemized Order'!BU6)</f>
        <v/>
      </c>
      <c r="BV3" s="171" t="str">
        <f>IF('Itemized Order'!BV6="","",'Itemized Order'!BV6)</f>
        <v/>
      </c>
      <c r="BW3" s="171" t="str">
        <f>IF('Itemized Order'!BW6="","",'Itemized Order'!BW6)</f>
        <v/>
      </c>
      <c r="BX3" s="171" t="str">
        <f>IF('Itemized Order'!BX6="","",'Itemized Order'!BX6)</f>
        <v/>
      </c>
      <c r="BY3" s="171" t="str">
        <f>IF('Itemized Order'!BY6="","",'Itemized Order'!BY6)</f>
        <v/>
      </c>
      <c r="CA3" s="171" t="str">
        <f>IF('Itemized Order'!CA6="","",'Itemized Order'!CA6)</f>
        <v/>
      </c>
      <c r="CB3" s="171" t="str">
        <f>IF('Itemized Order'!CB6="","",'Itemized Order'!CB6)</f>
        <v/>
      </c>
      <c r="CC3" s="171" t="str">
        <f>IF('Itemized Order'!CC6="","",'Itemized Order'!CC6)</f>
        <v/>
      </c>
      <c r="CD3" s="171" t="str">
        <f>IF('Itemized Order'!CD6="","",'Itemized Order'!CD6)</f>
        <v/>
      </c>
      <c r="CE3" s="171" t="str">
        <f>IF('Itemized Order'!CE6="","",'Itemized Order'!CE6)</f>
        <v/>
      </c>
    </row>
    <row r="4" spans="1:83" x14ac:dyDescent="0.3">
      <c r="A4" s="171" t="str">
        <f>IF('Itemized Order'!A7="","",'Itemized Order'!A7)</f>
        <v/>
      </c>
      <c r="B4" s="171" t="str">
        <f>IF('Itemized Order'!B7="","",'Itemized Order'!B7)</f>
        <v/>
      </c>
      <c r="C4" s="171" t="str">
        <f>IF('Itemized Order'!C7="","",'Itemized Order'!C7)</f>
        <v/>
      </c>
      <c r="D4" s="171" t="str">
        <f>IF('Itemized Order'!D7="","",'Itemized Order'!D7)</f>
        <v/>
      </c>
      <c r="E4" s="201" t="str">
        <f>IF('Itemized Order'!E7="","",'Itemized Order'!E7)</f>
        <v/>
      </c>
      <c r="G4" s="171" t="str">
        <f>IF('Itemized Order'!G7="","",'Itemized Order'!G7)</f>
        <v/>
      </c>
      <c r="H4" s="171" t="str">
        <f>IF('Itemized Order'!H7="","",'Itemized Order'!H7)</f>
        <v/>
      </c>
      <c r="I4" s="171" t="str">
        <f>IF('Itemized Order'!I7="","",'Itemized Order'!I7)</f>
        <v/>
      </c>
      <c r="J4" s="171" t="str">
        <f>IF('Itemized Order'!J7="","",'Itemized Order'!J7)</f>
        <v/>
      </c>
      <c r="K4" s="171" t="str">
        <f>IF('Itemized Order'!K7="","",'Itemized Order'!K7)</f>
        <v/>
      </c>
      <c r="M4" s="171" t="str">
        <f>IF('Itemized Order'!M7="","",'Itemized Order'!M7)</f>
        <v/>
      </c>
      <c r="N4" s="171" t="str">
        <f>IF('Itemized Order'!N7="","",'Itemized Order'!N7)</f>
        <v/>
      </c>
      <c r="O4" s="171" t="str">
        <f>IF('Itemized Order'!O7="","",'Itemized Order'!O7)</f>
        <v/>
      </c>
      <c r="P4" s="171" t="str">
        <f>IF('Itemized Order'!P7="","",'Itemized Order'!P7)</f>
        <v/>
      </c>
      <c r="Q4" s="171" t="str">
        <f>IF('Itemized Order'!Q7="","",'Itemized Order'!Q7)</f>
        <v/>
      </c>
      <c r="S4" s="171" t="str">
        <f>IF('Itemized Order'!S7="","",'Itemized Order'!S7)</f>
        <v/>
      </c>
      <c r="T4" s="171" t="str">
        <f>IF('Itemized Order'!T7="","",'Itemized Order'!T7)</f>
        <v/>
      </c>
      <c r="U4" s="171" t="str">
        <f>IF('Itemized Order'!U7="","",'Itemized Order'!U7)</f>
        <v/>
      </c>
      <c r="V4" s="171" t="str">
        <f>IF('Itemized Order'!V7="","",'Itemized Order'!V7)</f>
        <v/>
      </c>
      <c r="W4" s="171" t="str">
        <f>IF('Itemized Order'!W7="","",'Itemized Order'!W7)</f>
        <v/>
      </c>
      <c r="Y4" s="171" t="str">
        <f>IF('Itemized Order'!Y7="","",'Itemized Order'!Y7)</f>
        <v/>
      </c>
      <c r="Z4" s="171" t="str">
        <f>IF('Itemized Order'!Z7="","",'Itemized Order'!Z7)</f>
        <v/>
      </c>
      <c r="AA4" s="171" t="str">
        <f>IF('Itemized Order'!AA7="","",'Itemized Order'!AA7)</f>
        <v/>
      </c>
      <c r="AB4" s="171" t="str">
        <f>IF('Itemized Order'!AB7="","",'Itemized Order'!AB7)</f>
        <v/>
      </c>
      <c r="AC4" s="171" t="str">
        <f>IF('Itemized Order'!AC7="","",'Itemized Order'!AC7)</f>
        <v/>
      </c>
      <c r="AE4" s="171" t="str">
        <f>IF('Itemized Order'!AE7="","",'Itemized Order'!AE7)</f>
        <v/>
      </c>
      <c r="AF4" s="171" t="str">
        <f>IF('Itemized Order'!AF7="","",'Itemized Order'!AF7)</f>
        <v/>
      </c>
      <c r="AG4" s="171" t="str">
        <f>IF('Itemized Order'!AG7="","",'Itemized Order'!AG7)</f>
        <v/>
      </c>
      <c r="AH4" s="171" t="str">
        <f>IF('Itemized Order'!AH7="","",'Itemized Order'!AH7)</f>
        <v/>
      </c>
      <c r="AI4" s="171" t="str">
        <f>IF('Itemized Order'!AI7="","",'Itemized Order'!AI7)</f>
        <v/>
      </c>
      <c r="AK4" s="171" t="str">
        <f>IF('Itemized Order'!AK7="","",'Itemized Order'!AK7)</f>
        <v/>
      </c>
      <c r="AL4" s="171" t="str">
        <f>IF('Itemized Order'!AL7="","",'Itemized Order'!AL7)</f>
        <v/>
      </c>
      <c r="AM4" s="171" t="str">
        <f>IF('Itemized Order'!AM7="","",'Itemized Order'!AM7)</f>
        <v/>
      </c>
      <c r="AN4" s="171" t="str">
        <f>IF('Itemized Order'!AN7="","",'Itemized Order'!AN7)</f>
        <v/>
      </c>
      <c r="AO4" s="171" t="str">
        <f>IF('Itemized Order'!AO7="","",'Itemized Order'!AO7)</f>
        <v/>
      </c>
      <c r="AQ4" s="171" t="str">
        <f>IF('Itemized Order'!AQ7="","",'Itemized Order'!AQ7)</f>
        <v/>
      </c>
      <c r="AR4" s="171" t="str">
        <f>IF('Itemized Order'!AR7="","",'Itemized Order'!AR7)</f>
        <v/>
      </c>
      <c r="AS4" s="171" t="str">
        <f>IF('Itemized Order'!AS7="","",'Itemized Order'!AS7)</f>
        <v/>
      </c>
      <c r="AT4" s="171" t="str">
        <f>IF('Itemized Order'!AT7="","",'Itemized Order'!AT7)</f>
        <v/>
      </c>
      <c r="AU4" s="171" t="str">
        <f>IF('Itemized Order'!AU7="","",'Itemized Order'!AU7)</f>
        <v/>
      </c>
      <c r="AW4" s="171" t="str">
        <f>IF('Itemized Order'!AW7="","",'Itemized Order'!AW7)</f>
        <v/>
      </c>
      <c r="AX4" s="171" t="str">
        <f>IF('Itemized Order'!AX7="","",'Itemized Order'!AX7)</f>
        <v/>
      </c>
      <c r="AY4" s="171" t="str">
        <f>IF('Itemized Order'!AY7="","",'Itemized Order'!AY7)</f>
        <v/>
      </c>
      <c r="AZ4" s="171" t="str">
        <f>IF('Itemized Order'!AZ7="","",'Itemized Order'!AZ7)</f>
        <v/>
      </c>
      <c r="BA4" s="171" t="str">
        <f>IF('Itemized Order'!BA7="","",'Itemized Order'!BA7)</f>
        <v/>
      </c>
      <c r="BC4" s="171" t="str">
        <f>IF('Itemized Order'!BC7="","",'Itemized Order'!BC7)</f>
        <v/>
      </c>
      <c r="BD4" s="171" t="str">
        <f>IF('Itemized Order'!BD7="","",'Itemized Order'!BD7)</f>
        <v/>
      </c>
      <c r="BE4" s="171" t="str">
        <f>IF('Itemized Order'!BE7="","",'Itemized Order'!BE7)</f>
        <v/>
      </c>
      <c r="BF4" s="171" t="str">
        <f>IF('Itemized Order'!BF7="","",'Itemized Order'!BF7)</f>
        <v/>
      </c>
      <c r="BG4" s="171" t="str">
        <f>IF('Itemized Order'!BG7="","",'Itemized Order'!BG7)</f>
        <v/>
      </c>
      <c r="BI4" s="171" t="str">
        <f>IF('Itemized Order'!BI7="","",'Itemized Order'!BI7)</f>
        <v/>
      </c>
      <c r="BJ4" s="171" t="str">
        <f>IF('Itemized Order'!BJ7="","",'Itemized Order'!BJ7)</f>
        <v/>
      </c>
      <c r="BK4" s="171" t="str">
        <f>IF('Itemized Order'!BK7="","",'Itemized Order'!BK7)</f>
        <v/>
      </c>
      <c r="BL4" s="171" t="str">
        <f>IF('Itemized Order'!BL7="","",'Itemized Order'!BL7)</f>
        <v/>
      </c>
      <c r="BM4" s="171" t="str">
        <f>IF('Itemized Order'!BM7="","",'Itemized Order'!BM7)</f>
        <v/>
      </c>
      <c r="BO4" s="171" t="str">
        <f>IF('Itemized Order'!BO7="","",'Itemized Order'!BO7)</f>
        <v/>
      </c>
      <c r="BP4" s="171" t="str">
        <f>IF('Itemized Order'!BP7="","",'Itemized Order'!BP7)</f>
        <v/>
      </c>
      <c r="BQ4" s="171" t="str">
        <f>IF('Itemized Order'!BQ7="","",'Itemized Order'!BQ7)</f>
        <v/>
      </c>
      <c r="BR4" s="171" t="str">
        <f>IF('Itemized Order'!BR7="","",'Itemized Order'!BR7)</f>
        <v/>
      </c>
      <c r="BS4" s="171" t="str">
        <f>IF('Itemized Order'!BS7="","",'Itemized Order'!BS7)</f>
        <v/>
      </c>
      <c r="BU4" s="171" t="str">
        <f>IF('Itemized Order'!BU7="","",'Itemized Order'!BU7)</f>
        <v/>
      </c>
      <c r="BV4" s="171" t="str">
        <f>IF('Itemized Order'!BV7="","",'Itemized Order'!BV7)</f>
        <v/>
      </c>
      <c r="BW4" s="171" t="str">
        <f>IF('Itemized Order'!BW7="","",'Itemized Order'!BW7)</f>
        <v/>
      </c>
      <c r="BX4" s="171" t="str">
        <f>IF('Itemized Order'!BX7="","",'Itemized Order'!BX7)</f>
        <v/>
      </c>
      <c r="BY4" s="171" t="str">
        <f>IF('Itemized Order'!BY7="","",'Itemized Order'!BY7)</f>
        <v/>
      </c>
      <c r="CA4" s="171" t="str">
        <f>IF('Itemized Order'!CA7="","",'Itemized Order'!CA7)</f>
        <v/>
      </c>
      <c r="CB4" s="171" t="str">
        <f>IF('Itemized Order'!CB7="","",'Itemized Order'!CB7)</f>
        <v/>
      </c>
      <c r="CC4" s="171" t="str">
        <f>IF('Itemized Order'!CC7="","",'Itemized Order'!CC7)</f>
        <v/>
      </c>
      <c r="CD4" s="171" t="str">
        <f>IF('Itemized Order'!CD7="","",'Itemized Order'!CD7)</f>
        <v/>
      </c>
      <c r="CE4" s="171" t="str">
        <f>IF('Itemized Order'!CE7="","",'Itemized Order'!CE7)</f>
        <v/>
      </c>
    </row>
    <row r="5" spans="1:83" x14ac:dyDescent="0.3">
      <c r="A5" s="171" t="str">
        <f>IF('Itemized Order'!A8="","",'Itemized Order'!A8)</f>
        <v/>
      </c>
      <c r="B5" s="171" t="str">
        <f>IF('Itemized Order'!B8="","",'Itemized Order'!B8)</f>
        <v/>
      </c>
      <c r="C5" s="171" t="str">
        <f>IF('Itemized Order'!C8="","",'Itemized Order'!C8)</f>
        <v/>
      </c>
      <c r="D5" s="171" t="str">
        <f>IF('Itemized Order'!D8="","",'Itemized Order'!D8)</f>
        <v/>
      </c>
      <c r="E5" s="201" t="str">
        <f>IF('Itemized Order'!E8="","",'Itemized Order'!E8)</f>
        <v/>
      </c>
      <c r="G5" s="171" t="str">
        <f>IF('Itemized Order'!G8="","",'Itemized Order'!G8)</f>
        <v/>
      </c>
      <c r="H5" s="171" t="str">
        <f>IF('Itemized Order'!H8="","",'Itemized Order'!H8)</f>
        <v/>
      </c>
      <c r="I5" s="171" t="str">
        <f>IF('Itemized Order'!I8="","",'Itemized Order'!I8)</f>
        <v/>
      </c>
      <c r="J5" s="171" t="str">
        <f>IF('Itemized Order'!J8="","",'Itemized Order'!J8)</f>
        <v/>
      </c>
      <c r="K5" s="171" t="str">
        <f>IF('Itemized Order'!K8="","",'Itemized Order'!K8)</f>
        <v/>
      </c>
      <c r="M5" s="171" t="str">
        <f>IF('Itemized Order'!M8="","",'Itemized Order'!M8)</f>
        <v/>
      </c>
      <c r="N5" s="171" t="str">
        <f>IF('Itemized Order'!N8="","",'Itemized Order'!N8)</f>
        <v/>
      </c>
      <c r="O5" s="171" t="str">
        <f>IF('Itemized Order'!O8="","",'Itemized Order'!O8)</f>
        <v/>
      </c>
      <c r="P5" s="171" t="str">
        <f>IF('Itemized Order'!P8="","",'Itemized Order'!P8)</f>
        <v/>
      </c>
      <c r="Q5" s="171" t="str">
        <f>IF('Itemized Order'!Q8="","",'Itemized Order'!Q8)</f>
        <v/>
      </c>
      <c r="S5" s="171" t="str">
        <f>IF('Itemized Order'!S8="","",'Itemized Order'!S8)</f>
        <v/>
      </c>
      <c r="T5" s="171" t="str">
        <f>IF('Itemized Order'!T8="","",'Itemized Order'!T8)</f>
        <v/>
      </c>
      <c r="U5" s="171" t="str">
        <f>IF('Itemized Order'!U8="","",'Itemized Order'!U8)</f>
        <v/>
      </c>
      <c r="V5" s="171" t="str">
        <f>IF('Itemized Order'!V8="","",'Itemized Order'!V8)</f>
        <v/>
      </c>
      <c r="W5" s="171" t="str">
        <f>IF('Itemized Order'!W8="","",'Itemized Order'!W8)</f>
        <v/>
      </c>
      <c r="Y5" s="171" t="str">
        <f>IF('Itemized Order'!Y8="","",'Itemized Order'!Y8)</f>
        <v/>
      </c>
      <c r="Z5" s="171" t="str">
        <f>IF('Itemized Order'!Z8="","",'Itemized Order'!Z8)</f>
        <v/>
      </c>
      <c r="AA5" s="171" t="str">
        <f>IF('Itemized Order'!AA8="","",'Itemized Order'!AA8)</f>
        <v/>
      </c>
      <c r="AB5" s="171" t="str">
        <f>IF('Itemized Order'!AB8="","",'Itemized Order'!AB8)</f>
        <v/>
      </c>
      <c r="AC5" s="171" t="str">
        <f>IF('Itemized Order'!AC8="","",'Itemized Order'!AC8)</f>
        <v/>
      </c>
      <c r="AE5" s="171" t="str">
        <f>IF('Itemized Order'!AE8="","",'Itemized Order'!AE8)</f>
        <v/>
      </c>
      <c r="AF5" s="171" t="str">
        <f>IF('Itemized Order'!AF8="","",'Itemized Order'!AF8)</f>
        <v/>
      </c>
      <c r="AG5" s="171" t="str">
        <f>IF('Itemized Order'!AG8="","",'Itemized Order'!AG8)</f>
        <v/>
      </c>
      <c r="AH5" s="171" t="str">
        <f>IF('Itemized Order'!AH8="","",'Itemized Order'!AH8)</f>
        <v/>
      </c>
      <c r="AI5" s="171" t="str">
        <f>IF('Itemized Order'!AI8="","",'Itemized Order'!AI8)</f>
        <v/>
      </c>
      <c r="AK5" s="171" t="str">
        <f>IF('Itemized Order'!AK8="","",'Itemized Order'!AK8)</f>
        <v/>
      </c>
      <c r="AL5" s="171" t="str">
        <f>IF('Itemized Order'!AL8="","",'Itemized Order'!AL8)</f>
        <v/>
      </c>
      <c r="AM5" s="171" t="str">
        <f>IF('Itemized Order'!AM8="","",'Itemized Order'!AM8)</f>
        <v/>
      </c>
      <c r="AN5" s="171" t="str">
        <f>IF('Itemized Order'!AN8="","",'Itemized Order'!AN8)</f>
        <v/>
      </c>
      <c r="AO5" s="171" t="str">
        <f>IF('Itemized Order'!AO8="","",'Itemized Order'!AO8)</f>
        <v/>
      </c>
      <c r="AQ5" s="171" t="str">
        <f>IF('Itemized Order'!AQ8="","",'Itemized Order'!AQ8)</f>
        <v/>
      </c>
      <c r="AR5" s="171" t="str">
        <f>IF('Itemized Order'!AR8="","",'Itemized Order'!AR8)</f>
        <v/>
      </c>
      <c r="AS5" s="171" t="str">
        <f>IF('Itemized Order'!AS8="","",'Itemized Order'!AS8)</f>
        <v/>
      </c>
      <c r="AT5" s="171" t="str">
        <f>IF('Itemized Order'!AT8="","",'Itemized Order'!AT8)</f>
        <v/>
      </c>
      <c r="AU5" s="171" t="str">
        <f>IF('Itemized Order'!AU8="","",'Itemized Order'!AU8)</f>
        <v/>
      </c>
      <c r="AW5" s="171" t="str">
        <f>IF('Itemized Order'!AW8="","",'Itemized Order'!AW8)</f>
        <v/>
      </c>
      <c r="AX5" s="171" t="str">
        <f>IF('Itemized Order'!AX8="","",'Itemized Order'!AX8)</f>
        <v/>
      </c>
      <c r="AY5" s="171" t="str">
        <f>IF('Itemized Order'!AY8="","",'Itemized Order'!AY8)</f>
        <v/>
      </c>
      <c r="AZ5" s="171" t="str">
        <f>IF('Itemized Order'!AZ8="","",'Itemized Order'!AZ8)</f>
        <v/>
      </c>
      <c r="BA5" s="171" t="str">
        <f>IF('Itemized Order'!BA8="","",'Itemized Order'!BA8)</f>
        <v/>
      </c>
      <c r="BC5" s="171" t="str">
        <f>IF('Itemized Order'!BC8="","",'Itemized Order'!BC8)</f>
        <v/>
      </c>
      <c r="BD5" s="171" t="str">
        <f>IF('Itemized Order'!BD8="","",'Itemized Order'!BD8)</f>
        <v/>
      </c>
      <c r="BE5" s="171" t="str">
        <f>IF('Itemized Order'!BE8="","",'Itemized Order'!BE8)</f>
        <v/>
      </c>
      <c r="BF5" s="171" t="str">
        <f>IF('Itemized Order'!BF8="","",'Itemized Order'!BF8)</f>
        <v/>
      </c>
      <c r="BG5" s="171" t="str">
        <f>IF('Itemized Order'!BG8="","",'Itemized Order'!BG8)</f>
        <v/>
      </c>
      <c r="BI5" s="171" t="str">
        <f>IF('Itemized Order'!BI8="","",'Itemized Order'!BI8)</f>
        <v/>
      </c>
      <c r="BJ5" s="171" t="str">
        <f>IF('Itemized Order'!BJ8="","",'Itemized Order'!BJ8)</f>
        <v/>
      </c>
      <c r="BK5" s="171" t="str">
        <f>IF('Itemized Order'!BK8="","",'Itemized Order'!BK8)</f>
        <v/>
      </c>
      <c r="BL5" s="171" t="str">
        <f>IF('Itemized Order'!BL8="","",'Itemized Order'!BL8)</f>
        <v/>
      </c>
      <c r="BM5" s="171" t="str">
        <f>IF('Itemized Order'!BM8="","",'Itemized Order'!BM8)</f>
        <v/>
      </c>
      <c r="BO5" s="171" t="str">
        <f>IF('Itemized Order'!BO8="","",'Itemized Order'!BO8)</f>
        <v/>
      </c>
      <c r="BP5" s="171" t="str">
        <f>IF('Itemized Order'!BP8="","",'Itemized Order'!BP8)</f>
        <v/>
      </c>
      <c r="BQ5" s="171" t="str">
        <f>IF('Itemized Order'!BQ8="","",'Itemized Order'!BQ8)</f>
        <v/>
      </c>
      <c r="BR5" s="171" t="str">
        <f>IF('Itemized Order'!BR8="","",'Itemized Order'!BR8)</f>
        <v/>
      </c>
      <c r="BS5" s="171" t="str">
        <f>IF('Itemized Order'!BS8="","",'Itemized Order'!BS8)</f>
        <v/>
      </c>
      <c r="BU5" s="171" t="str">
        <f>IF('Itemized Order'!BU8="","",'Itemized Order'!BU8)</f>
        <v/>
      </c>
      <c r="BV5" s="171" t="str">
        <f>IF('Itemized Order'!BV8="","",'Itemized Order'!BV8)</f>
        <v/>
      </c>
      <c r="BW5" s="171" t="str">
        <f>IF('Itemized Order'!BW8="","",'Itemized Order'!BW8)</f>
        <v/>
      </c>
      <c r="BX5" s="171" t="str">
        <f>IF('Itemized Order'!BX8="","",'Itemized Order'!BX8)</f>
        <v/>
      </c>
      <c r="BY5" s="171" t="str">
        <f>IF('Itemized Order'!BY8="","",'Itemized Order'!BY8)</f>
        <v/>
      </c>
      <c r="CA5" s="171" t="str">
        <f>IF('Itemized Order'!CA8="","",'Itemized Order'!CA8)</f>
        <v/>
      </c>
      <c r="CB5" s="171" t="str">
        <f>IF('Itemized Order'!CB8="","",'Itemized Order'!CB8)</f>
        <v/>
      </c>
      <c r="CC5" s="171" t="str">
        <f>IF('Itemized Order'!CC8="","",'Itemized Order'!CC8)</f>
        <v/>
      </c>
      <c r="CD5" s="171" t="str">
        <f>IF('Itemized Order'!CD8="","",'Itemized Order'!CD8)</f>
        <v/>
      </c>
      <c r="CE5" s="171" t="str">
        <f>IF('Itemized Order'!CE8="","",'Itemized Order'!CE8)</f>
        <v/>
      </c>
    </row>
    <row r="6" spans="1:83" x14ac:dyDescent="0.3">
      <c r="A6" s="171" t="str">
        <f>IF('Itemized Order'!A9="","",'Itemized Order'!A9)</f>
        <v/>
      </c>
      <c r="B6" s="171" t="str">
        <f>IF('Itemized Order'!B9="","",'Itemized Order'!B9)</f>
        <v/>
      </c>
      <c r="C6" s="171" t="str">
        <f>IF('Itemized Order'!C9="","",'Itemized Order'!C9)</f>
        <v/>
      </c>
      <c r="D6" s="171" t="str">
        <f>IF('Itemized Order'!D9="","",'Itemized Order'!D9)</f>
        <v/>
      </c>
      <c r="E6" s="201" t="str">
        <f>IF('Itemized Order'!E9="","",'Itemized Order'!E9)</f>
        <v/>
      </c>
      <c r="G6" s="171" t="str">
        <f>IF('Itemized Order'!G9="","",'Itemized Order'!G9)</f>
        <v/>
      </c>
      <c r="H6" s="171" t="str">
        <f>IF('Itemized Order'!H9="","",'Itemized Order'!H9)</f>
        <v/>
      </c>
      <c r="I6" s="171" t="str">
        <f>IF('Itemized Order'!I9="","",'Itemized Order'!I9)</f>
        <v/>
      </c>
      <c r="J6" s="171" t="str">
        <f>IF('Itemized Order'!J9="","",'Itemized Order'!J9)</f>
        <v/>
      </c>
      <c r="K6" s="171" t="str">
        <f>IF('Itemized Order'!K9="","",'Itemized Order'!K9)</f>
        <v/>
      </c>
      <c r="M6" s="171" t="str">
        <f>IF('Itemized Order'!M9="","",'Itemized Order'!M9)</f>
        <v/>
      </c>
      <c r="N6" s="171" t="str">
        <f>IF('Itemized Order'!N9="","",'Itemized Order'!N9)</f>
        <v/>
      </c>
      <c r="O6" s="171" t="str">
        <f>IF('Itemized Order'!O9="","",'Itemized Order'!O9)</f>
        <v/>
      </c>
      <c r="P6" s="171" t="str">
        <f>IF('Itemized Order'!P9="","",'Itemized Order'!P9)</f>
        <v/>
      </c>
      <c r="Q6" s="171" t="str">
        <f>IF('Itemized Order'!Q9="","",'Itemized Order'!Q9)</f>
        <v/>
      </c>
      <c r="S6" s="171" t="str">
        <f>IF('Itemized Order'!S9="","",'Itemized Order'!S9)</f>
        <v/>
      </c>
      <c r="T6" s="171" t="str">
        <f>IF('Itemized Order'!T9="","",'Itemized Order'!T9)</f>
        <v/>
      </c>
      <c r="U6" s="171" t="str">
        <f>IF('Itemized Order'!U9="","",'Itemized Order'!U9)</f>
        <v/>
      </c>
      <c r="V6" s="171" t="str">
        <f>IF('Itemized Order'!V9="","",'Itemized Order'!V9)</f>
        <v/>
      </c>
      <c r="W6" s="171" t="str">
        <f>IF('Itemized Order'!W9="","",'Itemized Order'!W9)</f>
        <v/>
      </c>
      <c r="Y6" s="171" t="str">
        <f>IF('Itemized Order'!Y9="","",'Itemized Order'!Y9)</f>
        <v/>
      </c>
      <c r="Z6" s="171" t="str">
        <f>IF('Itemized Order'!Z9="","",'Itemized Order'!Z9)</f>
        <v/>
      </c>
      <c r="AA6" s="171" t="str">
        <f>IF('Itemized Order'!AA9="","",'Itemized Order'!AA9)</f>
        <v/>
      </c>
      <c r="AB6" s="171" t="str">
        <f>IF('Itemized Order'!AB9="","",'Itemized Order'!AB9)</f>
        <v/>
      </c>
      <c r="AC6" s="171" t="str">
        <f>IF('Itemized Order'!AC9="","",'Itemized Order'!AC9)</f>
        <v/>
      </c>
      <c r="AE6" s="171" t="str">
        <f>IF('Itemized Order'!AE9="","",'Itemized Order'!AE9)</f>
        <v/>
      </c>
      <c r="AF6" s="171" t="str">
        <f>IF('Itemized Order'!AF9="","",'Itemized Order'!AF9)</f>
        <v/>
      </c>
      <c r="AG6" s="171" t="str">
        <f>IF('Itemized Order'!AG9="","",'Itemized Order'!AG9)</f>
        <v/>
      </c>
      <c r="AH6" s="171" t="str">
        <f>IF('Itemized Order'!AH9="","",'Itemized Order'!AH9)</f>
        <v/>
      </c>
      <c r="AI6" s="171" t="str">
        <f>IF('Itemized Order'!AI9="","",'Itemized Order'!AI9)</f>
        <v/>
      </c>
      <c r="AK6" s="171" t="str">
        <f>IF('Itemized Order'!AK9="","",'Itemized Order'!AK9)</f>
        <v/>
      </c>
      <c r="AL6" s="171" t="str">
        <f>IF('Itemized Order'!AL9="","",'Itemized Order'!AL9)</f>
        <v/>
      </c>
      <c r="AM6" s="171" t="str">
        <f>IF('Itemized Order'!AM9="","",'Itemized Order'!AM9)</f>
        <v/>
      </c>
      <c r="AN6" s="171" t="str">
        <f>IF('Itemized Order'!AN9="","",'Itemized Order'!AN9)</f>
        <v/>
      </c>
      <c r="AO6" s="171" t="str">
        <f>IF('Itemized Order'!AO9="","",'Itemized Order'!AO9)</f>
        <v/>
      </c>
      <c r="AQ6" s="171" t="str">
        <f>IF('Itemized Order'!AQ9="","",'Itemized Order'!AQ9)</f>
        <v/>
      </c>
      <c r="AR6" s="171" t="str">
        <f>IF('Itemized Order'!AR9="","",'Itemized Order'!AR9)</f>
        <v/>
      </c>
      <c r="AS6" s="171" t="str">
        <f>IF('Itemized Order'!AS9="","",'Itemized Order'!AS9)</f>
        <v/>
      </c>
      <c r="AT6" s="171" t="str">
        <f>IF('Itemized Order'!AT9="","",'Itemized Order'!AT9)</f>
        <v/>
      </c>
      <c r="AU6" s="171" t="str">
        <f>IF('Itemized Order'!AU9="","",'Itemized Order'!AU9)</f>
        <v/>
      </c>
      <c r="AW6" s="171" t="str">
        <f>IF('Itemized Order'!AW9="","",'Itemized Order'!AW9)</f>
        <v/>
      </c>
      <c r="AX6" s="171" t="str">
        <f>IF('Itemized Order'!AX9="","",'Itemized Order'!AX9)</f>
        <v/>
      </c>
      <c r="AY6" s="171" t="str">
        <f>IF('Itemized Order'!AY9="","",'Itemized Order'!AY9)</f>
        <v/>
      </c>
      <c r="AZ6" s="171" t="str">
        <f>IF('Itemized Order'!AZ9="","",'Itemized Order'!AZ9)</f>
        <v/>
      </c>
      <c r="BA6" s="171" t="str">
        <f>IF('Itemized Order'!BA9="","",'Itemized Order'!BA9)</f>
        <v/>
      </c>
      <c r="BC6" s="171" t="str">
        <f>IF('Itemized Order'!BC9="","",'Itemized Order'!BC9)</f>
        <v/>
      </c>
      <c r="BD6" s="171" t="str">
        <f>IF('Itemized Order'!BD9="","",'Itemized Order'!BD9)</f>
        <v/>
      </c>
      <c r="BE6" s="171" t="str">
        <f>IF('Itemized Order'!BE9="","",'Itemized Order'!BE9)</f>
        <v/>
      </c>
      <c r="BF6" s="171" t="str">
        <f>IF('Itemized Order'!BF9="","",'Itemized Order'!BF9)</f>
        <v/>
      </c>
      <c r="BG6" s="171" t="str">
        <f>IF('Itemized Order'!BG9="","",'Itemized Order'!BG9)</f>
        <v/>
      </c>
      <c r="BI6" s="171" t="str">
        <f>IF('Itemized Order'!BI9="","",'Itemized Order'!BI9)</f>
        <v/>
      </c>
      <c r="BJ6" s="171" t="str">
        <f>IF('Itemized Order'!BJ9="","",'Itemized Order'!BJ9)</f>
        <v/>
      </c>
      <c r="BK6" s="171" t="str">
        <f>IF('Itemized Order'!BK9="","",'Itemized Order'!BK9)</f>
        <v/>
      </c>
      <c r="BL6" s="171" t="str">
        <f>IF('Itemized Order'!BL9="","",'Itemized Order'!BL9)</f>
        <v/>
      </c>
      <c r="BM6" s="171" t="str">
        <f>IF('Itemized Order'!BM9="","",'Itemized Order'!BM9)</f>
        <v/>
      </c>
      <c r="BO6" s="171" t="str">
        <f>IF('Itemized Order'!BO9="","",'Itemized Order'!BO9)</f>
        <v/>
      </c>
      <c r="BP6" s="171" t="str">
        <f>IF('Itemized Order'!BP9="","",'Itemized Order'!BP9)</f>
        <v/>
      </c>
      <c r="BQ6" s="171" t="str">
        <f>IF('Itemized Order'!BQ9="","",'Itemized Order'!BQ9)</f>
        <v/>
      </c>
      <c r="BR6" s="171" t="str">
        <f>IF('Itemized Order'!BR9="","",'Itemized Order'!BR9)</f>
        <v/>
      </c>
      <c r="BS6" s="171" t="str">
        <f>IF('Itemized Order'!BS9="","",'Itemized Order'!BS9)</f>
        <v/>
      </c>
      <c r="BU6" s="171" t="str">
        <f>IF('Itemized Order'!BU9="","",'Itemized Order'!BU9)</f>
        <v/>
      </c>
      <c r="BV6" s="171" t="str">
        <f>IF('Itemized Order'!BV9="","",'Itemized Order'!BV9)</f>
        <v/>
      </c>
      <c r="BW6" s="171" t="str">
        <f>IF('Itemized Order'!BW9="","",'Itemized Order'!BW9)</f>
        <v/>
      </c>
      <c r="BX6" s="171" t="str">
        <f>IF('Itemized Order'!BX9="","",'Itemized Order'!BX9)</f>
        <v/>
      </c>
      <c r="BY6" s="171" t="str">
        <f>IF('Itemized Order'!BY9="","",'Itemized Order'!BY9)</f>
        <v/>
      </c>
      <c r="CA6" s="171" t="str">
        <f>IF('Itemized Order'!CA9="","",'Itemized Order'!CA9)</f>
        <v/>
      </c>
      <c r="CB6" s="171" t="str">
        <f>IF('Itemized Order'!CB9="","",'Itemized Order'!CB9)</f>
        <v/>
      </c>
      <c r="CC6" s="171" t="str">
        <f>IF('Itemized Order'!CC9="","",'Itemized Order'!CC9)</f>
        <v/>
      </c>
      <c r="CD6" s="171" t="str">
        <f>IF('Itemized Order'!CD9="","",'Itemized Order'!CD9)</f>
        <v/>
      </c>
      <c r="CE6" s="171" t="str">
        <f>IF('Itemized Order'!CE9="","",'Itemized Order'!CE9)</f>
        <v/>
      </c>
    </row>
    <row r="7" spans="1:83" x14ac:dyDescent="0.3">
      <c r="A7" s="171" t="str">
        <f>IF('Itemized Order'!A10="","",'Itemized Order'!A10)</f>
        <v/>
      </c>
      <c r="B7" s="171" t="str">
        <f>IF('Itemized Order'!B10="","",'Itemized Order'!B10)</f>
        <v/>
      </c>
      <c r="C7" s="171" t="str">
        <f>IF('Itemized Order'!C10="","",'Itemized Order'!C10)</f>
        <v/>
      </c>
      <c r="D7" s="171" t="str">
        <f>IF('Itemized Order'!D10="","",'Itemized Order'!D10)</f>
        <v/>
      </c>
      <c r="E7" s="201" t="str">
        <f>IF('Itemized Order'!E10="","",'Itemized Order'!E10)</f>
        <v/>
      </c>
      <c r="G7" s="171" t="str">
        <f>IF('Itemized Order'!G10="","",'Itemized Order'!G10)</f>
        <v/>
      </c>
      <c r="H7" s="171" t="str">
        <f>IF('Itemized Order'!H10="","",'Itemized Order'!H10)</f>
        <v/>
      </c>
      <c r="I7" s="171" t="str">
        <f>IF('Itemized Order'!I10="","",'Itemized Order'!I10)</f>
        <v/>
      </c>
      <c r="J7" s="171" t="str">
        <f>IF('Itemized Order'!J10="","",'Itemized Order'!J10)</f>
        <v/>
      </c>
      <c r="K7" s="171" t="str">
        <f>IF('Itemized Order'!K10="","",'Itemized Order'!K10)</f>
        <v/>
      </c>
      <c r="M7" s="171" t="str">
        <f>IF('Itemized Order'!M10="","",'Itemized Order'!M10)</f>
        <v/>
      </c>
      <c r="N7" s="171" t="str">
        <f>IF('Itemized Order'!N10="","",'Itemized Order'!N10)</f>
        <v/>
      </c>
      <c r="O7" s="171" t="str">
        <f>IF('Itemized Order'!O10="","",'Itemized Order'!O10)</f>
        <v/>
      </c>
      <c r="P7" s="171" t="str">
        <f>IF('Itemized Order'!P10="","",'Itemized Order'!P10)</f>
        <v/>
      </c>
      <c r="Q7" s="171" t="str">
        <f>IF('Itemized Order'!Q10="","",'Itemized Order'!Q10)</f>
        <v/>
      </c>
      <c r="S7" s="171" t="str">
        <f>IF('Itemized Order'!S10="","",'Itemized Order'!S10)</f>
        <v/>
      </c>
      <c r="T7" s="171" t="str">
        <f>IF('Itemized Order'!T10="","",'Itemized Order'!T10)</f>
        <v/>
      </c>
      <c r="U7" s="171" t="str">
        <f>IF('Itemized Order'!U10="","",'Itemized Order'!U10)</f>
        <v/>
      </c>
      <c r="V7" s="171" t="str">
        <f>IF('Itemized Order'!V10="","",'Itemized Order'!V10)</f>
        <v/>
      </c>
      <c r="W7" s="171" t="str">
        <f>IF('Itemized Order'!W10="","",'Itemized Order'!W10)</f>
        <v/>
      </c>
      <c r="Y7" s="171" t="str">
        <f>IF('Itemized Order'!Y10="","",'Itemized Order'!Y10)</f>
        <v/>
      </c>
      <c r="Z7" s="171" t="str">
        <f>IF('Itemized Order'!Z10="","",'Itemized Order'!Z10)</f>
        <v/>
      </c>
      <c r="AA7" s="171" t="str">
        <f>IF('Itemized Order'!AA10="","",'Itemized Order'!AA10)</f>
        <v/>
      </c>
      <c r="AB7" s="171" t="str">
        <f>IF('Itemized Order'!AB10="","",'Itemized Order'!AB10)</f>
        <v/>
      </c>
      <c r="AC7" s="171" t="str">
        <f>IF('Itemized Order'!AC10="","",'Itemized Order'!AC10)</f>
        <v/>
      </c>
      <c r="AE7" s="171" t="str">
        <f>IF('Itemized Order'!AE10="","",'Itemized Order'!AE10)</f>
        <v/>
      </c>
      <c r="AF7" s="171" t="str">
        <f>IF('Itemized Order'!AF10="","",'Itemized Order'!AF10)</f>
        <v/>
      </c>
      <c r="AG7" s="171" t="str">
        <f>IF('Itemized Order'!AG10="","",'Itemized Order'!AG10)</f>
        <v/>
      </c>
      <c r="AH7" s="171" t="str">
        <f>IF('Itemized Order'!AH10="","",'Itemized Order'!AH10)</f>
        <v/>
      </c>
      <c r="AI7" s="171" t="str">
        <f>IF('Itemized Order'!AI10="","",'Itemized Order'!AI10)</f>
        <v/>
      </c>
      <c r="AK7" s="171" t="str">
        <f>IF('Itemized Order'!AK10="","",'Itemized Order'!AK10)</f>
        <v/>
      </c>
      <c r="AL7" s="171" t="str">
        <f>IF('Itemized Order'!AL10="","",'Itemized Order'!AL10)</f>
        <v/>
      </c>
      <c r="AM7" s="171" t="str">
        <f>IF('Itemized Order'!AM10="","",'Itemized Order'!AM10)</f>
        <v/>
      </c>
      <c r="AN7" s="171" t="str">
        <f>IF('Itemized Order'!AN10="","",'Itemized Order'!AN10)</f>
        <v/>
      </c>
      <c r="AO7" s="171" t="str">
        <f>IF('Itemized Order'!AO10="","",'Itemized Order'!AO10)</f>
        <v/>
      </c>
      <c r="AQ7" s="171" t="str">
        <f>IF('Itemized Order'!AQ10="","",'Itemized Order'!AQ10)</f>
        <v/>
      </c>
      <c r="AR7" s="171" t="str">
        <f>IF('Itemized Order'!AR10="","",'Itemized Order'!AR10)</f>
        <v/>
      </c>
      <c r="AS7" s="171" t="str">
        <f>IF('Itemized Order'!AS10="","",'Itemized Order'!AS10)</f>
        <v/>
      </c>
      <c r="AT7" s="171" t="str">
        <f>IF('Itemized Order'!AT10="","",'Itemized Order'!AT10)</f>
        <v/>
      </c>
      <c r="AU7" s="171" t="str">
        <f>IF('Itemized Order'!AU10="","",'Itemized Order'!AU10)</f>
        <v/>
      </c>
      <c r="AW7" s="171" t="str">
        <f>IF('Itemized Order'!AW10="","",'Itemized Order'!AW10)</f>
        <v/>
      </c>
      <c r="AX7" s="171" t="str">
        <f>IF('Itemized Order'!AX10="","",'Itemized Order'!AX10)</f>
        <v/>
      </c>
      <c r="AY7" s="171" t="str">
        <f>IF('Itemized Order'!AY10="","",'Itemized Order'!AY10)</f>
        <v/>
      </c>
      <c r="AZ7" s="171" t="str">
        <f>IF('Itemized Order'!AZ10="","",'Itemized Order'!AZ10)</f>
        <v/>
      </c>
      <c r="BA7" s="171" t="str">
        <f>IF('Itemized Order'!BA10="","",'Itemized Order'!BA10)</f>
        <v/>
      </c>
      <c r="BC7" s="171" t="str">
        <f>IF('Itemized Order'!BC10="","",'Itemized Order'!BC10)</f>
        <v/>
      </c>
      <c r="BD7" s="171" t="str">
        <f>IF('Itemized Order'!BD10="","",'Itemized Order'!BD10)</f>
        <v/>
      </c>
      <c r="BE7" s="171" t="str">
        <f>IF('Itemized Order'!BE10="","",'Itemized Order'!BE10)</f>
        <v/>
      </c>
      <c r="BF7" s="171" t="str">
        <f>IF('Itemized Order'!BF10="","",'Itemized Order'!BF10)</f>
        <v/>
      </c>
      <c r="BG7" s="171" t="str">
        <f>IF('Itemized Order'!BG10="","",'Itemized Order'!BG10)</f>
        <v/>
      </c>
      <c r="BI7" s="171" t="str">
        <f>IF('Itemized Order'!BI10="","",'Itemized Order'!BI10)</f>
        <v/>
      </c>
      <c r="BJ7" s="171" t="str">
        <f>IF('Itemized Order'!BJ10="","",'Itemized Order'!BJ10)</f>
        <v/>
      </c>
      <c r="BK7" s="171" t="str">
        <f>IF('Itemized Order'!BK10="","",'Itemized Order'!BK10)</f>
        <v/>
      </c>
      <c r="BL7" s="171" t="str">
        <f>IF('Itemized Order'!BL10="","",'Itemized Order'!BL10)</f>
        <v/>
      </c>
      <c r="BM7" s="171" t="str">
        <f>IF('Itemized Order'!BM10="","",'Itemized Order'!BM10)</f>
        <v/>
      </c>
      <c r="BO7" s="171" t="str">
        <f>IF('Itemized Order'!BO10="","",'Itemized Order'!BO10)</f>
        <v/>
      </c>
      <c r="BP7" s="171" t="str">
        <f>IF('Itemized Order'!BP10="","",'Itemized Order'!BP10)</f>
        <v/>
      </c>
      <c r="BQ7" s="171" t="str">
        <f>IF('Itemized Order'!BQ10="","",'Itemized Order'!BQ10)</f>
        <v/>
      </c>
      <c r="BR7" s="171" t="str">
        <f>IF('Itemized Order'!BR10="","",'Itemized Order'!BR10)</f>
        <v/>
      </c>
      <c r="BS7" s="171" t="str">
        <f>IF('Itemized Order'!BS10="","",'Itemized Order'!BS10)</f>
        <v/>
      </c>
      <c r="BU7" s="171" t="str">
        <f>IF('Itemized Order'!BU10="","",'Itemized Order'!BU10)</f>
        <v/>
      </c>
      <c r="BV7" s="171" t="str">
        <f>IF('Itemized Order'!BV10="","",'Itemized Order'!BV10)</f>
        <v/>
      </c>
      <c r="BW7" s="171" t="str">
        <f>IF('Itemized Order'!BW10="","",'Itemized Order'!BW10)</f>
        <v/>
      </c>
      <c r="BX7" s="171" t="str">
        <f>IF('Itemized Order'!BX10="","",'Itemized Order'!BX10)</f>
        <v/>
      </c>
      <c r="BY7" s="171" t="str">
        <f>IF('Itemized Order'!BY10="","",'Itemized Order'!BY10)</f>
        <v/>
      </c>
      <c r="CA7" s="171" t="str">
        <f>IF('Itemized Order'!CA10="","",'Itemized Order'!CA10)</f>
        <v/>
      </c>
      <c r="CB7" s="171" t="str">
        <f>IF('Itemized Order'!CB10="","",'Itemized Order'!CB10)</f>
        <v/>
      </c>
      <c r="CC7" s="171" t="str">
        <f>IF('Itemized Order'!CC10="","",'Itemized Order'!CC10)</f>
        <v/>
      </c>
      <c r="CD7" s="171" t="str">
        <f>IF('Itemized Order'!CD10="","",'Itemized Order'!CD10)</f>
        <v/>
      </c>
      <c r="CE7" s="171" t="str">
        <f>IF('Itemized Order'!CE10="","",'Itemized Order'!CE10)</f>
        <v/>
      </c>
    </row>
    <row r="8" spans="1:83" x14ac:dyDescent="0.3">
      <c r="A8" s="171" t="str">
        <f>IF('Itemized Order'!A11="","",'Itemized Order'!A11)</f>
        <v/>
      </c>
      <c r="B8" s="171" t="str">
        <f>IF('Itemized Order'!B11="","",'Itemized Order'!B11)</f>
        <v/>
      </c>
      <c r="C8" s="171" t="str">
        <f>IF('Itemized Order'!C11="","",'Itemized Order'!C11)</f>
        <v/>
      </c>
      <c r="D8" s="171" t="str">
        <f>IF('Itemized Order'!D11="","",'Itemized Order'!D11)</f>
        <v/>
      </c>
      <c r="E8" s="201" t="str">
        <f>IF('Itemized Order'!E11="","",'Itemized Order'!E11)</f>
        <v/>
      </c>
      <c r="G8" s="171" t="str">
        <f>IF('Itemized Order'!G11="","",'Itemized Order'!G11)</f>
        <v/>
      </c>
      <c r="H8" s="171" t="str">
        <f>IF('Itemized Order'!H11="","",'Itemized Order'!H11)</f>
        <v/>
      </c>
      <c r="I8" s="171" t="str">
        <f>IF('Itemized Order'!I11="","",'Itemized Order'!I11)</f>
        <v/>
      </c>
      <c r="J8" s="171" t="str">
        <f>IF('Itemized Order'!J11="","",'Itemized Order'!J11)</f>
        <v/>
      </c>
      <c r="K8" s="171" t="str">
        <f>IF('Itemized Order'!K11="","",'Itemized Order'!K11)</f>
        <v/>
      </c>
      <c r="M8" s="171" t="str">
        <f>IF('Itemized Order'!M11="","",'Itemized Order'!M11)</f>
        <v/>
      </c>
      <c r="N8" s="171" t="str">
        <f>IF('Itemized Order'!N11="","",'Itemized Order'!N11)</f>
        <v/>
      </c>
      <c r="O8" s="171" t="str">
        <f>IF('Itemized Order'!O11="","",'Itemized Order'!O11)</f>
        <v/>
      </c>
      <c r="P8" s="171" t="str">
        <f>IF('Itemized Order'!P11="","",'Itemized Order'!P11)</f>
        <v/>
      </c>
      <c r="Q8" s="171" t="str">
        <f>IF('Itemized Order'!Q11="","",'Itemized Order'!Q11)</f>
        <v/>
      </c>
      <c r="S8" s="171" t="str">
        <f>IF('Itemized Order'!S11="","",'Itemized Order'!S11)</f>
        <v/>
      </c>
      <c r="T8" s="171" t="str">
        <f>IF('Itemized Order'!T11="","",'Itemized Order'!T11)</f>
        <v/>
      </c>
      <c r="U8" s="171" t="str">
        <f>IF('Itemized Order'!U11="","",'Itemized Order'!U11)</f>
        <v/>
      </c>
      <c r="V8" s="171" t="str">
        <f>IF('Itemized Order'!V11="","",'Itemized Order'!V11)</f>
        <v/>
      </c>
      <c r="W8" s="171" t="str">
        <f>IF('Itemized Order'!W11="","",'Itemized Order'!W11)</f>
        <v/>
      </c>
      <c r="Y8" s="171" t="str">
        <f>IF('Itemized Order'!Y11="","",'Itemized Order'!Y11)</f>
        <v/>
      </c>
      <c r="Z8" s="171" t="str">
        <f>IF('Itemized Order'!Z11="","",'Itemized Order'!Z11)</f>
        <v/>
      </c>
      <c r="AA8" s="171" t="str">
        <f>IF('Itemized Order'!AA11="","",'Itemized Order'!AA11)</f>
        <v/>
      </c>
      <c r="AB8" s="171" t="str">
        <f>IF('Itemized Order'!AB11="","",'Itemized Order'!AB11)</f>
        <v/>
      </c>
      <c r="AC8" s="171" t="str">
        <f>IF('Itemized Order'!AC11="","",'Itemized Order'!AC11)</f>
        <v/>
      </c>
      <c r="AE8" s="171" t="str">
        <f>IF('Itemized Order'!AE11="","",'Itemized Order'!AE11)</f>
        <v/>
      </c>
      <c r="AF8" s="171" t="str">
        <f>IF('Itemized Order'!AF11="","",'Itemized Order'!AF11)</f>
        <v/>
      </c>
      <c r="AG8" s="171" t="str">
        <f>IF('Itemized Order'!AG11="","",'Itemized Order'!AG11)</f>
        <v/>
      </c>
      <c r="AH8" s="171" t="str">
        <f>IF('Itemized Order'!AH11="","",'Itemized Order'!AH11)</f>
        <v/>
      </c>
      <c r="AI8" s="171" t="str">
        <f>IF('Itemized Order'!AI11="","",'Itemized Order'!AI11)</f>
        <v/>
      </c>
      <c r="AK8" s="171" t="str">
        <f>IF('Itemized Order'!AK11="","",'Itemized Order'!AK11)</f>
        <v/>
      </c>
      <c r="AL8" s="171" t="str">
        <f>IF('Itemized Order'!AL11="","",'Itemized Order'!AL11)</f>
        <v/>
      </c>
      <c r="AM8" s="171" t="str">
        <f>IF('Itemized Order'!AM11="","",'Itemized Order'!AM11)</f>
        <v/>
      </c>
      <c r="AN8" s="171" t="str">
        <f>IF('Itemized Order'!AN11="","",'Itemized Order'!AN11)</f>
        <v/>
      </c>
      <c r="AO8" s="171" t="str">
        <f>IF('Itemized Order'!AO11="","",'Itemized Order'!AO11)</f>
        <v/>
      </c>
      <c r="AQ8" s="171" t="str">
        <f>IF('Itemized Order'!AQ11="","",'Itemized Order'!AQ11)</f>
        <v/>
      </c>
      <c r="AR8" s="171" t="str">
        <f>IF('Itemized Order'!AR11="","",'Itemized Order'!AR11)</f>
        <v/>
      </c>
      <c r="AS8" s="171" t="str">
        <f>IF('Itemized Order'!AS11="","",'Itemized Order'!AS11)</f>
        <v/>
      </c>
      <c r="AT8" s="171" t="str">
        <f>IF('Itemized Order'!AT11="","",'Itemized Order'!AT11)</f>
        <v/>
      </c>
      <c r="AU8" s="171" t="str">
        <f>IF('Itemized Order'!AU11="","",'Itemized Order'!AU11)</f>
        <v/>
      </c>
      <c r="AW8" s="171" t="str">
        <f>IF('Itemized Order'!AW11="","",'Itemized Order'!AW11)</f>
        <v/>
      </c>
      <c r="AX8" s="171" t="str">
        <f>IF('Itemized Order'!AX11="","",'Itemized Order'!AX11)</f>
        <v/>
      </c>
      <c r="AY8" s="171" t="str">
        <f>IF('Itemized Order'!AY11="","",'Itemized Order'!AY11)</f>
        <v/>
      </c>
      <c r="AZ8" s="171" t="str">
        <f>IF('Itemized Order'!AZ11="","",'Itemized Order'!AZ11)</f>
        <v/>
      </c>
      <c r="BA8" s="171" t="str">
        <f>IF('Itemized Order'!BA11="","",'Itemized Order'!BA11)</f>
        <v/>
      </c>
      <c r="BC8" s="171" t="str">
        <f>IF('Itemized Order'!BC11="","",'Itemized Order'!BC11)</f>
        <v/>
      </c>
      <c r="BD8" s="171" t="str">
        <f>IF('Itemized Order'!BD11="","",'Itemized Order'!BD11)</f>
        <v/>
      </c>
      <c r="BE8" s="171" t="str">
        <f>IF('Itemized Order'!BE11="","",'Itemized Order'!BE11)</f>
        <v/>
      </c>
      <c r="BF8" s="171" t="str">
        <f>IF('Itemized Order'!BF11="","",'Itemized Order'!BF11)</f>
        <v/>
      </c>
      <c r="BG8" s="171" t="str">
        <f>IF('Itemized Order'!BG11="","",'Itemized Order'!BG11)</f>
        <v/>
      </c>
      <c r="BI8" s="171" t="str">
        <f>IF('Itemized Order'!BI11="","",'Itemized Order'!BI11)</f>
        <v/>
      </c>
      <c r="BJ8" s="171" t="str">
        <f>IF('Itemized Order'!BJ11="","",'Itemized Order'!BJ11)</f>
        <v/>
      </c>
      <c r="BK8" s="171" t="str">
        <f>IF('Itemized Order'!BK11="","",'Itemized Order'!BK11)</f>
        <v/>
      </c>
      <c r="BL8" s="171" t="str">
        <f>IF('Itemized Order'!BL11="","",'Itemized Order'!BL11)</f>
        <v/>
      </c>
      <c r="BM8" s="171" t="str">
        <f>IF('Itemized Order'!BM11="","",'Itemized Order'!BM11)</f>
        <v/>
      </c>
      <c r="BO8" s="171" t="str">
        <f>IF('Itemized Order'!BO11="","",'Itemized Order'!BO11)</f>
        <v/>
      </c>
      <c r="BP8" s="171" t="str">
        <f>IF('Itemized Order'!BP11="","",'Itemized Order'!BP11)</f>
        <v/>
      </c>
      <c r="BQ8" s="171" t="str">
        <f>IF('Itemized Order'!BQ11="","",'Itemized Order'!BQ11)</f>
        <v/>
      </c>
      <c r="BR8" s="171" t="str">
        <f>IF('Itemized Order'!BR11="","",'Itemized Order'!BR11)</f>
        <v/>
      </c>
      <c r="BS8" s="171" t="str">
        <f>IF('Itemized Order'!BS11="","",'Itemized Order'!BS11)</f>
        <v/>
      </c>
      <c r="BU8" s="171" t="str">
        <f>IF('Itemized Order'!BU11="","",'Itemized Order'!BU11)</f>
        <v/>
      </c>
      <c r="BV8" s="171" t="str">
        <f>IF('Itemized Order'!BV11="","",'Itemized Order'!BV11)</f>
        <v/>
      </c>
      <c r="BW8" s="171" t="str">
        <f>IF('Itemized Order'!BW11="","",'Itemized Order'!BW11)</f>
        <v/>
      </c>
      <c r="BX8" s="171" t="str">
        <f>IF('Itemized Order'!BX11="","",'Itemized Order'!BX11)</f>
        <v/>
      </c>
      <c r="BY8" s="171" t="str">
        <f>IF('Itemized Order'!BY11="","",'Itemized Order'!BY11)</f>
        <v/>
      </c>
      <c r="CA8" s="171" t="str">
        <f>IF('Itemized Order'!CA11="","",'Itemized Order'!CA11)</f>
        <v/>
      </c>
      <c r="CB8" s="171" t="str">
        <f>IF('Itemized Order'!CB11="","",'Itemized Order'!CB11)</f>
        <v/>
      </c>
      <c r="CC8" s="171" t="str">
        <f>IF('Itemized Order'!CC11="","",'Itemized Order'!CC11)</f>
        <v/>
      </c>
      <c r="CD8" s="171" t="str">
        <f>IF('Itemized Order'!CD11="","",'Itemized Order'!CD11)</f>
        <v/>
      </c>
      <c r="CE8" s="171" t="str">
        <f>IF('Itemized Order'!CE11="","",'Itemized Order'!CE11)</f>
        <v/>
      </c>
    </row>
    <row r="9" spans="1:83" x14ac:dyDescent="0.3">
      <c r="A9" s="171" t="str">
        <f>IF('Itemized Order'!A12="","",'Itemized Order'!A12)</f>
        <v/>
      </c>
      <c r="B9" s="171" t="str">
        <f>IF('Itemized Order'!B12="","",'Itemized Order'!B12)</f>
        <v/>
      </c>
      <c r="C9" s="171" t="str">
        <f>IF('Itemized Order'!C12="","",'Itemized Order'!C12)</f>
        <v/>
      </c>
      <c r="D9" s="171" t="str">
        <f>IF('Itemized Order'!D12="","",'Itemized Order'!D12)</f>
        <v/>
      </c>
      <c r="E9" s="201" t="str">
        <f>IF('Itemized Order'!E12="","",'Itemized Order'!E12)</f>
        <v/>
      </c>
      <c r="G9" s="171" t="str">
        <f>IF('Itemized Order'!G12="","",'Itemized Order'!G12)</f>
        <v/>
      </c>
      <c r="H9" s="171" t="str">
        <f>IF('Itemized Order'!H12="","",'Itemized Order'!H12)</f>
        <v/>
      </c>
      <c r="I9" s="171" t="str">
        <f>IF('Itemized Order'!I12="","",'Itemized Order'!I12)</f>
        <v/>
      </c>
      <c r="J9" s="171" t="str">
        <f>IF('Itemized Order'!J12="","",'Itemized Order'!J12)</f>
        <v/>
      </c>
      <c r="K9" s="171" t="str">
        <f>IF('Itemized Order'!K12="","",'Itemized Order'!K12)</f>
        <v/>
      </c>
      <c r="M9" s="171" t="str">
        <f>IF('Itemized Order'!M12="","",'Itemized Order'!M12)</f>
        <v/>
      </c>
      <c r="N9" s="171" t="str">
        <f>IF('Itemized Order'!N12="","",'Itemized Order'!N12)</f>
        <v/>
      </c>
      <c r="O9" s="171" t="str">
        <f>IF('Itemized Order'!O12="","",'Itemized Order'!O12)</f>
        <v/>
      </c>
      <c r="P9" s="171" t="str">
        <f>IF('Itemized Order'!P12="","",'Itemized Order'!P12)</f>
        <v/>
      </c>
      <c r="Q9" s="171" t="str">
        <f>IF('Itemized Order'!Q12="","",'Itemized Order'!Q12)</f>
        <v/>
      </c>
      <c r="S9" s="171" t="str">
        <f>IF('Itemized Order'!S12="","",'Itemized Order'!S12)</f>
        <v/>
      </c>
      <c r="T9" s="171" t="str">
        <f>IF('Itemized Order'!T12="","",'Itemized Order'!T12)</f>
        <v/>
      </c>
      <c r="U9" s="171" t="str">
        <f>IF('Itemized Order'!U12="","",'Itemized Order'!U12)</f>
        <v/>
      </c>
      <c r="V9" s="171" t="str">
        <f>IF('Itemized Order'!V12="","",'Itemized Order'!V12)</f>
        <v/>
      </c>
      <c r="W9" s="171" t="str">
        <f>IF('Itemized Order'!W12="","",'Itemized Order'!W12)</f>
        <v/>
      </c>
      <c r="Y9" s="171" t="str">
        <f>IF('Itemized Order'!Y12="","",'Itemized Order'!Y12)</f>
        <v/>
      </c>
      <c r="Z9" s="171" t="str">
        <f>IF('Itemized Order'!Z12="","",'Itemized Order'!Z12)</f>
        <v/>
      </c>
      <c r="AA9" s="171" t="str">
        <f>IF('Itemized Order'!AA12="","",'Itemized Order'!AA12)</f>
        <v/>
      </c>
      <c r="AB9" s="171" t="str">
        <f>IF('Itemized Order'!AB12="","",'Itemized Order'!AB12)</f>
        <v/>
      </c>
      <c r="AC9" s="171" t="str">
        <f>IF('Itemized Order'!AC12="","",'Itemized Order'!AC12)</f>
        <v/>
      </c>
      <c r="AE9" s="171" t="str">
        <f>IF('Itemized Order'!AE12="","",'Itemized Order'!AE12)</f>
        <v/>
      </c>
      <c r="AF9" s="171" t="str">
        <f>IF('Itemized Order'!AF12="","",'Itemized Order'!AF12)</f>
        <v/>
      </c>
      <c r="AG9" s="171" t="str">
        <f>IF('Itemized Order'!AG12="","",'Itemized Order'!AG12)</f>
        <v/>
      </c>
      <c r="AH9" s="171" t="str">
        <f>IF('Itemized Order'!AH12="","",'Itemized Order'!AH12)</f>
        <v/>
      </c>
      <c r="AI9" s="171" t="str">
        <f>IF('Itemized Order'!AI12="","",'Itemized Order'!AI12)</f>
        <v/>
      </c>
      <c r="AK9" s="171" t="str">
        <f>IF('Itemized Order'!AK12="","",'Itemized Order'!AK12)</f>
        <v/>
      </c>
      <c r="AL9" s="171" t="str">
        <f>IF('Itemized Order'!AL12="","",'Itemized Order'!AL12)</f>
        <v/>
      </c>
      <c r="AM9" s="171" t="str">
        <f>IF('Itemized Order'!AM12="","",'Itemized Order'!AM12)</f>
        <v/>
      </c>
      <c r="AN9" s="171" t="str">
        <f>IF('Itemized Order'!AN12="","",'Itemized Order'!AN12)</f>
        <v/>
      </c>
      <c r="AO9" s="171" t="str">
        <f>IF('Itemized Order'!AO12="","",'Itemized Order'!AO12)</f>
        <v/>
      </c>
      <c r="AQ9" s="171" t="str">
        <f>IF('Itemized Order'!AQ12="","",'Itemized Order'!AQ12)</f>
        <v/>
      </c>
      <c r="AR9" s="171" t="str">
        <f>IF('Itemized Order'!AR12="","",'Itemized Order'!AR12)</f>
        <v/>
      </c>
      <c r="AS9" s="171" t="str">
        <f>IF('Itemized Order'!AS12="","",'Itemized Order'!AS12)</f>
        <v/>
      </c>
      <c r="AT9" s="171" t="str">
        <f>IF('Itemized Order'!AT12="","",'Itemized Order'!AT12)</f>
        <v/>
      </c>
      <c r="AU9" s="171" t="str">
        <f>IF('Itemized Order'!AU12="","",'Itemized Order'!AU12)</f>
        <v/>
      </c>
      <c r="AW9" s="171" t="str">
        <f>IF('Itemized Order'!AW12="","",'Itemized Order'!AW12)</f>
        <v/>
      </c>
      <c r="AX9" s="171" t="str">
        <f>IF('Itemized Order'!AX12="","",'Itemized Order'!AX12)</f>
        <v/>
      </c>
      <c r="AY9" s="171" t="str">
        <f>IF('Itemized Order'!AY12="","",'Itemized Order'!AY12)</f>
        <v/>
      </c>
      <c r="AZ9" s="171" t="str">
        <f>IF('Itemized Order'!AZ12="","",'Itemized Order'!AZ12)</f>
        <v/>
      </c>
      <c r="BA9" s="171" t="str">
        <f>IF('Itemized Order'!BA12="","",'Itemized Order'!BA12)</f>
        <v/>
      </c>
      <c r="BC9" s="171" t="str">
        <f>IF('Itemized Order'!BC12="","",'Itemized Order'!BC12)</f>
        <v/>
      </c>
      <c r="BD9" s="171" t="str">
        <f>IF('Itemized Order'!BD12="","",'Itemized Order'!BD12)</f>
        <v/>
      </c>
      <c r="BE9" s="171" t="str">
        <f>IF('Itemized Order'!BE12="","",'Itemized Order'!BE12)</f>
        <v/>
      </c>
      <c r="BF9" s="171" t="str">
        <f>IF('Itemized Order'!BF12="","",'Itemized Order'!BF12)</f>
        <v/>
      </c>
      <c r="BG9" s="171" t="str">
        <f>IF('Itemized Order'!BG12="","",'Itemized Order'!BG12)</f>
        <v/>
      </c>
      <c r="BI9" s="171" t="str">
        <f>IF('Itemized Order'!BI12="","",'Itemized Order'!BI12)</f>
        <v/>
      </c>
      <c r="BJ9" s="171" t="str">
        <f>IF('Itemized Order'!BJ12="","",'Itemized Order'!BJ12)</f>
        <v/>
      </c>
      <c r="BK9" s="171" t="str">
        <f>IF('Itemized Order'!BK12="","",'Itemized Order'!BK12)</f>
        <v/>
      </c>
      <c r="BL9" s="171" t="str">
        <f>IF('Itemized Order'!BL12="","",'Itemized Order'!BL12)</f>
        <v/>
      </c>
      <c r="BM9" s="171" t="str">
        <f>IF('Itemized Order'!BM12="","",'Itemized Order'!BM12)</f>
        <v/>
      </c>
      <c r="BO9" s="171" t="str">
        <f>IF('Itemized Order'!BO12="","",'Itemized Order'!BO12)</f>
        <v/>
      </c>
      <c r="BP9" s="171" t="str">
        <f>IF('Itemized Order'!BP12="","",'Itemized Order'!BP12)</f>
        <v/>
      </c>
      <c r="BQ9" s="171" t="str">
        <f>IF('Itemized Order'!BQ12="","",'Itemized Order'!BQ12)</f>
        <v/>
      </c>
      <c r="BR9" s="171" t="str">
        <f>IF('Itemized Order'!BR12="","",'Itemized Order'!BR12)</f>
        <v/>
      </c>
      <c r="BS9" s="171" t="str">
        <f>IF('Itemized Order'!BS12="","",'Itemized Order'!BS12)</f>
        <v/>
      </c>
      <c r="BU9" s="171" t="str">
        <f>IF('Itemized Order'!BU12="","",'Itemized Order'!BU12)</f>
        <v/>
      </c>
      <c r="BV9" s="171" t="str">
        <f>IF('Itemized Order'!BV12="","",'Itemized Order'!BV12)</f>
        <v/>
      </c>
      <c r="BW9" s="171" t="str">
        <f>IF('Itemized Order'!BW12="","",'Itemized Order'!BW12)</f>
        <v/>
      </c>
      <c r="BX9" s="171" t="str">
        <f>IF('Itemized Order'!BX12="","",'Itemized Order'!BX12)</f>
        <v/>
      </c>
      <c r="BY9" s="171" t="str">
        <f>IF('Itemized Order'!BY12="","",'Itemized Order'!BY12)</f>
        <v/>
      </c>
      <c r="CA9" s="171" t="str">
        <f>IF('Itemized Order'!CA12="","",'Itemized Order'!CA12)</f>
        <v/>
      </c>
      <c r="CB9" s="171" t="str">
        <f>IF('Itemized Order'!CB12="","",'Itemized Order'!CB12)</f>
        <v/>
      </c>
      <c r="CC9" s="171" t="str">
        <f>IF('Itemized Order'!CC12="","",'Itemized Order'!CC12)</f>
        <v/>
      </c>
      <c r="CD9" s="171" t="str">
        <f>IF('Itemized Order'!CD12="","",'Itemized Order'!CD12)</f>
        <v/>
      </c>
      <c r="CE9" s="171" t="str">
        <f>IF('Itemized Order'!CE12="","",'Itemized Order'!CE12)</f>
        <v/>
      </c>
    </row>
    <row r="10" spans="1:83" x14ac:dyDescent="0.3">
      <c r="A10" s="171" t="str">
        <f>IF('Itemized Order'!A13="","",'Itemized Order'!A13)</f>
        <v/>
      </c>
      <c r="B10" s="171" t="str">
        <f>IF('Itemized Order'!B13="","",'Itemized Order'!B13)</f>
        <v/>
      </c>
      <c r="C10" s="171" t="str">
        <f>IF('Itemized Order'!C13="","",'Itemized Order'!C13)</f>
        <v/>
      </c>
      <c r="D10" s="171" t="str">
        <f>IF('Itemized Order'!D13="","",'Itemized Order'!D13)</f>
        <v/>
      </c>
      <c r="E10" s="201" t="str">
        <f>IF('Itemized Order'!E13="","",'Itemized Order'!E13)</f>
        <v/>
      </c>
      <c r="G10" s="171" t="str">
        <f>IF('Itemized Order'!G13="","",'Itemized Order'!G13)</f>
        <v/>
      </c>
      <c r="H10" s="171" t="str">
        <f>IF('Itemized Order'!H13="","",'Itemized Order'!H13)</f>
        <v/>
      </c>
      <c r="I10" s="171" t="str">
        <f>IF('Itemized Order'!I13="","",'Itemized Order'!I13)</f>
        <v/>
      </c>
      <c r="J10" s="171" t="str">
        <f>IF('Itemized Order'!J13="","",'Itemized Order'!J13)</f>
        <v/>
      </c>
      <c r="K10" s="171" t="str">
        <f>IF('Itemized Order'!K13="","",'Itemized Order'!K13)</f>
        <v/>
      </c>
      <c r="M10" s="171" t="str">
        <f>IF('Itemized Order'!M13="","",'Itemized Order'!M13)</f>
        <v/>
      </c>
      <c r="N10" s="171" t="str">
        <f>IF('Itemized Order'!N13="","",'Itemized Order'!N13)</f>
        <v/>
      </c>
      <c r="O10" s="171" t="str">
        <f>IF('Itemized Order'!O13="","",'Itemized Order'!O13)</f>
        <v/>
      </c>
      <c r="P10" s="171" t="str">
        <f>IF('Itemized Order'!P13="","",'Itemized Order'!P13)</f>
        <v/>
      </c>
      <c r="Q10" s="171" t="str">
        <f>IF('Itemized Order'!Q13="","",'Itemized Order'!Q13)</f>
        <v/>
      </c>
      <c r="S10" s="171" t="str">
        <f>IF('Itemized Order'!S13="","",'Itemized Order'!S13)</f>
        <v/>
      </c>
      <c r="T10" s="171" t="str">
        <f>IF('Itemized Order'!T13="","",'Itemized Order'!T13)</f>
        <v/>
      </c>
      <c r="U10" s="171" t="str">
        <f>IF('Itemized Order'!U13="","",'Itemized Order'!U13)</f>
        <v/>
      </c>
      <c r="V10" s="171" t="str">
        <f>IF('Itemized Order'!V13="","",'Itemized Order'!V13)</f>
        <v/>
      </c>
      <c r="W10" s="171" t="str">
        <f>IF('Itemized Order'!W13="","",'Itemized Order'!W13)</f>
        <v/>
      </c>
      <c r="Y10" s="171" t="str">
        <f>IF('Itemized Order'!Y13="","",'Itemized Order'!Y13)</f>
        <v/>
      </c>
      <c r="Z10" s="171" t="str">
        <f>IF('Itemized Order'!Z13="","",'Itemized Order'!Z13)</f>
        <v/>
      </c>
      <c r="AA10" s="171" t="str">
        <f>IF('Itemized Order'!AA13="","",'Itemized Order'!AA13)</f>
        <v/>
      </c>
      <c r="AB10" s="171" t="str">
        <f>IF('Itemized Order'!AB13="","",'Itemized Order'!AB13)</f>
        <v/>
      </c>
      <c r="AC10" s="171" t="str">
        <f>IF('Itemized Order'!AC13="","",'Itemized Order'!AC13)</f>
        <v/>
      </c>
      <c r="AE10" s="171" t="str">
        <f>IF('Itemized Order'!AE13="","",'Itemized Order'!AE13)</f>
        <v/>
      </c>
      <c r="AF10" s="171" t="str">
        <f>IF('Itemized Order'!AF13="","",'Itemized Order'!AF13)</f>
        <v/>
      </c>
      <c r="AG10" s="171" t="str">
        <f>IF('Itemized Order'!AG13="","",'Itemized Order'!AG13)</f>
        <v/>
      </c>
      <c r="AH10" s="171" t="str">
        <f>IF('Itemized Order'!AH13="","",'Itemized Order'!AH13)</f>
        <v/>
      </c>
      <c r="AI10" s="171" t="str">
        <f>IF('Itemized Order'!AI13="","",'Itemized Order'!AI13)</f>
        <v/>
      </c>
      <c r="AK10" s="171" t="str">
        <f>IF('Itemized Order'!AK13="","",'Itemized Order'!AK13)</f>
        <v/>
      </c>
      <c r="AL10" s="171" t="str">
        <f>IF('Itemized Order'!AL13="","",'Itemized Order'!AL13)</f>
        <v/>
      </c>
      <c r="AM10" s="171" t="str">
        <f>IF('Itemized Order'!AM13="","",'Itemized Order'!AM13)</f>
        <v/>
      </c>
      <c r="AN10" s="171" t="str">
        <f>IF('Itemized Order'!AN13="","",'Itemized Order'!AN13)</f>
        <v/>
      </c>
      <c r="AO10" s="171" t="str">
        <f>IF('Itemized Order'!AO13="","",'Itemized Order'!AO13)</f>
        <v/>
      </c>
      <c r="AQ10" s="171" t="str">
        <f>IF('Itemized Order'!AQ13="","",'Itemized Order'!AQ13)</f>
        <v/>
      </c>
      <c r="AR10" s="171" t="str">
        <f>IF('Itemized Order'!AR13="","",'Itemized Order'!AR13)</f>
        <v/>
      </c>
      <c r="AS10" s="171" t="str">
        <f>IF('Itemized Order'!AS13="","",'Itemized Order'!AS13)</f>
        <v/>
      </c>
      <c r="AT10" s="171" t="str">
        <f>IF('Itemized Order'!AT13="","",'Itemized Order'!AT13)</f>
        <v/>
      </c>
      <c r="AU10" s="171" t="str">
        <f>IF('Itemized Order'!AU13="","",'Itemized Order'!AU13)</f>
        <v/>
      </c>
      <c r="AW10" s="171" t="str">
        <f>IF('Itemized Order'!AW13="","",'Itemized Order'!AW13)</f>
        <v/>
      </c>
      <c r="AX10" s="171" t="str">
        <f>IF('Itemized Order'!AX13="","",'Itemized Order'!AX13)</f>
        <v/>
      </c>
      <c r="AY10" s="171" t="str">
        <f>IF('Itemized Order'!AY13="","",'Itemized Order'!AY13)</f>
        <v/>
      </c>
      <c r="AZ10" s="171" t="str">
        <f>IF('Itemized Order'!AZ13="","",'Itemized Order'!AZ13)</f>
        <v/>
      </c>
      <c r="BA10" s="171" t="str">
        <f>IF('Itemized Order'!BA13="","",'Itemized Order'!BA13)</f>
        <v/>
      </c>
      <c r="BC10" s="171" t="str">
        <f>IF('Itemized Order'!BC13="","",'Itemized Order'!BC13)</f>
        <v/>
      </c>
      <c r="BD10" s="171" t="str">
        <f>IF('Itemized Order'!BD13="","",'Itemized Order'!BD13)</f>
        <v/>
      </c>
      <c r="BE10" s="171" t="str">
        <f>IF('Itemized Order'!BE13="","",'Itemized Order'!BE13)</f>
        <v/>
      </c>
      <c r="BF10" s="171" t="str">
        <f>IF('Itemized Order'!BF13="","",'Itemized Order'!BF13)</f>
        <v/>
      </c>
      <c r="BG10" s="171" t="str">
        <f>IF('Itemized Order'!BG13="","",'Itemized Order'!BG13)</f>
        <v/>
      </c>
      <c r="BI10" s="171" t="str">
        <f>IF('Itemized Order'!BI13="","",'Itemized Order'!BI13)</f>
        <v/>
      </c>
      <c r="BJ10" s="171" t="str">
        <f>IF('Itemized Order'!BJ13="","",'Itemized Order'!BJ13)</f>
        <v/>
      </c>
      <c r="BK10" s="171" t="str">
        <f>IF('Itemized Order'!BK13="","",'Itemized Order'!BK13)</f>
        <v/>
      </c>
      <c r="BL10" s="171" t="str">
        <f>IF('Itemized Order'!BL13="","",'Itemized Order'!BL13)</f>
        <v/>
      </c>
      <c r="BM10" s="171" t="str">
        <f>IF('Itemized Order'!BM13="","",'Itemized Order'!BM13)</f>
        <v/>
      </c>
      <c r="BO10" s="171" t="str">
        <f>IF('Itemized Order'!BO13="","",'Itemized Order'!BO13)</f>
        <v/>
      </c>
      <c r="BP10" s="171" t="str">
        <f>IF('Itemized Order'!BP13="","",'Itemized Order'!BP13)</f>
        <v/>
      </c>
      <c r="BQ10" s="171" t="str">
        <f>IF('Itemized Order'!BQ13="","",'Itemized Order'!BQ13)</f>
        <v/>
      </c>
      <c r="BR10" s="171" t="str">
        <f>IF('Itemized Order'!BR13="","",'Itemized Order'!BR13)</f>
        <v/>
      </c>
      <c r="BS10" s="171" t="str">
        <f>IF('Itemized Order'!BS13="","",'Itemized Order'!BS13)</f>
        <v/>
      </c>
      <c r="BU10" s="171" t="str">
        <f>IF('Itemized Order'!BU13="","",'Itemized Order'!BU13)</f>
        <v/>
      </c>
      <c r="BV10" s="171" t="str">
        <f>IF('Itemized Order'!BV13="","",'Itemized Order'!BV13)</f>
        <v/>
      </c>
      <c r="BW10" s="171" t="str">
        <f>IF('Itemized Order'!BW13="","",'Itemized Order'!BW13)</f>
        <v/>
      </c>
      <c r="BX10" s="171" t="str">
        <f>IF('Itemized Order'!BX13="","",'Itemized Order'!BX13)</f>
        <v/>
      </c>
      <c r="BY10" s="171" t="str">
        <f>IF('Itemized Order'!BY13="","",'Itemized Order'!BY13)</f>
        <v/>
      </c>
      <c r="CA10" s="171" t="str">
        <f>IF('Itemized Order'!CA13="","",'Itemized Order'!CA13)</f>
        <v/>
      </c>
      <c r="CB10" s="171" t="str">
        <f>IF('Itemized Order'!CB13="","",'Itemized Order'!CB13)</f>
        <v/>
      </c>
      <c r="CC10" s="171" t="str">
        <f>IF('Itemized Order'!CC13="","",'Itemized Order'!CC13)</f>
        <v/>
      </c>
      <c r="CD10" s="171" t="str">
        <f>IF('Itemized Order'!CD13="","",'Itemized Order'!CD13)</f>
        <v/>
      </c>
      <c r="CE10" s="171" t="str">
        <f>IF('Itemized Order'!CE13="","",'Itemized Order'!CE13)</f>
        <v/>
      </c>
    </row>
    <row r="11" spans="1:83" x14ac:dyDescent="0.3">
      <c r="A11" s="171" t="str">
        <f>IF('Itemized Order'!A14="","",'Itemized Order'!A14)</f>
        <v/>
      </c>
      <c r="B11" s="171" t="str">
        <f>IF('Itemized Order'!B14="","",'Itemized Order'!B14)</f>
        <v/>
      </c>
      <c r="C11" s="171" t="str">
        <f>IF('Itemized Order'!C14="","",'Itemized Order'!C14)</f>
        <v/>
      </c>
      <c r="D11" s="171" t="str">
        <f>IF('Itemized Order'!D14="","",'Itemized Order'!D14)</f>
        <v/>
      </c>
      <c r="E11" s="201" t="str">
        <f>IF('Itemized Order'!E14="","",'Itemized Order'!E14)</f>
        <v/>
      </c>
      <c r="G11" s="171" t="str">
        <f>IF('Itemized Order'!G14="","",'Itemized Order'!G14)</f>
        <v/>
      </c>
      <c r="H11" s="171" t="str">
        <f>IF('Itemized Order'!H14="","",'Itemized Order'!H14)</f>
        <v/>
      </c>
      <c r="I11" s="171" t="str">
        <f>IF('Itemized Order'!I14="","",'Itemized Order'!I14)</f>
        <v/>
      </c>
      <c r="J11" s="171" t="str">
        <f>IF('Itemized Order'!J14="","",'Itemized Order'!J14)</f>
        <v/>
      </c>
      <c r="K11" s="171" t="str">
        <f>IF('Itemized Order'!K14="","",'Itemized Order'!K14)</f>
        <v/>
      </c>
      <c r="M11" s="171" t="str">
        <f>IF('Itemized Order'!M14="","",'Itemized Order'!M14)</f>
        <v/>
      </c>
      <c r="N11" s="171" t="str">
        <f>IF('Itemized Order'!N14="","",'Itemized Order'!N14)</f>
        <v/>
      </c>
      <c r="O11" s="171" t="str">
        <f>IF('Itemized Order'!O14="","",'Itemized Order'!O14)</f>
        <v/>
      </c>
      <c r="P11" s="171" t="str">
        <f>IF('Itemized Order'!P14="","",'Itemized Order'!P14)</f>
        <v/>
      </c>
      <c r="Q11" s="171" t="str">
        <f>IF('Itemized Order'!Q14="","",'Itemized Order'!Q14)</f>
        <v/>
      </c>
      <c r="S11" s="171" t="str">
        <f>IF('Itemized Order'!S14="","",'Itemized Order'!S14)</f>
        <v/>
      </c>
      <c r="T11" s="171" t="str">
        <f>IF('Itemized Order'!T14="","",'Itemized Order'!T14)</f>
        <v/>
      </c>
      <c r="U11" s="171" t="str">
        <f>IF('Itemized Order'!U14="","",'Itemized Order'!U14)</f>
        <v/>
      </c>
      <c r="V11" s="171" t="str">
        <f>IF('Itemized Order'!V14="","",'Itemized Order'!V14)</f>
        <v/>
      </c>
      <c r="W11" s="171" t="str">
        <f>IF('Itemized Order'!W14="","",'Itemized Order'!W14)</f>
        <v/>
      </c>
      <c r="Y11" s="171" t="str">
        <f>IF('Itemized Order'!Y14="","",'Itemized Order'!Y14)</f>
        <v/>
      </c>
      <c r="Z11" s="171" t="str">
        <f>IF('Itemized Order'!Z14="","",'Itemized Order'!Z14)</f>
        <v/>
      </c>
      <c r="AA11" s="171" t="str">
        <f>IF('Itemized Order'!AA14="","",'Itemized Order'!AA14)</f>
        <v/>
      </c>
      <c r="AB11" s="171" t="str">
        <f>IF('Itemized Order'!AB14="","",'Itemized Order'!AB14)</f>
        <v/>
      </c>
      <c r="AC11" s="171" t="str">
        <f>IF('Itemized Order'!AC14="","",'Itemized Order'!AC14)</f>
        <v/>
      </c>
      <c r="AE11" s="171" t="str">
        <f>IF('Itemized Order'!AE14="","",'Itemized Order'!AE14)</f>
        <v/>
      </c>
      <c r="AF11" s="171" t="str">
        <f>IF('Itemized Order'!AF14="","",'Itemized Order'!AF14)</f>
        <v/>
      </c>
      <c r="AG11" s="171" t="str">
        <f>IF('Itemized Order'!AG14="","",'Itemized Order'!AG14)</f>
        <v/>
      </c>
      <c r="AH11" s="171" t="str">
        <f>IF('Itemized Order'!AH14="","",'Itemized Order'!AH14)</f>
        <v/>
      </c>
      <c r="AI11" s="171" t="str">
        <f>IF('Itemized Order'!AI14="","",'Itemized Order'!AI14)</f>
        <v/>
      </c>
      <c r="AK11" s="171" t="str">
        <f>IF('Itemized Order'!AK14="","",'Itemized Order'!AK14)</f>
        <v/>
      </c>
      <c r="AL11" s="171" t="str">
        <f>IF('Itemized Order'!AL14="","",'Itemized Order'!AL14)</f>
        <v/>
      </c>
      <c r="AM11" s="171" t="str">
        <f>IF('Itemized Order'!AM14="","",'Itemized Order'!AM14)</f>
        <v/>
      </c>
      <c r="AN11" s="171" t="str">
        <f>IF('Itemized Order'!AN14="","",'Itemized Order'!AN14)</f>
        <v/>
      </c>
      <c r="AO11" s="171" t="str">
        <f>IF('Itemized Order'!AO14="","",'Itemized Order'!AO14)</f>
        <v/>
      </c>
      <c r="AQ11" s="171" t="str">
        <f>IF('Itemized Order'!AQ14="","",'Itemized Order'!AQ14)</f>
        <v/>
      </c>
      <c r="AR11" s="171" t="str">
        <f>IF('Itemized Order'!AR14="","",'Itemized Order'!AR14)</f>
        <v/>
      </c>
      <c r="AS11" s="171" t="str">
        <f>IF('Itemized Order'!AS14="","",'Itemized Order'!AS14)</f>
        <v/>
      </c>
      <c r="AT11" s="171" t="str">
        <f>IF('Itemized Order'!AT14="","",'Itemized Order'!AT14)</f>
        <v/>
      </c>
      <c r="AU11" s="171" t="str">
        <f>IF('Itemized Order'!AU14="","",'Itemized Order'!AU14)</f>
        <v/>
      </c>
      <c r="AW11" s="171" t="str">
        <f>IF('Itemized Order'!AW14="","",'Itemized Order'!AW14)</f>
        <v/>
      </c>
      <c r="AX11" s="171" t="str">
        <f>IF('Itemized Order'!AX14="","",'Itemized Order'!AX14)</f>
        <v/>
      </c>
      <c r="AY11" s="171" t="str">
        <f>IF('Itemized Order'!AY14="","",'Itemized Order'!AY14)</f>
        <v/>
      </c>
      <c r="AZ11" s="171" t="str">
        <f>IF('Itemized Order'!AZ14="","",'Itemized Order'!AZ14)</f>
        <v/>
      </c>
      <c r="BA11" s="171" t="str">
        <f>IF('Itemized Order'!BA14="","",'Itemized Order'!BA14)</f>
        <v/>
      </c>
      <c r="BC11" s="171" t="str">
        <f>IF('Itemized Order'!BC14="","",'Itemized Order'!BC14)</f>
        <v/>
      </c>
      <c r="BD11" s="171" t="str">
        <f>IF('Itemized Order'!BD14="","",'Itemized Order'!BD14)</f>
        <v/>
      </c>
      <c r="BE11" s="171" t="str">
        <f>IF('Itemized Order'!BE14="","",'Itemized Order'!BE14)</f>
        <v/>
      </c>
      <c r="BF11" s="171" t="str">
        <f>IF('Itemized Order'!BF14="","",'Itemized Order'!BF14)</f>
        <v/>
      </c>
      <c r="BG11" s="171" t="str">
        <f>IF('Itemized Order'!BG14="","",'Itemized Order'!BG14)</f>
        <v/>
      </c>
      <c r="BI11" s="171" t="str">
        <f>IF('Itemized Order'!BI14="","",'Itemized Order'!BI14)</f>
        <v/>
      </c>
      <c r="BJ11" s="171" t="str">
        <f>IF('Itemized Order'!BJ14="","",'Itemized Order'!BJ14)</f>
        <v/>
      </c>
      <c r="BK11" s="171" t="str">
        <f>IF('Itemized Order'!BK14="","",'Itemized Order'!BK14)</f>
        <v/>
      </c>
      <c r="BL11" s="171" t="str">
        <f>IF('Itemized Order'!BL14="","",'Itemized Order'!BL14)</f>
        <v/>
      </c>
      <c r="BM11" s="171" t="str">
        <f>IF('Itemized Order'!BM14="","",'Itemized Order'!BM14)</f>
        <v/>
      </c>
      <c r="BO11" s="171" t="str">
        <f>IF('Itemized Order'!BO14="","",'Itemized Order'!BO14)</f>
        <v/>
      </c>
      <c r="BP11" s="171" t="str">
        <f>IF('Itemized Order'!BP14="","",'Itemized Order'!BP14)</f>
        <v/>
      </c>
      <c r="BQ11" s="171" t="str">
        <f>IF('Itemized Order'!BQ14="","",'Itemized Order'!BQ14)</f>
        <v/>
      </c>
      <c r="BR11" s="171" t="str">
        <f>IF('Itemized Order'!BR14="","",'Itemized Order'!BR14)</f>
        <v/>
      </c>
      <c r="BS11" s="171" t="str">
        <f>IF('Itemized Order'!BS14="","",'Itemized Order'!BS14)</f>
        <v/>
      </c>
      <c r="BU11" s="171" t="str">
        <f>IF('Itemized Order'!BU14="","",'Itemized Order'!BU14)</f>
        <v/>
      </c>
      <c r="BV11" s="171" t="str">
        <f>IF('Itemized Order'!BV14="","",'Itemized Order'!BV14)</f>
        <v/>
      </c>
      <c r="BW11" s="171" t="str">
        <f>IF('Itemized Order'!BW14="","",'Itemized Order'!BW14)</f>
        <v/>
      </c>
      <c r="BX11" s="171" t="str">
        <f>IF('Itemized Order'!BX14="","",'Itemized Order'!BX14)</f>
        <v/>
      </c>
      <c r="BY11" s="171" t="str">
        <f>IF('Itemized Order'!BY14="","",'Itemized Order'!BY14)</f>
        <v/>
      </c>
      <c r="CA11" s="171" t="str">
        <f>IF('Itemized Order'!CA14="","",'Itemized Order'!CA14)</f>
        <v/>
      </c>
      <c r="CB11" s="171" t="str">
        <f>IF('Itemized Order'!CB14="","",'Itemized Order'!CB14)</f>
        <v/>
      </c>
      <c r="CC11" s="171" t="str">
        <f>IF('Itemized Order'!CC14="","",'Itemized Order'!CC14)</f>
        <v/>
      </c>
      <c r="CD11" s="171" t="str">
        <f>IF('Itemized Order'!CD14="","",'Itemized Order'!CD14)</f>
        <v/>
      </c>
      <c r="CE11" s="171" t="str">
        <f>IF('Itemized Order'!CE14="","",'Itemized Order'!CE14)</f>
        <v/>
      </c>
    </row>
    <row r="12" spans="1:83" x14ac:dyDescent="0.3">
      <c r="A12" s="171" t="str">
        <f>IF('Itemized Order'!A15="","",'Itemized Order'!A15)</f>
        <v/>
      </c>
      <c r="B12" s="171" t="str">
        <f>IF('Itemized Order'!B15="","",'Itemized Order'!B15)</f>
        <v/>
      </c>
      <c r="C12" s="171" t="str">
        <f>IF('Itemized Order'!C15="","",'Itemized Order'!C15)</f>
        <v/>
      </c>
      <c r="D12" s="171" t="str">
        <f>IF('Itemized Order'!D15="","",'Itemized Order'!D15)</f>
        <v/>
      </c>
      <c r="E12" s="201" t="str">
        <f>IF('Itemized Order'!E15="","",'Itemized Order'!E15)</f>
        <v/>
      </c>
      <c r="G12" s="171" t="str">
        <f>IF('Itemized Order'!G15="","",'Itemized Order'!G15)</f>
        <v/>
      </c>
      <c r="H12" s="171" t="str">
        <f>IF('Itemized Order'!H15="","",'Itemized Order'!H15)</f>
        <v/>
      </c>
      <c r="I12" s="171" t="str">
        <f>IF('Itemized Order'!I15="","",'Itemized Order'!I15)</f>
        <v/>
      </c>
      <c r="J12" s="171" t="str">
        <f>IF('Itemized Order'!J15="","",'Itemized Order'!J15)</f>
        <v/>
      </c>
      <c r="K12" s="171" t="str">
        <f>IF('Itemized Order'!K15="","",'Itemized Order'!K15)</f>
        <v/>
      </c>
      <c r="M12" s="171" t="str">
        <f>IF('Itemized Order'!M15="","",'Itemized Order'!M15)</f>
        <v/>
      </c>
      <c r="N12" s="171" t="str">
        <f>IF('Itemized Order'!N15="","",'Itemized Order'!N15)</f>
        <v/>
      </c>
      <c r="O12" s="171" t="str">
        <f>IF('Itemized Order'!O15="","",'Itemized Order'!O15)</f>
        <v/>
      </c>
      <c r="P12" s="171" t="str">
        <f>IF('Itemized Order'!P15="","",'Itemized Order'!P15)</f>
        <v/>
      </c>
      <c r="Q12" s="171" t="str">
        <f>IF('Itemized Order'!Q15="","",'Itemized Order'!Q15)</f>
        <v/>
      </c>
      <c r="S12" s="171" t="str">
        <f>IF('Itemized Order'!S15="","",'Itemized Order'!S15)</f>
        <v/>
      </c>
      <c r="T12" s="171" t="str">
        <f>IF('Itemized Order'!T15="","",'Itemized Order'!T15)</f>
        <v/>
      </c>
      <c r="U12" s="171" t="str">
        <f>IF('Itemized Order'!U15="","",'Itemized Order'!U15)</f>
        <v/>
      </c>
      <c r="V12" s="171" t="str">
        <f>IF('Itemized Order'!V15="","",'Itemized Order'!V15)</f>
        <v/>
      </c>
      <c r="W12" s="171" t="str">
        <f>IF('Itemized Order'!W15="","",'Itemized Order'!W15)</f>
        <v/>
      </c>
      <c r="Y12" s="171" t="str">
        <f>IF('Itemized Order'!Y15="","",'Itemized Order'!Y15)</f>
        <v/>
      </c>
      <c r="Z12" s="171" t="str">
        <f>IF('Itemized Order'!Z15="","",'Itemized Order'!Z15)</f>
        <v/>
      </c>
      <c r="AA12" s="171" t="str">
        <f>IF('Itemized Order'!AA15="","",'Itemized Order'!AA15)</f>
        <v/>
      </c>
      <c r="AB12" s="171" t="str">
        <f>IF('Itemized Order'!AB15="","",'Itemized Order'!AB15)</f>
        <v/>
      </c>
      <c r="AC12" s="171" t="str">
        <f>IF('Itemized Order'!AC15="","",'Itemized Order'!AC15)</f>
        <v/>
      </c>
      <c r="AE12" s="171" t="str">
        <f>IF('Itemized Order'!AE15="","",'Itemized Order'!AE15)</f>
        <v/>
      </c>
      <c r="AF12" s="171" t="str">
        <f>IF('Itemized Order'!AF15="","",'Itemized Order'!AF15)</f>
        <v/>
      </c>
      <c r="AG12" s="171" t="str">
        <f>IF('Itemized Order'!AG15="","",'Itemized Order'!AG15)</f>
        <v/>
      </c>
      <c r="AH12" s="171" t="str">
        <f>IF('Itemized Order'!AH15="","",'Itemized Order'!AH15)</f>
        <v/>
      </c>
      <c r="AI12" s="171" t="str">
        <f>IF('Itemized Order'!AI15="","",'Itemized Order'!AI15)</f>
        <v/>
      </c>
      <c r="AK12" s="171" t="str">
        <f>IF('Itemized Order'!AK15="","",'Itemized Order'!AK15)</f>
        <v/>
      </c>
      <c r="AL12" s="171" t="str">
        <f>IF('Itemized Order'!AL15="","",'Itemized Order'!AL15)</f>
        <v/>
      </c>
      <c r="AM12" s="171" t="str">
        <f>IF('Itemized Order'!AM15="","",'Itemized Order'!AM15)</f>
        <v/>
      </c>
      <c r="AN12" s="171" t="str">
        <f>IF('Itemized Order'!AN15="","",'Itemized Order'!AN15)</f>
        <v/>
      </c>
      <c r="AO12" s="171" t="str">
        <f>IF('Itemized Order'!AO15="","",'Itemized Order'!AO15)</f>
        <v/>
      </c>
      <c r="AQ12" s="171" t="str">
        <f>IF('Itemized Order'!AQ15="","",'Itemized Order'!AQ15)</f>
        <v/>
      </c>
      <c r="AR12" s="171" t="str">
        <f>IF('Itemized Order'!AR15="","",'Itemized Order'!AR15)</f>
        <v/>
      </c>
      <c r="AS12" s="171" t="str">
        <f>IF('Itemized Order'!AS15="","",'Itemized Order'!AS15)</f>
        <v/>
      </c>
      <c r="AT12" s="171" t="str">
        <f>IF('Itemized Order'!AT15="","",'Itemized Order'!AT15)</f>
        <v/>
      </c>
      <c r="AU12" s="171" t="str">
        <f>IF('Itemized Order'!AU15="","",'Itemized Order'!AU15)</f>
        <v/>
      </c>
      <c r="AW12" s="171" t="str">
        <f>IF('Itemized Order'!AW15="","",'Itemized Order'!AW15)</f>
        <v/>
      </c>
      <c r="AX12" s="171" t="str">
        <f>IF('Itemized Order'!AX15="","",'Itemized Order'!AX15)</f>
        <v/>
      </c>
      <c r="AY12" s="171" t="str">
        <f>IF('Itemized Order'!AY15="","",'Itemized Order'!AY15)</f>
        <v/>
      </c>
      <c r="AZ12" s="171" t="str">
        <f>IF('Itemized Order'!AZ15="","",'Itemized Order'!AZ15)</f>
        <v/>
      </c>
      <c r="BA12" s="171" t="str">
        <f>IF('Itemized Order'!BA15="","",'Itemized Order'!BA15)</f>
        <v/>
      </c>
      <c r="BC12" s="171" t="str">
        <f>IF('Itemized Order'!BC15="","",'Itemized Order'!BC15)</f>
        <v/>
      </c>
      <c r="BD12" s="171" t="str">
        <f>IF('Itemized Order'!BD15="","",'Itemized Order'!BD15)</f>
        <v/>
      </c>
      <c r="BE12" s="171" t="str">
        <f>IF('Itemized Order'!BE15="","",'Itemized Order'!BE15)</f>
        <v/>
      </c>
      <c r="BF12" s="171" t="str">
        <f>IF('Itemized Order'!BF15="","",'Itemized Order'!BF15)</f>
        <v/>
      </c>
      <c r="BG12" s="171" t="str">
        <f>IF('Itemized Order'!BG15="","",'Itemized Order'!BG15)</f>
        <v/>
      </c>
      <c r="BI12" s="171" t="str">
        <f>IF('Itemized Order'!BI15="","",'Itemized Order'!BI15)</f>
        <v/>
      </c>
      <c r="BJ12" s="171" t="str">
        <f>IF('Itemized Order'!BJ15="","",'Itemized Order'!BJ15)</f>
        <v/>
      </c>
      <c r="BK12" s="171" t="str">
        <f>IF('Itemized Order'!BK15="","",'Itemized Order'!BK15)</f>
        <v/>
      </c>
      <c r="BL12" s="171" t="str">
        <f>IF('Itemized Order'!BL15="","",'Itemized Order'!BL15)</f>
        <v/>
      </c>
      <c r="BM12" s="171" t="str">
        <f>IF('Itemized Order'!BM15="","",'Itemized Order'!BM15)</f>
        <v/>
      </c>
      <c r="BO12" s="171" t="str">
        <f>IF('Itemized Order'!BO15="","",'Itemized Order'!BO15)</f>
        <v/>
      </c>
      <c r="BP12" s="171" t="str">
        <f>IF('Itemized Order'!BP15="","",'Itemized Order'!BP15)</f>
        <v/>
      </c>
      <c r="BQ12" s="171" t="str">
        <f>IF('Itemized Order'!BQ15="","",'Itemized Order'!BQ15)</f>
        <v/>
      </c>
      <c r="BR12" s="171" t="str">
        <f>IF('Itemized Order'!BR15="","",'Itemized Order'!BR15)</f>
        <v/>
      </c>
      <c r="BS12" s="171" t="str">
        <f>IF('Itemized Order'!BS15="","",'Itemized Order'!BS15)</f>
        <v/>
      </c>
      <c r="BU12" s="171" t="str">
        <f>IF('Itemized Order'!BU15="","",'Itemized Order'!BU15)</f>
        <v/>
      </c>
      <c r="BV12" s="171" t="str">
        <f>IF('Itemized Order'!BV15="","",'Itemized Order'!BV15)</f>
        <v/>
      </c>
      <c r="BW12" s="171" t="str">
        <f>IF('Itemized Order'!BW15="","",'Itemized Order'!BW15)</f>
        <v/>
      </c>
      <c r="BX12" s="171" t="str">
        <f>IF('Itemized Order'!BX15="","",'Itemized Order'!BX15)</f>
        <v/>
      </c>
      <c r="BY12" s="171" t="str">
        <f>IF('Itemized Order'!BY15="","",'Itemized Order'!BY15)</f>
        <v/>
      </c>
      <c r="CA12" s="171" t="str">
        <f>IF('Itemized Order'!CA15="","",'Itemized Order'!CA15)</f>
        <v/>
      </c>
      <c r="CB12" s="171" t="str">
        <f>IF('Itemized Order'!CB15="","",'Itemized Order'!CB15)</f>
        <v/>
      </c>
      <c r="CC12" s="171" t="str">
        <f>IF('Itemized Order'!CC15="","",'Itemized Order'!CC15)</f>
        <v/>
      </c>
      <c r="CD12" s="171" t="str">
        <f>IF('Itemized Order'!CD15="","",'Itemized Order'!CD15)</f>
        <v/>
      </c>
      <c r="CE12" s="171" t="str">
        <f>IF('Itemized Order'!CE15="","",'Itemized Order'!CE15)</f>
        <v/>
      </c>
    </row>
    <row r="13" spans="1:83" x14ac:dyDescent="0.3">
      <c r="A13" s="171" t="str">
        <f>IF('Itemized Order'!A16="","",'Itemized Order'!A16)</f>
        <v/>
      </c>
      <c r="B13" s="171" t="str">
        <f>IF('Itemized Order'!B16="","",'Itemized Order'!B16)</f>
        <v/>
      </c>
      <c r="C13" s="171" t="str">
        <f>IF('Itemized Order'!C16="","",'Itemized Order'!C16)</f>
        <v/>
      </c>
      <c r="D13" s="171" t="str">
        <f>IF('Itemized Order'!D16="","",'Itemized Order'!D16)</f>
        <v/>
      </c>
      <c r="E13" s="201" t="str">
        <f>IF('Itemized Order'!E16="","",'Itemized Order'!E16)</f>
        <v/>
      </c>
      <c r="G13" s="171" t="str">
        <f>IF('Itemized Order'!G16="","",'Itemized Order'!G16)</f>
        <v/>
      </c>
      <c r="H13" s="171" t="str">
        <f>IF('Itemized Order'!H16="","",'Itemized Order'!H16)</f>
        <v/>
      </c>
      <c r="I13" s="171" t="str">
        <f>IF('Itemized Order'!I16="","",'Itemized Order'!I16)</f>
        <v/>
      </c>
      <c r="J13" s="171" t="str">
        <f>IF('Itemized Order'!J16="","",'Itemized Order'!J16)</f>
        <v/>
      </c>
      <c r="K13" s="171" t="str">
        <f>IF('Itemized Order'!K16="","",'Itemized Order'!K16)</f>
        <v/>
      </c>
      <c r="M13" s="171" t="str">
        <f>IF('Itemized Order'!M16="","",'Itemized Order'!M16)</f>
        <v/>
      </c>
      <c r="N13" s="171" t="str">
        <f>IF('Itemized Order'!N16="","",'Itemized Order'!N16)</f>
        <v/>
      </c>
      <c r="O13" s="171" t="str">
        <f>IF('Itemized Order'!O16="","",'Itemized Order'!O16)</f>
        <v/>
      </c>
      <c r="P13" s="171" t="str">
        <f>IF('Itemized Order'!P16="","",'Itemized Order'!P16)</f>
        <v/>
      </c>
      <c r="Q13" s="171" t="str">
        <f>IF('Itemized Order'!Q16="","",'Itemized Order'!Q16)</f>
        <v/>
      </c>
      <c r="S13" s="171" t="str">
        <f>IF('Itemized Order'!S16="","",'Itemized Order'!S16)</f>
        <v/>
      </c>
      <c r="T13" s="171" t="str">
        <f>IF('Itemized Order'!T16="","",'Itemized Order'!T16)</f>
        <v/>
      </c>
      <c r="U13" s="171" t="str">
        <f>IF('Itemized Order'!U16="","",'Itemized Order'!U16)</f>
        <v/>
      </c>
      <c r="V13" s="171" t="str">
        <f>IF('Itemized Order'!V16="","",'Itemized Order'!V16)</f>
        <v/>
      </c>
      <c r="W13" s="171" t="str">
        <f>IF('Itemized Order'!W16="","",'Itemized Order'!W16)</f>
        <v/>
      </c>
      <c r="Y13" s="171" t="str">
        <f>IF('Itemized Order'!Y16="","",'Itemized Order'!Y16)</f>
        <v/>
      </c>
      <c r="Z13" s="171" t="str">
        <f>IF('Itemized Order'!Z16="","",'Itemized Order'!Z16)</f>
        <v/>
      </c>
      <c r="AA13" s="171" t="str">
        <f>IF('Itemized Order'!AA16="","",'Itemized Order'!AA16)</f>
        <v/>
      </c>
      <c r="AB13" s="171" t="str">
        <f>IF('Itemized Order'!AB16="","",'Itemized Order'!AB16)</f>
        <v/>
      </c>
      <c r="AC13" s="171" t="str">
        <f>IF('Itemized Order'!AC16="","",'Itemized Order'!AC16)</f>
        <v/>
      </c>
      <c r="AE13" s="171" t="str">
        <f>IF('Itemized Order'!AE16="","",'Itemized Order'!AE16)</f>
        <v/>
      </c>
      <c r="AF13" s="171" t="str">
        <f>IF('Itemized Order'!AF16="","",'Itemized Order'!AF16)</f>
        <v/>
      </c>
      <c r="AG13" s="171" t="str">
        <f>IF('Itemized Order'!AG16="","",'Itemized Order'!AG16)</f>
        <v/>
      </c>
      <c r="AH13" s="171" t="str">
        <f>IF('Itemized Order'!AH16="","",'Itemized Order'!AH16)</f>
        <v/>
      </c>
      <c r="AI13" s="171" t="str">
        <f>IF('Itemized Order'!AI16="","",'Itemized Order'!AI16)</f>
        <v/>
      </c>
      <c r="AK13" s="171" t="str">
        <f>IF('Itemized Order'!AK16="","",'Itemized Order'!AK16)</f>
        <v/>
      </c>
      <c r="AL13" s="171" t="str">
        <f>IF('Itemized Order'!AL16="","",'Itemized Order'!AL16)</f>
        <v/>
      </c>
      <c r="AM13" s="171" t="str">
        <f>IF('Itemized Order'!AM16="","",'Itemized Order'!AM16)</f>
        <v/>
      </c>
      <c r="AN13" s="171" t="str">
        <f>IF('Itemized Order'!AN16="","",'Itemized Order'!AN16)</f>
        <v/>
      </c>
      <c r="AO13" s="171" t="str">
        <f>IF('Itemized Order'!AO16="","",'Itemized Order'!AO16)</f>
        <v/>
      </c>
      <c r="AQ13" s="171" t="str">
        <f>IF('Itemized Order'!AQ16="","",'Itemized Order'!AQ16)</f>
        <v/>
      </c>
      <c r="AR13" s="171" t="str">
        <f>IF('Itemized Order'!AR16="","",'Itemized Order'!AR16)</f>
        <v/>
      </c>
      <c r="AS13" s="171" t="str">
        <f>IF('Itemized Order'!AS16="","",'Itemized Order'!AS16)</f>
        <v/>
      </c>
      <c r="AT13" s="171" t="str">
        <f>IF('Itemized Order'!AT16="","",'Itemized Order'!AT16)</f>
        <v/>
      </c>
      <c r="AU13" s="171" t="str">
        <f>IF('Itemized Order'!AU16="","",'Itemized Order'!AU16)</f>
        <v/>
      </c>
      <c r="AW13" s="171" t="str">
        <f>IF('Itemized Order'!AW16="","",'Itemized Order'!AW16)</f>
        <v/>
      </c>
      <c r="AX13" s="171" t="str">
        <f>IF('Itemized Order'!AX16="","",'Itemized Order'!AX16)</f>
        <v/>
      </c>
      <c r="AY13" s="171" t="str">
        <f>IF('Itemized Order'!AY16="","",'Itemized Order'!AY16)</f>
        <v/>
      </c>
      <c r="AZ13" s="171" t="str">
        <f>IF('Itemized Order'!AZ16="","",'Itemized Order'!AZ16)</f>
        <v/>
      </c>
      <c r="BA13" s="171" t="str">
        <f>IF('Itemized Order'!BA16="","",'Itemized Order'!BA16)</f>
        <v/>
      </c>
      <c r="BC13" s="171" t="str">
        <f>IF('Itemized Order'!BC16="","",'Itemized Order'!BC16)</f>
        <v/>
      </c>
      <c r="BD13" s="171" t="str">
        <f>IF('Itemized Order'!BD16="","",'Itemized Order'!BD16)</f>
        <v/>
      </c>
      <c r="BE13" s="171" t="str">
        <f>IF('Itemized Order'!BE16="","",'Itemized Order'!BE16)</f>
        <v/>
      </c>
      <c r="BF13" s="171" t="str">
        <f>IF('Itemized Order'!BF16="","",'Itemized Order'!BF16)</f>
        <v/>
      </c>
      <c r="BG13" s="171" t="str">
        <f>IF('Itemized Order'!BG16="","",'Itemized Order'!BG16)</f>
        <v/>
      </c>
      <c r="BI13" s="171" t="str">
        <f>IF('Itemized Order'!BI16="","",'Itemized Order'!BI16)</f>
        <v/>
      </c>
      <c r="BJ13" s="171" t="str">
        <f>IF('Itemized Order'!BJ16="","",'Itemized Order'!BJ16)</f>
        <v/>
      </c>
      <c r="BK13" s="171" t="str">
        <f>IF('Itemized Order'!BK16="","",'Itemized Order'!BK16)</f>
        <v/>
      </c>
      <c r="BL13" s="171" t="str">
        <f>IF('Itemized Order'!BL16="","",'Itemized Order'!BL16)</f>
        <v/>
      </c>
      <c r="BM13" s="171" t="str">
        <f>IF('Itemized Order'!BM16="","",'Itemized Order'!BM16)</f>
        <v/>
      </c>
      <c r="BO13" s="171" t="str">
        <f>IF('Itemized Order'!BO16="","",'Itemized Order'!BO16)</f>
        <v/>
      </c>
      <c r="BP13" s="171" t="str">
        <f>IF('Itemized Order'!BP16="","",'Itemized Order'!BP16)</f>
        <v/>
      </c>
      <c r="BQ13" s="171" t="str">
        <f>IF('Itemized Order'!BQ16="","",'Itemized Order'!BQ16)</f>
        <v/>
      </c>
      <c r="BR13" s="171" t="str">
        <f>IF('Itemized Order'!BR16="","",'Itemized Order'!BR16)</f>
        <v/>
      </c>
      <c r="BS13" s="171" t="str">
        <f>IF('Itemized Order'!BS16="","",'Itemized Order'!BS16)</f>
        <v/>
      </c>
      <c r="BU13" s="171" t="str">
        <f>IF('Itemized Order'!BU16="","",'Itemized Order'!BU16)</f>
        <v/>
      </c>
      <c r="BV13" s="171" t="str">
        <f>IF('Itemized Order'!BV16="","",'Itemized Order'!BV16)</f>
        <v/>
      </c>
      <c r="BW13" s="171" t="str">
        <f>IF('Itemized Order'!BW16="","",'Itemized Order'!BW16)</f>
        <v/>
      </c>
      <c r="BX13" s="171" t="str">
        <f>IF('Itemized Order'!BX16="","",'Itemized Order'!BX16)</f>
        <v/>
      </c>
      <c r="BY13" s="171" t="str">
        <f>IF('Itemized Order'!BY16="","",'Itemized Order'!BY16)</f>
        <v/>
      </c>
      <c r="CA13" s="171" t="str">
        <f>IF('Itemized Order'!CA16="","",'Itemized Order'!CA16)</f>
        <v/>
      </c>
      <c r="CB13" s="171" t="str">
        <f>IF('Itemized Order'!CB16="","",'Itemized Order'!CB16)</f>
        <v/>
      </c>
      <c r="CC13" s="171" t="str">
        <f>IF('Itemized Order'!CC16="","",'Itemized Order'!CC16)</f>
        <v/>
      </c>
      <c r="CD13" s="171" t="str">
        <f>IF('Itemized Order'!CD16="","",'Itemized Order'!CD16)</f>
        <v/>
      </c>
      <c r="CE13" s="171" t="str">
        <f>IF('Itemized Order'!CE16="","",'Itemized Order'!CE16)</f>
        <v/>
      </c>
    </row>
    <row r="14" spans="1:83" x14ac:dyDescent="0.3">
      <c r="A14" s="171" t="str">
        <f>IF('Itemized Order'!A17="","",'Itemized Order'!A17)</f>
        <v/>
      </c>
      <c r="B14" s="171" t="str">
        <f>IF('Itemized Order'!B17="","",'Itemized Order'!B17)</f>
        <v/>
      </c>
      <c r="C14" s="171" t="str">
        <f>IF('Itemized Order'!C17="","",'Itemized Order'!C17)</f>
        <v/>
      </c>
      <c r="D14" s="171" t="str">
        <f>IF('Itemized Order'!D17="","",'Itemized Order'!D17)</f>
        <v/>
      </c>
      <c r="E14" s="201" t="str">
        <f>IF('Itemized Order'!E17="","",'Itemized Order'!E17)</f>
        <v/>
      </c>
      <c r="G14" s="171" t="str">
        <f>IF('Itemized Order'!G17="","",'Itemized Order'!G17)</f>
        <v/>
      </c>
      <c r="H14" s="171" t="str">
        <f>IF('Itemized Order'!H17="","",'Itemized Order'!H17)</f>
        <v/>
      </c>
      <c r="I14" s="171" t="str">
        <f>IF('Itemized Order'!I17="","",'Itemized Order'!I17)</f>
        <v/>
      </c>
      <c r="J14" s="171" t="str">
        <f>IF('Itemized Order'!J17="","",'Itemized Order'!J17)</f>
        <v/>
      </c>
      <c r="K14" s="171" t="str">
        <f>IF('Itemized Order'!K17="","",'Itemized Order'!K17)</f>
        <v/>
      </c>
      <c r="M14" s="171" t="str">
        <f>IF('Itemized Order'!M17="","",'Itemized Order'!M17)</f>
        <v/>
      </c>
      <c r="N14" s="171" t="str">
        <f>IF('Itemized Order'!N17="","",'Itemized Order'!N17)</f>
        <v/>
      </c>
      <c r="O14" s="171" t="str">
        <f>IF('Itemized Order'!O17="","",'Itemized Order'!O17)</f>
        <v/>
      </c>
      <c r="P14" s="171" t="str">
        <f>IF('Itemized Order'!P17="","",'Itemized Order'!P17)</f>
        <v/>
      </c>
      <c r="Q14" s="171" t="str">
        <f>IF('Itemized Order'!Q17="","",'Itemized Order'!Q17)</f>
        <v/>
      </c>
      <c r="S14" s="171" t="str">
        <f>IF('Itemized Order'!S17="","",'Itemized Order'!S17)</f>
        <v/>
      </c>
      <c r="T14" s="171" t="str">
        <f>IF('Itemized Order'!T17="","",'Itemized Order'!T17)</f>
        <v/>
      </c>
      <c r="U14" s="171" t="str">
        <f>IF('Itemized Order'!U17="","",'Itemized Order'!U17)</f>
        <v/>
      </c>
      <c r="V14" s="171" t="str">
        <f>IF('Itemized Order'!V17="","",'Itemized Order'!V17)</f>
        <v/>
      </c>
      <c r="W14" s="171" t="str">
        <f>IF('Itemized Order'!W17="","",'Itemized Order'!W17)</f>
        <v/>
      </c>
      <c r="Y14" s="171" t="str">
        <f>IF('Itemized Order'!Y17="","",'Itemized Order'!Y17)</f>
        <v/>
      </c>
      <c r="Z14" s="171" t="str">
        <f>IF('Itemized Order'!Z17="","",'Itemized Order'!Z17)</f>
        <v/>
      </c>
      <c r="AA14" s="171" t="str">
        <f>IF('Itemized Order'!AA17="","",'Itemized Order'!AA17)</f>
        <v/>
      </c>
      <c r="AB14" s="171" t="str">
        <f>IF('Itemized Order'!AB17="","",'Itemized Order'!AB17)</f>
        <v/>
      </c>
      <c r="AC14" s="171" t="str">
        <f>IF('Itemized Order'!AC17="","",'Itemized Order'!AC17)</f>
        <v/>
      </c>
      <c r="AE14" s="171" t="str">
        <f>IF('Itemized Order'!AE17="","",'Itemized Order'!AE17)</f>
        <v/>
      </c>
      <c r="AF14" s="171" t="str">
        <f>IF('Itemized Order'!AF17="","",'Itemized Order'!AF17)</f>
        <v/>
      </c>
      <c r="AG14" s="171" t="str">
        <f>IF('Itemized Order'!AG17="","",'Itemized Order'!AG17)</f>
        <v/>
      </c>
      <c r="AH14" s="171" t="str">
        <f>IF('Itemized Order'!AH17="","",'Itemized Order'!AH17)</f>
        <v/>
      </c>
      <c r="AI14" s="171" t="str">
        <f>IF('Itemized Order'!AI17="","",'Itemized Order'!AI17)</f>
        <v/>
      </c>
      <c r="AK14" s="171" t="str">
        <f>IF('Itemized Order'!AK17="","",'Itemized Order'!AK17)</f>
        <v/>
      </c>
      <c r="AL14" s="171" t="str">
        <f>IF('Itemized Order'!AL17="","",'Itemized Order'!AL17)</f>
        <v/>
      </c>
      <c r="AM14" s="171" t="str">
        <f>IF('Itemized Order'!AM17="","",'Itemized Order'!AM17)</f>
        <v/>
      </c>
      <c r="AN14" s="171" t="str">
        <f>IF('Itemized Order'!AN17="","",'Itemized Order'!AN17)</f>
        <v/>
      </c>
      <c r="AO14" s="171" t="str">
        <f>IF('Itemized Order'!AO17="","",'Itemized Order'!AO17)</f>
        <v/>
      </c>
      <c r="AQ14" s="171" t="str">
        <f>IF('Itemized Order'!AQ17="","",'Itemized Order'!AQ17)</f>
        <v/>
      </c>
      <c r="AR14" s="171" t="str">
        <f>IF('Itemized Order'!AR17="","",'Itemized Order'!AR17)</f>
        <v/>
      </c>
      <c r="AS14" s="171" t="str">
        <f>IF('Itemized Order'!AS17="","",'Itemized Order'!AS17)</f>
        <v/>
      </c>
      <c r="AT14" s="171" t="str">
        <f>IF('Itemized Order'!AT17="","",'Itemized Order'!AT17)</f>
        <v/>
      </c>
      <c r="AU14" s="171" t="str">
        <f>IF('Itemized Order'!AU17="","",'Itemized Order'!AU17)</f>
        <v/>
      </c>
      <c r="AW14" s="171" t="str">
        <f>IF('Itemized Order'!AW17="","",'Itemized Order'!AW17)</f>
        <v/>
      </c>
      <c r="AX14" s="171" t="str">
        <f>IF('Itemized Order'!AX17="","",'Itemized Order'!AX17)</f>
        <v/>
      </c>
      <c r="AY14" s="171" t="str">
        <f>IF('Itemized Order'!AY17="","",'Itemized Order'!AY17)</f>
        <v/>
      </c>
      <c r="AZ14" s="171" t="str">
        <f>IF('Itemized Order'!AZ17="","",'Itemized Order'!AZ17)</f>
        <v/>
      </c>
      <c r="BA14" s="171" t="str">
        <f>IF('Itemized Order'!BA17="","",'Itemized Order'!BA17)</f>
        <v/>
      </c>
      <c r="BC14" s="171" t="str">
        <f>IF('Itemized Order'!BC17="","",'Itemized Order'!BC17)</f>
        <v/>
      </c>
      <c r="BD14" s="171" t="str">
        <f>IF('Itemized Order'!BD17="","",'Itemized Order'!BD17)</f>
        <v/>
      </c>
      <c r="BE14" s="171" t="str">
        <f>IF('Itemized Order'!BE17="","",'Itemized Order'!BE17)</f>
        <v/>
      </c>
      <c r="BF14" s="171" t="str">
        <f>IF('Itemized Order'!BF17="","",'Itemized Order'!BF17)</f>
        <v/>
      </c>
      <c r="BG14" s="171" t="str">
        <f>IF('Itemized Order'!BG17="","",'Itemized Order'!BG17)</f>
        <v/>
      </c>
      <c r="BI14" s="171" t="str">
        <f>IF('Itemized Order'!BI17="","",'Itemized Order'!BI17)</f>
        <v/>
      </c>
      <c r="BJ14" s="171" t="str">
        <f>IF('Itemized Order'!BJ17="","",'Itemized Order'!BJ17)</f>
        <v/>
      </c>
      <c r="BK14" s="171" t="str">
        <f>IF('Itemized Order'!BK17="","",'Itemized Order'!BK17)</f>
        <v/>
      </c>
      <c r="BL14" s="171" t="str">
        <f>IF('Itemized Order'!BL17="","",'Itemized Order'!BL17)</f>
        <v/>
      </c>
      <c r="BM14" s="171" t="str">
        <f>IF('Itemized Order'!BM17="","",'Itemized Order'!BM17)</f>
        <v/>
      </c>
      <c r="BO14" s="171" t="str">
        <f>IF('Itemized Order'!BO17="","",'Itemized Order'!BO17)</f>
        <v/>
      </c>
      <c r="BP14" s="171" t="str">
        <f>IF('Itemized Order'!BP17="","",'Itemized Order'!BP17)</f>
        <v/>
      </c>
      <c r="BQ14" s="171" t="str">
        <f>IF('Itemized Order'!BQ17="","",'Itemized Order'!BQ17)</f>
        <v/>
      </c>
      <c r="BR14" s="171" t="str">
        <f>IF('Itemized Order'!BR17="","",'Itemized Order'!BR17)</f>
        <v/>
      </c>
      <c r="BS14" s="171" t="str">
        <f>IF('Itemized Order'!BS17="","",'Itemized Order'!BS17)</f>
        <v/>
      </c>
      <c r="BU14" s="171" t="str">
        <f>IF('Itemized Order'!BU17="","",'Itemized Order'!BU17)</f>
        <v/>
      </c>
      <c r="BV14" s="171" t="str">
        <f>IF('Itemized Order'!BV17="","",'Itemized Order'!BV17)</f>
        <v/>
      </c>
      <c r="BW14" s="171" t="str">
        <f>IF('Itemized Order'!BW17="","",'Itemized Order'!BW17)</f>
        <v/>
      </c>
      <c r="BX14" s="171" t="str">
        <f>IF('Itemized Order'!BX17="","",'Itemized Order'!BX17)</f>
        <v/>
      </c>
      <c r="BY14" s="171" t="str">
        <f>IF('Itemized Order'!BY17="","",'Itemized Order'!BY17)</f>
        <v/>
      </c>
      <c r="CA14" s="171" t="str">
        <f>IF('Itemized Order'!CA17="","",'Itemized Order'!CA17)</f>
        <v/>
      </c>
      <c r="CB14" s="171" t="str">
        <f>IF('Itemized Order'!CB17="","",'Itemized Order'!CB17)</f>
        <v/>
      </c>
      <c r="CC14" s="171" t="str">
        <f>IF('Itemized Order'!CC17="","",'Itemized Order'!CC17)</f>
        <v/>
      </c>
      <c r="CD14" s="171" t="str">
        <f>IF('Itemized Order'!CD17="","",'Itemized Order'!CD17)</f>
        <v/>
      </c>
      <c r="CE14" s="171" t="str">
        <f>IF('Itemized Order'!CE17="","",'Itemized Order'!CE17)</f>
        <v/>
      </c>
    </row>
    <row r="15" spans="1:83" x14ac:dyDescent="0.3">
      <c r="A15" s="171" t="str">
        <f>IF('Itemized Order'!A18="","",'Itemized Order'!A18)</f>
        <v/>
      </c>
      <c r="B15" s="171" t="str">
        <f>IF('Itemized Order'!B18="","",'Itemized Order'!B18)</f>
        <v/>
      </c>
      <c r="C15" s="171" t="str">
        <f>IF('Itemized Order'!C18="","",'Itemized Order'!C18)</f>
        <v/>
      </c>
      <c r="D15" s="171" t="str">
        <f>IF('Itemized Order'!D18="","",'Itemized Order'!D18)</f>
        <v/>
      </c>
      <c r="E15" s="201" t="str">
        <f>IF('Itemized Order'!E18="","",'Itemized Order'!E18)</f>
        <v/>
      </c>
      <c r="G15" s="171" t="str">
        <f>IF('Itemized Order'!G18="","",'Itemized Order'!G18)</f>
        <v/>
      </c>
      <c r="H15" s="171" t="str">
        <f>IF('Itemized Order'!H18="","",'Itemized Order'!H18)</f>
        <v/>
      </c>
      <c r="I15" s="171" t="str">
        <f>IF('Itemized Order'!I18="","",'Itemized Order'!I18)</f>
        <v/>
      </c>
      <c r="J15" s="171" t="str">
        <f>IF('Itemized Order'!J18="","",'Itemized Order'!J18)</f>
        <v/>
      </c>
      <c r="K15" s="171" t="str">
        <f>IF('Itemized Order'!K18="","",'Itemized Order'!K18)</f>
        <v/>
      </c>
      <c r="M15" s="171" t="str">
        <f>IF('Itemized Order'!M18="","",'Itemized Order'!M18)</f>
        <v/>
      </c>
      <c r="N15" s="171" t="str">
        <f>IF('Itemized Order'!N18="","",'Itemized Order'!N18)</f>
        <v/>
      </c>
      <c r="O15" s="171" t="str">
        <f>IF('Itemized Order'!O18="","",'Itemized Order'!O18)</f>
        <v/>
      </c>
      <c r="P15" s="171" t="str">
        <f>IF('Itemized Order'!P18="","",'Itemized Order'!P18)</f>
        <v/>
      </c>
      <c r="Q15" s="171" t="str">
        <f>IF('Itemized Order'!Q18="","",'Itemized Order'!Q18)</f>
        <v/>
      </c>
      <c r="S15" s="171" t="str">
        <f>IF('Itemized Order'!S18="","",'Itemized Order'!S18)</f>
        <v/>
      </c>
      <c r="T15" s="171" t="str">
        <f>IF('Itemized Order'!T18="","",'Itemized Order'!T18)</f>
        <v/>
      </c>
      <c r="U15" s="171" t="str">
        <f>IF('Itemized Order'!U18="","",'Itemized Order'!U18)</f>
        <v/>
      </c>
      <c r="V15" s="171" t="str">
        <f>IF('Itemized Order'!V18="","",'Itemized Order'!V18)</f>
        <v/>
      </c>
      <c r="W15" s="171" t="str">
        <f>IF('Itemized Order'!W18="","",'Itemized Order'!W18)</f>
        <v/>
      </c>
      <c r="Y15" s="171" t="str">
        <f>IF('Itemized Order'!Y18="","",'Itemized Order'!Y18)</f>
        <v/>
      </c>
      <c r="Z15" s="171" t="str">
        <f>IF('Itemized Order'!Z18="","",'Itemized Order'!Z18)</f>
        <v/>
      </c>
      <c r="AA15" s="171" t="str">
        <f>IF('Itemized Order'!AA18="","",'Itemized Order'!AA18)</f>
        <v/>
      </c>
      <c r="AB15" s="171" t="str">
        <f>IF('Itemized Order'!AB18="","",'Itemized Order'!AB18)</f>
        <v/>
      </c>
      <c r="AC15" s="171" t="str">
        <f>IF('Itemized Order'!AC18="","",'Itemized Order'!AC18)</f>
        <v/>
      </c>
      <c r="AE15" s="171" t="str">
        <f>IF('Itemized Order'!AE18="","",'Itemized Order'!AE18)</f>
        <v/>
      </c>
      <c r="AF15" s="171" t="str">
        <f>IF('Itemized Order'!AF18="","",'Itemized Order'!AF18)</f>
        <v/>
      </c>
      <c r="AG15" s="171" t="str">
        <f>IF('Itemized Order'!AG18="","",'Itemized Order'!AG18)</f>
        <v/>
      </c>
      <c r="AH15" s="171" t="str">
        <f>IF('Itemized Order'!AH18="","",'Itemized Order'!AH18)</f>
        <v/>
      </c>
      <c r="AI15" s="171" t="str">
        <f>IF('Itemized Order'!AI18="","",'Itemized Order'!AI18)</f>
        <v/>
      </c>
      <c r="AK15" s="171" t="str">
        <f>IF('Itemized Order'!AK18="","",'Itemized Order'!AK18)</f>
        <v/>
      </c>
      <c r="AL15" s="171" t="str">
        <f>IF('Itemized Order'!AL18="","",'Itemized Order'!AL18)</f>
        <v/>
      </c>
      <c r="AM15" s="171" t="str">
        <f>IF('Itemized Order'!AM18="","",'Itemized Order'!AM18)</f>
        <v/>
      </c>
      <c r="AN15" s="171" t="str">
        <f>IF('Itemized Order'!AN18="","",'Itemized Order'!AN18)</f>
        <v/>
      </c>
      <c r="AO15" s="171" t="str">
        <f>IF('Itemized Order'!AO18="","",'Itemized Order'!AO18)</f>
        <v/>
      </c>
      <c r="AQ15" s="171" t="str">
        <f>IF('Itemized Order'!AQ18="","",'Itemized Order'!AQ18)</f>
        <v/>
      </c>
      <c r="AR15" s="171" t="str">
        <f>IF('Itemized Order'!AR18="","",'Itemized Order'!AR18)</f>
        <v/>
      </c>
      <c r="AS15" s="171" t="str">
        <f>IF('Itemized Order'!AS18="","",'Itemized Order'!AS18)</f>
        <v/>
      </c>
      <c r="AT15" s="171" t="str">
        <f>IF('Itemized Order'!AT18="","",'Itemized Order'!AT18)</f>
        <v/>
      </c>
      <c r="AU15" s="171" t="str">
        <f>IF('Itemized Order'!AU18="","",'Itemized Order'!AU18)</f>
        <v/>
      </c>
      <c r="AW15" s="171" t="str">
        <f>IF('Itemized Order'!AW18="","",'Itemized Order'!AW18)</f>
        <v/>
      </c>
      <c r="AX15" s="171" t="str">
        <f>IF('Itemized Order'!AX18="","",'Itemized Order'!AX18)</f>
        <v/>
      </c>
      <c r="AY15" s="171" t="str">
        <f>IF('Itemized Order'!AY18="","",'Itemized Order'!AY18)</f>
        <v/>
      </c>
      <c r="AZ15" s="171" t="str">
        <f>IF('Itemized Order'!AZ18="","",'Itemized Order'!AZ18)</f>
        <v/>
      </c>
      <c r="BA15" s="171" t="str">
        <f>IF('Itemized Order'!BA18="","",'Itemized Order'!BA18)</f>
        <v/>
      </c>
      <c r="BC15" s="171" t="str">
        <f>IF('Itemized Order'!BC18="","",'Itemized Order'!BC18)</f>
        <v/>
      </c>
      <c r="BD15" s="171" t="str">
        <f>IF('Itemized Order'!BD18="","",'Itemized Order'!BD18)</f>
        <v/>
      </c>
      <c r="BE15" s="171" t="str">
        <f>IF('Itemized Order'!BE18="","",'Itemized Order'!BE18)</f>
        <v/>
      </c>
      <c r="BF15" s="171" t="str">
        <f>IF('Itemized Order'!BF18="","",'Itemized Order'!BF18)</f>
        <v/>
      </c>
      <c r="BG15" s="171" t="str">
        <f>IF('Itemized Order'!BG18="","",'Itemized Order'!BG18)</f>
        <v/>
      </c>
      <c r="BI15" s="171" t="str">
        <f>IF('Itemized Order'!BI18="","",'Itemized Order'!BI18)</f>
        <v/>
      </c>
      <c r="BJ15" s="171" t="str">
        <f>IF('Itemized Order'!BJ18="","",'Itemized Order'!BJ18)</f>
        <v/>
      </c>
      <c r="BK15" s="171" t="str">
        <f>IF('Itemized Order'!BK18="","",'Itemized Order'!BK18)</f>
        <v/>
      </c>
      <c r="BL15" s="171" t="str">
        <f>IF('Itemized Order'!BL18="","",'Itemized Order'!BL18)</f>
        <v/>
      </c>
      <c r="BM15" s="171" t="str">
        <f>IF('Itemized Order'!BM18="","",'Itemized Order'!BM18)</f>
        <v/>
      </c>
      <c r="BO15" s="171" t="str">
        <f>IF('Itemized Order'!BO18="","",'Itemized Order'!BO18)</f>
        <v/>
      </c>
      <c r="BP15" s="171" t="str">
        <f>IF('Itemized Order'!BP18="","",'Itemized Order'!BP18)</f>
        <v/>
      </c>
      <c r="BQ15" s="171" t="str">
        <f>IF('Itemized Order'!BQ18="","",'Itemized Order'!BQ18)</f>
        <v/>
      </c>
      <c r="BR15" s="171" t="str">
        <f>IF('Itemized Order'!BR18="","",'Itemized Order'!BR18)</f>
        <v/>
      </c>
      <c r="BS15" s="171" t="str">
        <f>IF('Itemized Order'!BS18="","",'Itemized Order'!BS18)</f>
        <v/>
      </c>
      <c r="BU15" s="171" t="str">
        <f>IF('Itemized Order'!BU18="","",'Itemized Order'!BU18)</f>
        <v/>
      </c>
      <c r="BV15" s="171" t="str">
        <f>IF('Itemized Order'!BV18="","",'Itemized Order'!BV18)</f>
        <v/>
      </c>
      <c r="BW15" s="171" t="str">
        <f>IF('Itemized Order'!BW18="","",'Itemized Order'!BW18)</f>
        <v/>
      </c>
      <c r="BX15" s="171" t="str">
        <f>IF('Itemized Order'!BX18="","",'Itemized Order'!BX18)</f>
        <v/>
      </c>
      <c r="BY15" s="171" t="str">
        <f>IF('Itemized Order'!BY18="","",'Itemized Order'!BY18)</f>
        <v/>
      </c>
      <c r="CA15" s="171" t="str">
        <f>IF('Itemized Order'!CA18="","",'Itemized Order'!CA18)</f>
        <v/>
      </c>
      <c r="CB15" s="171" t="str">
        <f>IF('Itemized Order'!CB18="","",'Itemized Order'!CB18)</f>
        <v/>
      </c>
      <c r="CC15" s="171" t="str">
        <f>IF('Itemized Order'!CC18="","",'Itemized Order'!CC18)</f>
        <v/>
      </c>
      <c r="CD15" s="171" t="str">
        <f>IF('Itemized Order'!CD18="","",'Itemized Order'!CD18)</f>
        <v/>
      </c>
      <c r="CE15" s="171" t="str">
        <f>IF('Itemized Order'!CE18="","",'Itemized Order'!CE18)</f>
        <v/>
      </c>
    </row>
    <row r="16" spans="1:83" x14ac:dyDescent="0.3">
      <c r="A16" s="171" t="str">
        <f>IF('Itemized Order'!A19="","",'Itemized Order'!A19)</f>
        <v/>
      </c>
      <c r="B16" s="171" t="str">
        <f>IF('Itemized Order'!B19="","",'Itemized Order'!B19)</f>
        <v/>
      </c>
      <c r="C16" s="171" t="str">
        <f>IF('Itemized Order'!C19="","",'Itemized Order'!C19)</f>
        <v/>
      </c>
      <c r="D16" s="171" t="str">
        <f>IF('Itemized Order'!D19="","",'Itemized Order'!D19)</f>
        <v/>
      </c>
      <c r="E16" s="201" t="str">
        <f>IF('Itemized Order'!E19="","",'Itemized Order'!E19)</f>
        <v/>
      </c>
      <c r="G16" s="171" t="str">
        <f>IF('Itemized Order'!G19="","",'Itemized Order'!G19)</f>
        <v/>
      </c>
      <c r="H16" s="171" t="str">
        <f>IF('Itemized Order'!H19="","",'Itemized Order'!H19)</f>
        <v/>
      </c>
      <c r="I16" s="171" t="str">
        <f>IF('Itemized Order'!I19="","",'Itemized Order'!I19)</f>
        <v/>
      </c>
      <c r="J16" s="171" t="str">
        <f>IF('Itemized Order'!J19="","",'Itemized Order'!J19)</f>
        <v/>
      </c>
      <c r="K16" s="171" t="str">
        <f>IF('Itemized Order'!K19="","",'Itemized Order'!K19)</f>
        <v/>
      </c>
      <c r="M16" s="171" t="str">
        <f>IF('Itemized Order'!M19="","",'Itemized Order'!M19)</f>
        <v/>
      </c>
      <c r="N16" s="171" t="str">
        <f>IF('Itemized Order'!N19="","",'Itemized Order'!N19)</f>
        <v/>
      </c>
      <c r="O16" s="171" t="str">
        <f>IF('Itemized Order'!O19="","",'Itemized Order'!O19)</f>
        <v/>
      </c>
      <c r="P16" s="171" t="str">
        <f>IF('Itemized Order'!P19="","",'Itemized Order'!P19)</f>
        <v/>
      </c>
      <c r="Q16" s="171" t="str">
        <f>IF('Itemized Order'!Q19="","",'Itemized Order'!Q19)</f>
        <v/>
      </c>
      <c r="S16" s="171" t="str">
        <f>IF('Itemized Order'!S19="","",'Itemized Order'!S19)</f>
        <v/>
      </c>
      <c r="T16" s="171" t="str">
        <f>IF('Itemized Order'!T19="","",'Itemized Order'!T19)</f>
        <v/>
      </c>
      <c r="U16" s="171" t="str">
        <f>IF('Itemized Order'!U19="","",'Itemized Order'!U19)</f>
        <v/>
      </c>
      <c r="V16" s="171" t="str">
        <f>IF('Itemized Order'!V19="","",'Itemized Order'!V19)</f>
        <v/>
      </c>
      <c r="W16" s="171" t="str">
        <f>IF('Itemized Order'!W19="","",'Itemized Order'!W19)</f>
        <v/>
      </c>
      <c r="Y16" s="171" t="str">
        <f>IF('Itemized Order'!Y19="","",'Itemized Order'!Y19)</f>
        <v/>
      </c>
      <c r="Z16" s="171" t="str">
        <f>IF('Itemized Order'!Z19="","",'Itemized Order'!Z19)</f>
        <v/>
      </c>
      <c r="AA16" s="171" t="str">
        <f>IF('Itemized Order'!AA19="","",'Itemized Order'!AA19)</f>
        <v/>
      </c>
      <c r="AB16" s="171" t="str">
        <f>IF('Itemized Order'!AB19="","",'Itemized Order'!AB19)</f>
        <v/>
      </c>
      <c r="AC16" s="171" t="str">
        <f>IF('Itemized Order'!AC19="","",'Itemized Order'!AC19)</f>
        <v/>
      </c>
      <c r="AE16" s="171" t="str">
        <f>IF('Itemized Order'!AE19="","",'Itemized Order'!AE19)</f>
        <v/>
      </c>
      <c r="AF16" s="171" t="str">
        <f>IF('Itemized Order'!AF19="","",'Itemized Order'!AF19)</f>
        <v/>
      </c>
      <c r="AG16" s="171" t="str">
        <f>IF('Itemized Order'!AG19="","",'Itemized Order'!AG19)</f>
        <v/>
      </c>
      <c r="AH16" s="171" t="str">
        <f>IF('Itemized Order'!AH19="","",'Itemized Order'!AH19)</f>
        <v/>
      </c>
      <c r="AI16" s="171" t="str">
        <f>IF('Itemized Order'!AI19="","",'Itemized Order'!AI19)</f>
        <v/>
      </c>
      <c r="AK16" s="171" t="str">
        <f>IF('Itemized Order'!AK19="","",'Itemized Order'!AK19)</f>
        <v/>
      </c>
      <c r="AL16" s="171" t="str">
        <f>IF('Itemized Order'!AL19="","",'Itemized Order'!AL19)</f>
        <v/>
      </c>
      <c r="AM16" s="171" t="str">
        <f>IF('Itemized Order'!AM19="","",'Itemized Order'!AM19)</f>
        <v/>
      </c>
      <c r="AN16" s="171" t="str">
        <f>IF('Itemized Order'!AN19="","",'Itemized Order'!AN19)</f>
        <v/>
      </c>
      <c r="AO16" s="171" t="str">
        <f>IF('Itemized Order'!AO19="","",'Itemized Order'!AO19)</f>
        <v/>
      </c>
      <c r="AQ16" s="171" t="str">
        <f>IF('Itemized Order'!AQ19="","",'Itemized Order'!AQ19)</f>
        <v/>
      </c>
      <c r="AR16" s="171" t="str">
        <f>IF('Itemized Order'!AR19="","",'Itemized Order'!AR19)</f>
        <v/>
      </c>
      <c r="AS16" s="171" t="str">
        <f>IF('Itemized Order'!AS19="","",'Itemized Order'!AS19)</f>
        <v/>
      </c>
      <c r="AT16" s="171" t="str">
        <f>IF('Itemized Order'!AT19="","",'Itemized Order'!AT19)</f>
        <v/>
      </c>
      <c r="AU16" s="171" t="str">
        <f>IF('Itemized Order'!AU19="","",'Itemized Order'!AU19)</f>
        <v/>
      </c>
      <c r="AW16" s="171" t="str">
        <f>IF('Itemized Order'!AW19="","",'Itemized Order'!AW19)</f>
        <v/>
      </c>
      <c r="AX16" s="171" t="str">
        <f>IF('Itemized Order'!AX19="","",'Itemized Order'!AX19)</f>
        <v/>
      </c>
      <c r="AY16" s="171" t="str">
        <f>IF('Itemized Order'!AY19="","",'Itemized Order'!AY19)</f>
        <v/>
      </c>
      <c r="AZ16" s="171" t="str">
        <f>IF('Itemized Order'!AZ19="","",'Itemized Order'!AZ19)</f>
        <v/>
      </c>
      <c r="BA16" s="171" t="str">
        <f>IF('Itemized Order'!BA19="","",'Itemized Order'!BA19)</f>
        <v/>
      </c>
      <c r="BC16" s="171" t="str">
        <f>IF('Itemized Order'!BC19="","",'Itemized Order'!BC19)</f>
        <v/>
      </c>
      <c r="BD16" s="171" t="str">
        <f>IF('Itemized Order'!BD19="","",'Itemized Order'!BD19)</f>
        <v/>
      </c>
      <c r="BE16" s="171" t="str">
        <f>IF('Itemized Order'!BE19="","",'Itemized Order'!BE19)</f>
        <v/>
      </c>
      <c r="BF16" s="171" t="str">
        <f>IF('Itemized Order'!BF19="","",'Itemized Order'!BF19)</f>
        <v/>
      </c>
      <c r="BG16" s="171" t="str">
        <f>IF('Itemized Order'!BG19="","",'Itemized Order'!BG19)</f>
        <v/>
      </c>
      <c r="BI16" s="171" t="str">
        <f>IF('Itemized Order'!BI19="","",'Itemized Order'!BI19)</f>
        <v/>
      </c>
      <c r="BJ16" s="171" t="str">
        <f>IF('Itemized Order'!BJ19="","",'Itemized Order'!BJ19)</f>
        <v/>
      </c>
      <c r="BK16" s="171" t="str">
        <f>IF('Itemized Order'!BK19="","",'Itemized Order'!BK19)</f>
        <v/>
      </c>
      <c r="BL16" s="171" t="str">
        <f>IF('Itemized Order'!BL19="","",'Itemized Order'!BL19)</f>
        <v/>
      </c>
      <c r="BM16" s="171" t="str">
        <f>IF('Itemized Order'!BM19="","",'Itemized Order'!BM19)</f>
        <v/>
      </c>
      <c r="BO16" s="171" t="str">
        <f>IF('Itemized Order'!BO19="","",'Itemized Order'!BO19)</f>
        <v/>
      </c>
      <c r="BP16" s="171" t="str">
        <f>IF('Itemized Order'!BP19="","",'Itemized Order'!BP19)</f>
        <v/>
      </c>
      <c r="BQ16" s="171" t="str">
        <f>IF('Itemized Order'!BQ19="","",'Itemized Order'!BQ19)</f>
        <v/>
      </c>
      <c r="BR16" s="171" t="str">
        <f>IF('Itemized Order'!BR19="","",'Itemized Order'!BR19)</f>
        <v/>
      </c>
      <c r="BS16" s="171" t="str">
        <f>IF('Itemized Order'!BS19="","",'Itemized Order'!BS19)</f>
        <v/>
      </c>
      <c r="BU16" s="171" t="str">
        <f>IF('Itemized Order'!BU19="","",'Itemized Order'!BU19)</f>
        <v/>
      </c>
      <c r="BV16" s="171" t="str">
        <f>IF('Itemized Order'!BV19="","",'Itemized Order'!BV19)</f>
        <v/>
      </c>
      <c r="BW16" s="171" t="str">
        <f>IF('Itemized Order'!BW19="","",'Itemized Order'!BW19)</f>
        <v/>
      </c>
      <c r="BX16" s="171" t="str">
        <f>IF('Itemized Order'!BX19="","",'Itemized Order'!BX19)</f>
        <v/>
      </c>
      <c r="BY16" s="171" t="str">
        <f>IF('Itemized Order'!BY19="","",'Itemized Order'!BY19)</f>
        <v/>
      </c>
      <c r="CA16" s="171" t="str">
        <f>IF('Itemized Order'!CA19="","",'Itemized Order'!CA19)</f>
        <v/>
      </c>
      <c r="CB16" s="171" t="str">
        <f>IF('Itemized Order'!CB19="","",'Itemized Order'!CB19)</f>
        <v/>
      </c>
      <c r="CC16" s="171" t="str">
        <f>IF('Itemized Order'!CC19="","",'Itemized Order'!CC19)</f>
        <v/>
      </c>
      <c r="CD16" s="171" t="str">
        <f>IF('Itemized Order'!CD19="","",'Itemized Order'!CD19)</f>
        <v/>
      </c>
      <c r="CE16" s="171" t="str">
        <f>IF('Itemized Order'!CE19="","",'Itemized Order'!CE19)</f>
        <v/>
      </c>
    </row>
    <row r="17" spans="1:83" x14ac:dyDescent="0.3">
      <c r="A17" s="171" t="str">
        <f>IF('Itemized Order'!A20="","",'Itemized Order'!A20)</f>
        <v/>
      </c>
      <c r="B17" s="171" t="str">
        <f>IF('Itemized Order'!B20="","",'Itemized Order'!B20)</f>
        <v/>
      </c>
      <c r="C17" s="171" t="str">
        <f>IF('Itemized Order'!C20="","",'Itemized Order'!C20)</f>
        <v/>
      </c>
      <c r="D17" s="171" t="str">
        <f>IF('Itemized Order'!D20="","",'Itemized Order'!D20)</f>
        <v/>
      </c>
      <c r="E17" s="201" t="str">
        <f>IF('Itemized Order'!E20="","",'Itemized Order'!E20)</f>
        <v/>
      </c>
      <c r="G17" s="171" t="str">
        <f>IF('Itemized Order'!G20="","",'Itemized Order'!G20)</f>
        <v/>
      </c>
      <c r="H17" s="171" t="str">
        <f>IF('Itemized Order'!H20="","",'Itemized Order'!H20)</f>
        <v/>
      </c>
      <c r="I17" s="171" t="str">
        <f>IF('Itemized Order'!I20="","",'Itemized Order'!I20)</f>
        <v/>
      </c>
      <c r="J17" s="171" t="str">
        <f>IF('Itemized Order'!J20="","",'Itemized Order'!J20)</f>
        <v/>
      </c>
      <c r="K17" s="171" t="str">
        <f>IF('Itemized Order'!K20="","",'Itemized Order'!K20)</f>
        <v/>
      </c>
      <c r="M17" s="171" t="str">
        <f>IF('Itemized Order'!M20="","",'Itemized Order'!M20)</f>
        <v/>
      </c>
      <c r="N17" s="171" t="str">
        <f>IF('Itemized Order'!N20="","",'Itemized Order'!N20)</f>
        <v/>
      </c>
      <c r="O17" s="171" t="str">
        <f>IF('Itemized Order'!O20="","",'Itemized Order'!O20)</f>
        <v/>
      </c>
      <c r="P17" s="171" t="str">
        <f>IF('Itemized Order'!P20="","",'Itemized Order'!P20)</f>
        <v/>
      </c>
      <c r="Q17" s="171" t="str">
        <f>IF('Itemized Order'!Q20="","",'Itemized Order'!Q20)</f>
        <v/>
      </c>
      <c r="S17" s="171" t="str">
        <f>IF('Itemized Order'!S20="","",'Itemized Order'!S20)</f>
        <v/>
      </c>
      <c r="T17" s="171" t="str">
        <f>IF('Itemized Order'!T20="","",'Itemized Order'!T20)</f>
        <v/>
      </c>
      <c r="U17" s="171" t="str">
        <f>IF('Itemized Order'!U20="","",'Itemized Order'!U20)</f>
        <v/>
      </c>
      <c r="V17" s="171" t="str">
        <f>IF('Itemized Order'!V20="","",'Itemized Order'!V20)</f>
        <v/>
      </c>
      <c r="W17" s="171" t="str">
        <f>IF('Itemized Order'!W20="","",'Itemized Order'!W20)</f>
        <v/>
      </c>
      <c r="Y17" s="171" t="str">
        <f>IF('Itemized Order'!Y20="","",'Itemized Order'!Y20)</f>
        <v/>
      </c>
      <c r="Z17" s="171" t="str">
        <f>IF('Itemized Order'!Z20="","",'Itemized Order'!Z20)</f>
        <v/>
      </c>
      <c r="AA17" s="171" t="str">
        <f>IF('Itemized Order'!AA20="","",'Itemized Order'!AA20)</f>
        <v/>
      </c>
      <c r="AB17" s="171" t="str">
        <f>IF('Itemized Order'!AB20="","",'Itemized Order'!AB20)</f>
        <v/>
      </c>
      <c r="AC17" s="171" t="str">
        <f>IF('Itemized Order'!AC20="","",'Itemized Order'!AC20)</f>
        <v/>
      </c>
      <c r="AE17" s="171" t="str">
        <f>IF('Itemized Order'!AE20="","",'Itemized Order'!AE20)</f>
        <v/>
      </c>
      <c r="AF17" s="171" t="str">
        <f>IF('Itemized Order'!AF20="","",'Itemized Order'!AF20)</f>
        <v/>
      </c>
      <c r="AG17" s="171" t="str">
        <f>IF('Itemized Order'!AG20="","",'Itemized Order'!AG20)</f>
        <v/>
      </c>
      <c r="AH17" s="171" t="str">
        <f>IF('Itemized Order'!AH20="","",'Itemized Order'!AH20)</f>
        <v/>
      </c>
      <c r="AI17" s="171" t="str">
        <f>IF('Itemized Order'!AI20="","",'Itemized Order'!AI20)</f>
        <v/>
      </c>
      <c r="AK17" s="171" t="str">
        <f>IF('Itemized Order'!AK20="","",'Itemized Order'!AK20)</f>
        <v/>
      </c>
      <c r="AL17" s="171" t="str">
        <f>IF('Itemized Order'!AL20="","",'Itemized Order'!AL20)</f>
        <v/>
      </c>
      <c r="AM17" s="171" t="str">
        <f>IF('Itemized Order'!AM20="","",'Itemized Order'!AM20)</f>
        <v/>
      </c>
      <c r="AN17" s="171" t="str">
        <f>IF('Itemized Order'!AN20="","",'Itemized Order'!AN20)</f>
        <v/>
      </c>
      <c r="AO17" s="171" t="str">
        <f>IF('Itemized Order'!AO20="","",'Itemized Order'!AO20)</f>
        <v/>
      </c>
      <c r="AQ17" s="171" t="str">
        <f>IF('Itemized Order'!AQ20="","",'Itemized Order'!AQ20)</f>
        <v/>
      </c>
      <c r="AR17" s="171" t="str">
        <f>IF('Itemized Order'!AR20="","",'Itemized Order'!AR20)</f>
        <v/>
      </c>
      <c r="AS17" s="171" t="str">
        <f>IF('Itemized Order'!AS20="","",'Itemized Order'!AS20)</f>
        <v/>
      </c>
      <c r="AT17" s="171" t="str">
        <f>IF('Itemized Order'!AT20="","",'Itemized Order'!AT20)</f>
        <v/>
      </c>
      <c r="AU17" s="171" t="str">
        <f>IF('Itemized Order'!AU20="","",'Itemized Order'!AU20)</f>
        <v/>
      </c>
      <c r="AW17" s="171" t="str">
        <f>IF('Itemized Order'!AW20="","",'Itemized Order'!AW20)</f>
        <v/>
      </c>
      <c r="AX17" s="171" t="str">
        <f>IF('Itemized Order'!AX20="","",'Itemized Order'!AX20)</f>
        <v/>
      </c>
      <c r="AY17" s="171" t="str">
        <f>IF('Itemized Order'!AY20="","",'Itemized Order'!AY20)</f>
        <v/>
      </c>
      <c r="AZ17" s="171" t="str">
        <f>IF('Itemized Order'!AZ20="","",'Itemized Order'!AZ20)</f>
        <v/>
      </c>
      <c r="BA17" s="171" t="str">
        <f>IF('Itemized Order'!BA20="","",'Itemized Order'!BA20)</f>
        <v/>
      </c>
      <c r="BC17" s="171" t="str">
        <f>IF('Itemized Order'!BC20="","",'Itemized Order'!BC20)</f>
        <v/>
      </c>
      <c r="BD17" s="171" t="str">
        <f>IF('Itemized Order'!BD20="","",'Itemized Order'!BD20)</f>
        <v/>
      </c>
      <c r="BE17" s="171" t="str">
        <f>IF('Itemized Order'!BE20="","",'Itemized Order'!BE20)</f>
        <v/>
      </c>
      <c r="BF17" s="171" t="str">
        <f>IF('Itemized Order'!BF20="","",'Itemized Order'!BF20)</f>
        <v/>
      </c>
      <c r="BG17" s="171" t="str">
        <f>IF('Itemized Order'!BG20="","",'Itemized Order'!BG20)</f>
        <v/>
      </c>
      <c r="BI17" s="171" t="str">
        <f>IF('Itemized Order'!BI20="","",'Itemized Order'!BI20)</f>
        <v/>
      </c>
      <c r="BJ17" s="171" t="str">
        <f>IF('Itemized Order'!BJ20="","",'Itemized Order'!BJ20)</f>
        <v/>
      </c>
      <c r="BK17" s="171" t="str">
        <f>IF('Itemized Order'!BK20="","",'Itemized Order'!BK20)</f>
        <v/>
      </c>
      <c r="BL17" s="171" t="str">
        <f>IF('Itemized Order'!BL20="","",'Itemized Order'!BL20)</f>
        <v/>
      </c>
      <c r="BM17" s="171" t="str">
        <f>IF('Itemized Order'!BM20="","",'Itemized Order'!BM20)</f>
        <v/>
      </c>
      <c r="BO17" s="171" t="str">
        <f>IF('Itemized Order'!BO20="","",'Itemized Order'!BO20)</f>
        <v/>
      </c>
      <c r="BP17" s="171" t="str">
        <f>IF('Itemized Order'!BP20="","",'Itemized Order'!BP20)</f>
        <v/>
      </c>
      <c r="BQ17" s="171" t="str">
        <f>IF('Itemized Order'!BQ20="","",'Itemized Order'!BQ20)</f>
        <v/>
      </c>
      <c r="BR17" s="171" t="str">
        <f>IF('Itemized Order'!BR20="","",'Itemized Order'!BR20)</f>
        <v/>
      </c>
      <c r="BS17" s="171" t="str">
        <f>IF('Itemized Order'!BS20="","",'Itemized Order'!BS20)</f>
        <v/>
      </c>
      <c r="BU17" s="171" t="str">
        <f>IF('Itemized Order'!BU20="","",'Itemized Order'!BU20)</f>
        <v/>
      </c>
      <c r="BV17" s="171" t="str">
        <f>IF('Itemized Order'!BV20="","",'Itemized Order'!BV20)</f>
        <v/>
      </c>
      <c r="BW17" s="171" t="str">
        <f>IF('Itemized Order'!BW20="","",'Itemized Order'!BW20)</f>
        <v/>
      </c>
      <c r="BX17" s="171" t="str">
        <f>IF('Itemized Order'!BX20="","",'Itemized Order'!BX20)</f>
        <v/>
      </c>
      <c r="BY17" s="171" t="str">
        <f>IF('Itemized Order'!BY20="","",'Itemized Order'!BY20)</f>
        <v/>
      </c>
      <c r="CA17" s="171" t="str">
        <f>IF('Itemized Order'!CA20="","",'Itemized Order'!CA20)</f>
        <v/>
      </c>
      <c r="CB17" s="171" t="str">
        <f>IF('Itemized Order'!CB20="","",'Itemized Order'!CB20)</f>
        <v/>
      </c>
      <c r="CC17" s="171" t="str">
        <f>IF('Itemized Order'!CC20="","",'Itemized Order'!CC20)</f>
        <v/>
      </c>
      <c r="CD17" s="171" t="str">
        <f>IF('Itemized Order'!CD20="","",'Itemized Order'!CD20)</f>
        <v/>
      </c>
      <c r="CE17" s="171" t="str">
        <f>IF('Itemized Order'!CE20="","",'Itemized Order'!CE20)</f>
        <v/>
      </c>
    </row>
    <row r="18" spans="1:83" x14ac:dyDescent="0.3">
      <c r="A18" s="171" t="str">
        <f>IF('Itemized Order'!A21="","",'Itemized Order'!A21)</f>
        <v/>
      </c>
      <c r="B18" s="171" t="str">
        <f>IF('Itemized Order'!B21="","",'Itemized Order'!B21)</f>
        <v/>
      </c>
      <c r="C18" s="171" t="str">
        <f>IF('Itemized Order'!C21="","",'Itemized Order'!C21)</f>
        <v/>
      </c>
      <c r="D18" s="171" t="str">
        <f>IF('Itemized Order'!D21="","",'Itemized Order'!D21)</f>
        <v/>
      </c>
      <c r="E18" s="201" t="str">
        <f>IF('Itemized Order'!E21="","",'Itemized Order'!E21)</f>
        <v/>
      </c>
      <c r="G18" s="171" t="str">
        <f>IF('Itemized Order'!G21="","",'Itemized Order'!G21)</f>
        <v/>
      </c>
      <c r="H18" s="171" t="str">
        <f>IF('Itemized Order'!H21="","",'Itemized Order'!H21)</f>
        <v/>
      </c>
      <c r="I18" s="171" t="str">
        <f>IF('Itemized Order'!I21="","",'Itemized Order'!I21)</f>
        <v/>
      </c>
      <c r="J18" s="171" t="str">
        <f>IF('Itemized Order'!J21="","",'Itemized Order'!J21)</f>
        <v/>
      </c>
      <c r="K18" s="171" t="str">
        <f>IF('Itemized Order'!K21="","",'Itemized Order'!K21)</f>
        <v/>
      </c>
      <c r="M18" s="171" t="str">
        <f>IF('Itemized Order'!M21="","",'Itemized Order'!M21)</f>
        <v/>
      </c>
      <c r="N18" s="171" t="str">
        <f>IF('Itemized Order'!N21="","",'Itemized Order'!N21)</f>
        <v/>
      </c>
      <c r="O18" s="171" t="str">
        <f>IF('Itemized Order'!O21="","",'Itemized Order'!O21)</f>
        <v/>
      </c>
      <c r="P18" s="171" t="str">
        <f>IF('Itemized Order'!P21="","",'Itemized Order'!P21)</f>
        <v/>
      </c>
      <c r="Q18" s="171" t="str">
        <f>IF('Itemized Order'!Q21="","",'Itemized Order'!Q21)</f>
        <v/>
      </c>
      <c r="S18" s="171" t="str">
        <f>IF('Itemized Order'!S21="","",'Itemized Order'!S21)</f>
        <v/>
      </c>
      <c r="T18" s="171" t="str">
        <f>IF('Itemized Order'!T21="","",'Itemized Order'!T21)</f>
        <v/>
      </c>
      <c r="U18" s="171" t="str">
        <f>IF('Itemized Order'!U21="","",'Itemized Order'!U21)</f>
        <v/>
      </c>
      <c r="V18" s="171" t="str">
        <f>IF('Itemized Order'!V21="","",'Itemized Order'!V21)</f>
        <v/>
      </c>
      <c r="W18" s="171" t="str">
        <f>IF('Itemized Order'!W21="","",'Itemized Order'!W21)</f>
        <v/>
      </c>
      <c r="Y18" s="171" t="str">
        <f>IF('Itemized Order'!Y21="","",'Itemized Order'!Y21)</f>
        <v/>
      </c>
      <c r="Z18" s="171" t="str">
        <f>IF('Itemized Order'!Z21="","",'Itemized Order'!Z21)</f>
        <v/>
      </c>
      <c r="AA18" s="171" t="str">
        <f>IF('Itemized Order'!AA21="","",'Itemized Order'!AA21)</f>
        <v/>
      </c>
      <c r="AB18" s="171" t="str">
        <f>IF('Itemized Order'!AB21="","",'Itemized Order'!AB21)</f>
        <v/>
      </c>
      <c r="AC18" s="171" t="str">
        <f>IF('Itemized Order'!AC21="","",'Itemized Order'!AC21)</f>
        <v/>
      </c>
      <c r="AE18" s="171" t="str">
        <f>IF('Itemized Order'!AE21="","",'Itemized Order'!AE21)</f>
        <v/>
      </c>
      <c r="AF18" s="171" t="str">
        <f>IF('Itemized Order'!AF21="","",'Itemized Order'!AF21)</f>
        <v/>
      </c>
      <c r="AG18" s="171" t="str">
        <f>IF('Itemized Order'!AG21="","",'Itemized Order'!AG21)</f>
        <v/>
      </c>
      <c r="AH18" s="171" t="str">
        <f>IF('Itemized Order'!AH21="","",'Itemized Order'!AH21)</f>
        <v/>
      </c>
      <c r="AI18" s="171" t="str">
        <f>IF('Itemized Order'!AI21="","",'Itemized Order'!AI21)</f>
        <v/>
      </c>
      <c r="AK18" s="171" t="str">
        <f>IF('Itemized Order'!AK21="","",'Itemized Order'!AK21)</f>
        <v/>
      </c>
      <c r="AL18" s="171" t="str">
        <f>IF('Itemized Order'!AL21="","",'Itemized Order'!AL21)</f>
        <v/>
      </c>
      <c r="AM18" s="171" t="str">
        <f>IF('Itemized Order'!AM21="","",'Itemized Order'!AM21)</f>
        <v/>
      </c>
      <c r="AN18" s="171" t="str">
        <f>IF('Itemized Order'!AN21="","",'Itemized Order'!AN21)</f>
        <v/>
      </c>
      <c r="AO18" s="171" t="str">
        <f>IF('Itemized Order'!AO21="","",'Itemized Order'!AO21)</f>
        <v/>
      </c>
      <c r="AQ18" s="171" t="str">
        <f>IF('Itemized Order'!AQ21="","",'Itemized Order'!AQ21)</f>
        <v/>
      </c>
      <c r="AR18" s="171" t="str">
        <f>IF('Itemized Order'!AR21="","",'Itemized Order'!AR21)</f>
        <v/>
      </c>
      <c r="AS18" s="171" t="str">
        <f>IF('Itemized Order'!AS21="","",'Itemized Order'!AS21)</f>
        <v/>
      </c>
      <c r="AT18" s="171" t="str">
        <f>IF('Itemized Order'!AT21="","",'Itemized Order'!AT21)</f>
        <v/>
      </c>
      <c r="AU18" s="171" t="str">
        <f>IF('Itemized Order'!AU21="","",'Itemized Order'!AU21)</f>
        <v/>
      </c>
      <c r="AW18" s="171" t="str">
        <f>IF('Itemized Order'!AW21="","",'Itemized Order'!AW21)</f>
        <v/>
      </c>
      <c r="AX18" s="171" t="str">
        <f>IF('Itemized Order'!AX21="","",'Itemized Order'!AX21)</f>
        <v/>
      </c>
      <c r="AY18" s="171" t="str">
        <f>IF('Itemized Order'!AY21="","",'Itemized Order'!AY21)</f>
        <v/>
      </c>
      <c r="AZ18" s="171" t="str">
        <f>IF('Itemized Order'!AZ21="","",'Itemized Order'!AZ21)</f>
        <v/>
      </c>
      <c r="BA18" s="171" t="str">
        <f>IF('Itemized Order'!BA21="","",'Itemized Order'!BA21)</f>
        <v/>
      </c>
      <c r="BC18" s="171" t="str">
        <f>IF('Itemized Order'!BC21="","",'Itemized Order'!BC21)</f>
        <v/>
      </c>
      <c r="BD18" s="171" t="str">
        <f>IF('Itemized Order'!BD21="","",'Itemized Order'!BD21)</f>
        <v/>
      </c>
      <c r="BE18" s="171" t="str">
        <f>IF('Itemized Order'!BE21="","",'Itemized Order'!BE21)</f>
        <v/>
      </c>
      <c r="BF18" s="171" t="str">
        <f>IF('Itemized Order'!BF21="","",'Itemized Order'!BF21)</f>
        <v/>
      </c>
      <c r="BG18" s="171" t="str">
        <f>IF('Itemized Order'!BG21="","",'Itemized Order'!BG21)</f>
        <v/>
      </c>
      <c r="BI18" s="171" t="str">
        <f>IF('Itemized Order'!BI21="","",'Itemized Order'!BI21)</f>
        <v/>
      </c>
      <c r="BJ18" s="171" t="str">
        <f>IF('Itemized Order'!BJ21="","",'Itemized Order'!BJ21)</f>
        <v/>
      </c>
      <c r="BK18" s="171" t="str">
        <f>IF('Itemized Order'!BK21="","",'Itemized Order'!BK21)</f>
        <v/>
      </c>
      <c r="BL18" s="171" t="str">
        <f>IF('Itemized Order'!BL21="","",'Itemized Order'!BL21)</f>
        <v/>
      </c>
      <c r="BM18" s="171" t="str">
        <f>IF('Itemized Order'!BM21="","",'Itemized Order'!BM21)</f>
        <v/>
      </c>
      <c r="BO18" s="171" t="str">
        <f>IF('Itemized Order'!BO21="","",'Itemized Order'!BO21)</f>
        <v/>
      </c>
      <c r="BP18" s="171" t="str">
        <f>IF('Itemized Order'!BP21="","",'Itemized Order'!BP21)</f>
        <v/>
      </c>
      <c r="BQ18" s="171" t="str">
        <f>IF('Itemized Order'!BQ21="","",'Itemized Order'!BQ21)</f>
        <v/>
      </c>
      <c r="BR18" s="171" t="str">
        <f>IF('Itemized Order'!BR21="","",'Itemized Order'!BR21)</f>
        <v/>
      </c>
      <c r="BS18" s="171" t="str">
        <f>IF('Itemized Order'!BS21="","",'Itemized Order'!BS21)</f>
        <v/>
      </c>
      <c r="BU18" s="171" t="str">
        <f>IF('Itemized Order'!BU21="","",'Itemized Order'!BU21)</f>
        <v/>
      </c>
      <c r="BV18" s="171" t="str">
        <f>IF('Itemized Order'!BV21="","",'Itemized Order'!BV21)</f>
        <v/>
      </c>
      <c r="BW18" s="171" t="str">
        <f>IF('Itemized Order'!BW21="","",'Itemized Order'!BW21)</f>
        <v/>
      </c>
      <c r="BX18" s="171" t="str">
        <f>IF('Itemized Order'!BX21="","",'Itemized Order'!BX21)</f>
        <v/>
      </c>
      <c r="BY18" s="171" t="str">
        <f>IF('Itemized Order'!BY21="","",'Itemized Order'!BY21)</f>
        <v/>
      </c>
      <c r="CA18" s="171" t="str">
        <f>IF('Itemized Order'!CA21="","",'Itemized Order'!CA21)</f>
        <v/>
      </c>
      <c r="CB18" s="171" t="str">
        <f>IF('Itemized Order'!CB21="","",'Itemized Order'!CB21)</f>
        <v/>
      </c>
      <c r="CC18" s="171" t="str">
        <f>IF('Itemized Order'!CC21="","",'Itemized Order'!CC21)</f>
        <v/>
      </c>
      <c r="CD18" s="171" t="str">
        <f>IF('Itemized Order'!CD21="","",'Itemized Order'!CD21)</f>
        <v/>
      </c>
      <c r="CE18" s="171" t="str">
        <f>IF('Itemized Order'!CE21="","",'Itemized Order'!CE21)</f>
        <v/>
      </c>
    </row>
    <row r="19" spans="1:83" x14ac:dyDescent="0.3">
      <c r="A19" s="171" t="str">
        <f>IF('Itemized Order'!A22="","",'Itemized Order'!A22)</f>
        <v/>
      </c>
      <c r="B19" s="171" t="str">
        <f>IF('Itemized Order'!B22="","",'Itemized Order'!B22)</f>
        <v/>
      </c>
      <c r="C19" s="171" t="str">
        <f>IF('Itemized Order'!C22="","",'Itemized Order'!C22)</f>
        <v/>
      </c>
      <c r="D19" s="171" t="str">
        <f>IF('Itemized Order'!D22="","",'Itemized Order'!D22)</f>
        <v/>
      </c>
      <c r="E19" s="201" t="str">
        <f>IF('Itemized Order'!E22="","",'Itemized Order'!E22)</f>
        <v/>
      </c>
      <c r="G19" s="171" t="str">
        <f>IF('Itemized Order'!G22="","",'Itemized Order'!G22)</f>
        <v/>
      </c>
      <c r="H19" s="171" t="str">
        <f>IF('Itemized Order'!H22="","",'Itemized Order'!H22)</f>
        <v/>
      </c>
      <c r="I19" s="171" t="str">
        <f>IF('Itemized Order'!I22="","",'Itemized Order'!I22)</f>
        <v/>
      </c>
      <c r="J19" s="171" t="str">
        <f>IF('Itemized Order'!J22="","",'Itemized Order'!J22)</f>
        <v/>
      </c>
      <c r="K19" s="171" t="str">
        <f>IF('Itemized Order'!K22="","",'Itemized Order'!K22)</f>
        <v/>
      </c>
      <c r="M19" s="171" t="str">
        <f>IF('Itemized Order'!M22="","",'Itemized Order'!M22)</f>
        <v/>
      </c>
      <c r="N19" s="171" t="str">
        <f>IF('Itemized Order'!N22="","",'Itemized Order'!N22)</f>
        <v/>
      </c>
      <c r="O19" s="171" t="str">
        <f>IF('Itemized Order'!O22="","",'Itemized Order'!O22)</f>
        <v/>
      </c>
      <c r="P19" s="171" t="str">
        <f>IF('Itemized Order'!P22="","",'Itemized Order'!P22)</f>
        <v/>
      </c>
      <c r="Q19" s="171" t="str">
        <f>IF('Itemized Order'!Q22="","",'Itemized Order'!Q22)</f>
        <v/>
      </c>
      <c r="S19" s="171" t="str">
        <f>IF('Itemized Order'!S22="","",'Itemized Order'!S22)</f>
        <v/>
      </c>
      <c r="T19" s="171" t="str">
        <f>IF('Itemized Order'!T22="","",'Itemized Order'!T22)</f>
        <v/>
      </c>
      <c r="U19" s="171" t="str">
        <f>IF('Itemized Order'!U22="","",'Itemized Order'!U22)</f>
        <v/>
      </c>
      <c r="V19" s="171" t="str">
        <f>IF('Itemized Order'!V22="","",'Itemized Order'!V22)</f>
        <v/>
      </c>
      <c r="W19" s="171" t="str">
        <f>IF('Itemized Order'!W22="","",'Itemized Order'!W22)</f>
        <v/>
      </c>
      <c r="Y19" s="171" t="str">
        <f>IF('Itemized Order'!Y22="","",'Itemized Order'!Y22)</f>
        <v/>
      </c>
      <c r="Z19" s="171" t="str">
        <f>IF('Itemized Order'!Z22="","",'Itemized Order'!Z22)</f>
        <v/>
      </c>
      <c r="AA19" s="171" t="str">
        <f>IF('Itemized Order'!AA22="","",'Itemized Order'!AA22)</f>
        <v/>
      </c>
      <c r="AB19" s="171" t="str">
        <f>IF('Itemized Order'!AB22="","",'Itemized Order'!AB22)</f>
        <v/>
      </c>
      <c r="AC19" s="171" t="str">
        <f>IF('Itemized Order'!AC22="","",'Itemized Order'!AC22)</f>
        <v/>
      </c>
      <c r="AE19" s="171" t="str">
        <f>IF('Itemized Order'!AE22="","",'Itemized Order'!AE22)</f>
        <v/>
      </c>
      <c r="AF19" s="171" t="str">
        <f>IF('Itemized Order'!AF22="","",'Itemized Order'!AF22)</f>
        <v/>
      </c>
      <c r="AG19" s="171" t="str">
        <f>IF('Itemized Order'!AG22="","",'Itemized Order'!AG22)</f>
        <v/>
      </c>
      <c r="AH19" s="171" t="str">
        <f>IF('Itemized Order'!AH22="","",'Itemized Order'!AH22)</f>
        <v/>
      </c>
      <c r="AI19" s="171" t="str">
        <f>IF('Itemized Order'!AI22="","",'Itemized Order'!AI22)</f>
        <v/>
      </c>
      <c r="AK19" s="171" t="str">
        <f>IF('Itemized Order'!AK22="","",'Itemized Order'!AK22)</f>
        <v/>
      </c>
      <c r="AL19" s="171" t="str">
        <f>IF('Itemized Order'!AL22="","",'Itemized Order'!AL22)</f>
        <v/>
      </c>
      <c r="AM19" s="171" t="str">
        <f>IF('Itemized Order'!AM22="","",'Itemized Order'!AM22)</f>
        <v/>
      </c>
      <c r="AN19" s="171" t="str">
        <f>IF('Itemized Order'!AN22="","",'Itemized Order'!AN22)</f>
        <v/>
      </c>
      <c r="AO19" s="171" t="str">
        <f>IF('Itemized Order'!AO22="","",'Itemized Order'!AO22)</f>
        <v/>
      </c>
      <c r="AQ19" s="171" t="str">
        <f>IF('Itemized Order'!AQ22="","",'Itemized Order'!AQ22)</f>
        <v/>
      </c>
      <c r="AR19" s="171" t="str">
        <f>IF('Itemized Order'!AR22="","",'Itemized Order'!AR22)</f>
        <v/>
      </c>
      <c r="AS19" s="171" t="str">
        <f>IF('Itemized Order'!AS22="","",'Itemized Order'!AS22)</f>
        <v/>
      </c>
      <c r="AT19" s="171" t="str">
        <f>IF('Itemized Order'!AT22="","",'Itemized Order'!AT22)</f>
        <v/>
      </c>
      <c r="AU19" s="171" t="str">
        <f>IF('Itemized Order'!AU22="","",'Itemized Order'!AU22)</f>
        <v/>
      </c>
      <c r="AW19" s="171" t="str">
        <f>IF('Itemized Order'!AW22="","",'Itemized Order'!AW22)</f>
        <v/>
      </c>
      <c r="AX19" s="171" t="str">
        <f>IF('Itemized Order'!AX22="","",'Itemized Order'!AX22)</f>
        <v/>
      </c>
      <c r="AY19" s="171" t="str">
        <f>IF('Itemized Order'!AY22="","",'Itemized Order'!AY22)</f>
        <v/>
      </c>
      <c r="AZ19" s="171" t="str">
        <f>IF('Itemized Order'!AZ22="","",'Itemized Order'!AZ22)</f>
        <v/>
      </c>
      <c r="BA19" s="171" t="str">
        <f>IF('Itemized Order'!BA22="","",'Itemized Order'!BA22)</f>
        <v/>
      </c>
      <c r="BC19" s="171" t="str">
        <f>IF('Itemized Order'!BC22="","",'Itemized Order'!BC22)</f>
        <v/>
      </c>
      <c r="BD19" s="171" t="str">
        <f>IF('Itemized Order'!BD22="","",'Itemized Order'!BD22)</f>
        <v/>
      </c>
      <c r="BE19" s="171" t="str">
        <f>IF('Itemized Order'!BE22="","",'Itemized Order'!BE22)</f>
        <v/>
      </c>
      <c r="BF19" s="171" t="str">
        <f>IF('Itemized Order'!BF22="","",'Itemized Order'!BF22)</f>
        <v/>
      </c>
      <c r="BG19" s="171" t="str">
        <f>IF('Itemized Order'!BG22="","",'Itemized Order'!BG22)</f>
        <v/>
      </c>
      <c r="BI19" s="171" t="str">
        <f>IF('Itemized Order'!BI22="","",'Itemized Order'!BI22)</f>
        <v/>
      </c>
      <c r="BJ19" s="171" t="str">
        <f>IF('Itemized Order'!BJ22="","",'Itemized Order'!BJ22)</f>
        <v/>
      </c>
      <c r="BK19" s="171" t="str">
        <f>IF('Itemized Order'!BK22="","",'Itemized Order'!BK22)</f>
        <v/>
      </c>
      <c r="BL19" s="171" t="str">
        <f>IF('Itemized Order'!BL22="","",'Itemized Order'!BL22)</f>
        <v/>
      </c>
      <c r="BM19" s="171" t="str">
        <f>IF('Itemized Order'!BM22="","",'Itemized Order'!BM22)</f>
        <v/>
      </c>
      <c r="BO19" s="171" t="str">
        <f>IF('Itemized Order'!BO22="","",'Itemized Order'!BO22)</f>
        <v/>
      </c>
      <c r="BP19" s="171" t="str">
        <f>IF('Itemized Order'!BP22="","",'Itemized Order'!BP22)</f>
        <v/>
      </c>
      <c r="BQ19" s="171" t="str">
        <f>IF('Itemized Order'!BQ22="","",'Itemized Order'!BQ22)</f>
        <v/>
      </c>
      <c r="BR19" s="171" t="str">
        <f>IF('Itemized Order'!BR22="","",'Itemized Order'!BR22)</f>
        <v/>
      </c>
      <c r="BS19" s="171" t="str">
        <f>IF('Itemized Order'!BS22="","",'Itemized Order'!BS22)</f>
        <v/>
      </c>
      <c r="BU19" s="171" t="str">
        <f>IF('Itemized Order'!BU22="","",'Itemized Order'!BU22)</f>
        <v/>
      </c>
      <c r="BV19" s="171" t="str">
        <f>IF('Itemized Order'!BV22="","",'Itemized Order'!BV22)</f>
        <v/>
      </c>
      <c r="BW19" s="171" t="str">
        <f>IF('Itemized Order'!BW22="","",'Itemized Order'!BW22)</f>
        <v/>
      </c>
      <c r="BX19" s="171" t="str">
        <f>IF('Itemized Order'!BX22="","",'Itemized Order'!BX22)</f>
        <v/>
      </c>
      <c r="BY19" s="171" t="str">
        <f>IF('Itemized Order'!BY22="","",'Itemized Order'!BY22)</f>
        <v/>
      </c>
      <c r="CA19" s="171" t="str">
        <f>IF('Itemized Order'!CA22="","",'Itemized Order'!CA22)</f>
        <v/>
      </c>
      <c r="CB19" s="171" t="str">
        <f>IF('Itemized Order'!CB22="","",'Itemized Order'!CB22)</f>
        <v/>
      </c>
      <c r="CC19" s="171" t="str">
        <f>IF('Itemized Order'!CC22="","",'Itemized Order'!CC22)</f>
        <v/>
      </c>
      <c r="CD19" s="171" t="str">
        <f>IF('Itemized Order'!CD22="","",'Itemized Order'!CD22)</f>
        <v/>
      </c>
      <c r="CE19" s="171" t="str">
        <f>IF('Itemized Order'!CE22="","",'Itemized Order'!CE22)</f>
        <v/>
      </c>
    </row>
    <row r="20" spans="1:83" x14ac:dyDescent="0.3">
      <c r="A20" s="171" t="str">
        <f>IF('Itemized Order'!A23="","",'Itemized Order'!A23)</f>
        <v/>
      </c>
      <c r="B20" s="171" t="str">
        <f>IF('Itemized Order'!B23="","",'Itemized Order'!B23)</f>
        <v/>
      </c>
      <c r="C20" s="171" t="str">
        <f>IF('Itemized Order'!C23="","",'Itemized Order'!C23)</f>
        <v/>
      </c>
      <c r="D20" s="171" t="str">
        <f>IF('Itemized Order'!D23="","",'Itemized Order'!D23)</f>
        <v/>
      </c>
      <c r="E20" s="201" t="str">
        <f>IF('Itemized Order'!E23="","",'Itemized Order'!E23)</f>
        <v/>
      </c>
      <c r="G20" s="171" t="str">
        <f>IF('Itemized Order'!G23="","",'Itemized Order'!G23)</f>
        <v/>
      </c>
      <c r="H20" s="171" t="str">
        <f>IF('Itemized Order'!H23="","",'Itemized Order'!H23)</f>
        <v/>
      </c>
      <c r="I20" s="171" t="str">
        <f>IF('Itemized Order'!I23="","",'Itemized Order'!I23)</f>
        <v/>
      </c>
      <c r="J20" s="171" t="str">
        <f>IF('Itemized Order'!J23="","",'Itemized Order'!J23)</f>
        <v/>
      </c>
      <c r="K20" s="171" t="str">
        <f>IF('Itemized Order'!K23="","",'Itemized Order'!K23)</f>
        <v/>
      </c>
      <c r="M20" s="171" t="str">
        <f>IF('Itemized Order'!M23="","",'Itemized Order'!M23)</f>
        <v/>
      </c>
      <c r="N20" s="171" t="str">
        <f>IF('Itemized Order'!N23="","",'Itemized Order'!N23)</f>
        <v/>
      </c>
      <c r="O20" s="171" t="str">
        <f>IF('Itemized Order'!O23="","",'Itemized Order'!O23)</f>
        <v/>
      </c>
      <c r="P20" s="171" t="str">
        <f>IF('Itemized Order'!P23="","",'Itemized Order'!P23)</f>
        <v/>
      </c>
      <c r="Q20" s="171" t="str">
        <f>IF('Itemized Order'!Q23="","",'Itemized Order'!Q23)</f>
        <v/>
      </c>
      <c r="S20" s="171" t="str">
        <f>IF('Itemized Order'!S23="","",'Itemized Order'!S23)</f>
        <v/>
      </c>
      <c r="T20" s="171" t="str">
        <f>IF('Itemized Order'!T23="","",'Itemized Order'!T23)</f>
        <v/>
      </c>
      <c r="U20" s="171" t="str">
        <f>IF('Itemized Order'!U23="","",'Itemized Order'!U23)</f>
        <v/>
      </c>
      <c r="V20" s="171" t="str">
        <f>IF('Itemized Order'!V23="","",'Itemized Order'!V23)</f>
        <v/>
      </c>
      <c r="W20" s="171" t="str">
        <f>IF('Itemized Order'!W23="","",'Itemized Order'!W23)</f>
        <v/>
      </c>
      <c r="Y20" s="171" t="str">
        <f>IF('Itemized Order'!Y23="","",'Itemized Order'!Y23)</f>
        <v/>
      </c>
      <c r="Z20" s="171" t="str">
        <f>IF('Itemized Order'!Z23="","",'Itemized Order'!Z23)</f>
        <v/>
      </c>
      <c r="AA20" s="171" t="str">
        <f>IF('Itemized Order'!AA23="","",'Itemized Order'!AA23)</f>
        <v/>
      </c>
      <c r="AB20" s="171" t="str">
        <f>IF('Itemized Order'!AB23="","",'Itemized Order'!AB23)</f>
        <v/>
      </c>
      <c r="AC20" s="171" t="str">
        <f>IF('Itemized Order'!AC23="","",'Itemized Order'!AC23)</f>
        <v/>
      </c>
      <c r="AE20" s="171" t="str">
        <f>IF('Itemized Order'!AE23="","",'Itemized Order'!AE23)</f>
        <v/>
      </c>
      <c r="AF20" s="171" t="str">
        <f>IF('Itemized Order'!AF23="","",'Itemized Order'!AF23)</f>
        <v/>
      </c>
      <c r="AG20" s="171" t="str">
        <f>IF('Itemized Order'!AG23="","",'Itemized Order'!AG23)</f>
        <v/>
      </c>
      <c r="AH20" s="171" t="str">
        <f>IF('Itemized Order'!AH23="","",'Itemized Order'!AH23)</f>
        <v/>
      </c>
      <c r="AI20" s="171" t="str">
        <f>IF('Itemized Order'!AI23="","",'Itemized Order'!AI23)</f>
        <v/>
      </c>
      <c r="AK20" s="171" t="str">
        <f>IF('Itemized Order'!AK23="","",'Itemized Order'!AK23)</f>
        <v/>
      </c>
      <c r="AL20" s="171" t="str">
        <f>IF('Itemized Order'!AL23="","",'Itemized Order'!AL23)</f>
        <v/>
      </c>
      <c r="AM20" s="171" t="str">
        <f>IF('Itemized Order'!AM23="","",'Itemized Order'!AM23)</f>
        <v/>
      </c>
      <c r="AN20" s="171" t="str">
        <f>IF('Itemized Order'!AN23="","",'Itemized Order'!AN23)</f>
        <v/>
      </c>
      <c r="AO20" s="171" t="str">
        <f>IF('Itemized Order'!AO23="","",'Itemized Order'!AO23)</f>
        <v/>
      </c>
      <c r="AQ20" s="171" t="str">
        <f>IF('Itemized Order'!AQ23="","",'Itemized Order'!AQ23)</f>
        <v/>
      </c>
      <c r="AR20" s="171" t="str">
        <f>IF('Itemized Order'!AR23="","",'Itemized Order'!AR23)</f>
        <v/>
      </c>
      <c r="AS20" s="171" t="str">
        <f>IF('Itemized Order'!AS23="","",'Itemized Order'!AS23)</f>
        <v/>
      </c>
      <c r="AT20" s="171" t="str">
        <f>IF('Itemized Order'!AT23="","",'Itemized Order'!AT23)</f>
        <v/>
      </c>
      <c r="AU20" s="171" t="str">
        <f>IF('Itemized Order'!AU23="","",'Itemized Order'!AU23)</f>
        <v/>
      </c>
      <c r="AW20" s="171" t="str">
        <f>IF('Itemized Order'!AW23="","",'Itemized Order'!AW23)</f>
        <v/>
      </c>
      <c r="AX20" s="171" t="str">
        <f>IF('Itemized Order'!AX23="","",'Itemized Order'!AX23)</f>
        <v/>
      </c>
      <c r="AY20" s="171" t="str">
        <f>IF('Itemized Order'!AY23="","",'Itemized Order'!AY23)</f>
        <v/>
      </c>
      <c r="AZ20" s="171" t="str">
        <f>IF('Itemized Order'!AZ23="","",'Itemized Order'!AZ23)</f>
        <v/>
      </c>
      <c r="BA20" s="171" t="str">
        <f>IF('Itemized Order'!BA23="","",'Itemized Order'!BA23)</f>
        <v/>
      </c>
      <c r="BC20" s="171" t="str">
        <f>IF('Itemized Order'!BC23="","",'Itemized Order'!BC23)</f>
        <v/>
      </c>
      <c r="BD20" s="171" t="str">
        <f>IF('Itemized Order'!BD23="","",'Itemized Order'!BD23)</f>
        <v/>
      </c>
      <c r="BE20" s="171" t="str">
        <f>IF('Itemized Order'!BE23="","",'Itemized Order'!BE23)</f>
        <v/>
      </c>
      <c r="BF20" s="171" t="str">
        <f>IF('Itemized Order'!BF23="","",'Itemized Order'!BF23)</f>
        <v/>
      </c>
      <c r="BG20" s="171" t="str">
        <f>IF('Itemized Order'!BG23="","",'Itemized Order'!BG23)</f>
        <v/>
      </c>
      <c r="BI20" s="171" t="str">
        <f>IF('Itemized Order'!BI23="","",'Itemized Order'!BI23)</f>
        <v/>
      </c>
      <c r="BJ20" s="171" t="str">
        <f>IF('Itemized Order'!BJ23="","",'Itemized Order'!BJ23)</f>
        <v/>
      </c>
      <c r="BK20" s="171" t="str">
        <f>IF('Itemized Order'!BK23="","",'Itemized Order'!BK23)</f>
        <v/>
      </c>
      <c r="BL20" s="171" t="str">
        <f>IF('Itemized Order'!BL23="","",'Itemized Order'!BL23)</f>
        <v/>
      </c>
      <c r="BM20" s="171" t="str">
        <f>IF('Itemized Order'!BM23="","",'Itemized Order'!BM23)</f>
        <v/>
      </c>
      <c r="BO20" s="171" t="str">
        <f>IF('Itemized Order'!BO23="","",'Itemized Order'!BO23)</f>
        <v/>
      </c>
      <c r="BP20" s="171" t="str">
        <f>IF('Itemized Order'!BP23="","",'Itemized Order'!BP23)</f>
        <v/>
      </c>
      <c r="BQ20" s="171" t="str">
        <f>IF('Itemized Order'!BQ23="","",'Itemized Order'!BQ23)</f>
        <v/>
      </c>
      <c r="BR20" s="171" t="str">
        <f>IF('Itemized Order'!BR23="","",'Itemized Order'!BR23)</f>
        <v/>
      </c>
      <c r="BS20" s="171" t="str">
        <f>IF('Itemized Order'!BS23="","",'Itemized Order'!BS23)</f>
        <v/>
      </c>
      <c r="BU20" s="171" t="str">
        <f>IF('Itemized Order'!BU23="","",'Itemized Order'!BU23)</f>
        <v/>
      </c>
      <c r="BV20" s="171" t="str">
        <f>IF('Itemized Order'!BV23="","",'Itemized Order'!BV23)</f>
        <v/>
      </c>
      <c r="BW20" s="171" t="str">
        <f>IF('Itemized Order'!BW23="","",'Itemized Order'!BW23)</f>
        <v/>
      </c>
      <c r="BX20" s="171" t="str">
        <f>IF('Itemized Order'!BX23="","",'Itemized Order'!BX23)</f>
        <v/>
      </c>
      <c r="BY20" s="171" t="str">
        <f>IF('Itemized Order'!BY23="","",'Itemized Order'!BY23)</f>
        <v/>
      </c>
      <c r="CA20" s="171" t="str">
        <f>IF('Itemized Order'!CA23="","",'Itemized Order'!CA23)</f>
        <v/>
      </c>
      <c r="CB20" s="171" t="str">
        <f>IF('Itemized Order'!CB23="","",'Itemized Order'!CB23)</f>
        <v/>
      </c>
      <c r="CC20" s="171" t="str">
        <f>IF('Itemized Order'!CC23="","",'Itemized Order'!CC23)</f>
        <v/>
      </c>
      <c r="CD20" s="171" t="str">
        <f>IF('Itemized Order'!CD23="","",'Itemized Order'!CD23)</f>
        <v/>
      </c>
      <c r="CE20" s="171" t="str">
        <f>IF('Itemized Order'!CE23="","",'Itemized Order'!CE23)</f>
        <v/>
      </c>
    </row>
    <row r="21" spans="1:83" x14ac:dyDescent="0.3">
      <c r="A21" s="171" t="str">
        <f>IF('Itemized Order'!A24="","",'Itemized Order'!A24)</f>
        <v/>
      </c>
      <c r="B21" s="171" t="str">
        <f>IF('Itemized Order'!B24="","",'Itemized Order'!B24)</f>
        <v/>
      </c>
      <c r="C21" s="171" t="str">
        <f>IF('Itemized Order'!C24="","",'Itemized Order'!C24)</f>
        <v/>
      </c>
      <c r="D21" s="171" t="str">
        <f>IF('Itemized Order'!D24="","",'Itemized Order'!D24)</f>
        <v/>
      </c>
      <c r="E21" s="201" t="str">
        <f>IF('Itemized Order'!E24="","",'Itemized Order'!E24)</f>
        <v/>
      </c>
      <c r="G21" s="171" t="str">
        <f>IF('Itemized Order'!G24="","",'Itemized Order'!G24)</f>
        <v/>
      </c>
      <c r="H21" s="171" t="str">
        <f>IF('Itemized Order'!H24="","",'Itemized Order'!H24)</f>
        <v/>
      </c>
      <c r="I21" s="171" t="str">
        <f>IF('Itemized Order'!I24="","",'Itemized Order'!I24)</f>
        <v/>
      </c>
      <c r="J21" s="171" t="str">
        <f>IF('Itemized Order'!J24="","",'Itemized Order'!J24)</f>
        <v/>
      </c>
      <c r="K21" s="171" t="str">
        <f>IF('Itemized Order'!K24="","",'Itemized Order'!K24)</f>
        <v/>
      </c>
      <c r="M21" s="171" t="str">
        <f>IF('Itemized Order'!M24="","",'Itemized Order'!M24)</f>
        <v/>
      </c>
      <c r="N21" s="171" t="str">
        <f>IF('Itemized Order'!N24="","",'Itemized Order'!N24)</f>
        <v/>
      </c>
      <c r="O21" s="171" t="str">
        <f>IF('Itemized Order'!O24="","",'Itemized Order'!O24)</f>
        <v/>
      </c>
      <c r="P21" s="171" t="str">
        <f>IF('Itemized Order'!P24="","",'Itemized Order'!P24)</f>
        <v/>
      </c>
      <c r="Q21" s="171" t="str">
        <f>IF('Itemized Order'!Q24="","",'Itemized Order'!Q24)</f>
        <v/>
      </c>
      <c r="S21" s="171" t="str">
        <f>IF('Itemized Order'!S24="","",'Itemized Order'!S24)</f>
        <v/>
      </c>
      <c r="T21" s="171" t="str">
        <f>IF('Itemized Order'!T24="","",'Itemized Order'!T24)</f>
        <v/>
      </c>
      <c r="U21" s="171" t="str">
        <f>IF('Itemized Order'!U24="","",'Itemized Order'!U24)</f>
        <v/>
      </c>
      <c r="V21" s="171" t="str">
        <f>IF('Itemized Order'!V24="","",'Itemized Order'!V24)</f>
        <v/>
      </c>
      <c r="W21" s="171" t="str">
        <f>IF('Itemized Order'!W24="","",'Itemized Order'!W24)</f>
        <v/>
      </c>
      <c r="Y21" s="171" t="str">
        <f>IF('Itemized Order'!Y24="","",'Itemized Order'!Y24)</f>
        <v/>
      </c>
      <c r="Z21" s="171" t="str">
        <f>IF('Itemized Order'!Z24="","",'Itemized Order'!Z24)</f>
        <v/>
      </c>
      <c r="AA21" s="171" t="str">
        <f>IF('Itemized Order'!AA24="","",'Itemized Order'!AA24)</f>
        <v/>
      </c>
      <c r="AB21" s="171" t="str">
        <f>IF('Itemized Order'!AB24="","",'Itemized Order'!AB24)</f>
        <v/>
      </c>
      <c r="AC21" s="171" t="str">
        <f>IF('Itemized Order'!AC24="","",'Itemized Order'!AC24)</f>
        <v/>
      </c>
      <c r="AE21" s="171" t="str">
        <f>IF('Itemized Order'!AE24="","",'Itemized Order'!AE24)</f>
        <v/>
      </c>
      <c r="AF21" s="171" t="str">
        <f>IF('Itemized Order'!AF24="","",'Itemized Order'!AF24)</f>
        <v/>
      </c>
      <c r="AG21" s="171" t="str">
        <f>IF('Itemized Order'!AG24="","",'Itemized Order'!AG24)</f>
        <v/>
      </c>
      <c r="AH21" s="171" t="str">
        <f>IF('Itemized Order'!AH24="","",'Itemized Order'!AH24)</f>
        <v/>
      </c>
      <c r="AI21" s="171" t="str">
        <f>IF('Itemized Order'!AI24="","",'Itemized Order'!AI24)</f>
        <v/>
      </c>
      <c r="AK21" s="171" t="str">
        <f>IF('Itemized Order'!AK24="","",'Itemized Order'!AK24)</f>
        <v/>
      </c>
      <c r="AL21" s="171" t="str">
        <f>IF('Itemized Order'!AL24="","",'Itemized Order'!AL24)</f>
        <v/>
      </c>
      <c r="AM21" s="171" t="str">
        <f>IF('Itemized Order'!AM24="","",'Itemized Order'!AM24)</f>
        <v/>
      </c>
      <c r="AN21" s="171" t="str">
        <f>IF('Itemized Order'!AN24="","",'Itemized Order'!AN24)</f>
        <v/>
      </c>
      <c r="AO21" s="171" t="str">
        <f>IF('Itemized Order'!AO24="","",'Itemized Order'!AO24)</f>
        <v/>
      </c>
      <c r="AQ21" s="171" t="str">
        <f>IF('Itemized Order'!AQ24="","",'Itemized Order'!AQ24)</f>
        <v/>
      </c>
      <c r="AR21" s="171" t="str">
        <f>IF('Itemized Order'!AR24="","",'Itemized Order'!AR24)</f>
        <v/>
      </c>
      <c r="AS21" s="171" t="str">
        <f>IF('Itemized Order'!AS24="","",'Itemized Order'!AS24)</f>
        <v/>
      </c>
      <c r="AT21" s="171" t="str">
        <f>IF('Itemized Order'!AT24="","",'Itemized Order'!AT24)</f>
        <v/>
      </c>
      <c r="AU21" s="171" t="str">
        <f>IF('Itemized Order'!AU24="","",'Itemized Order'!AU24)</f>
        <v/>
      </c>
      <c r="AW21" s="171" t="str">
        <f>IF('Itemized Order'!AW24="","",'Itemized Order'!AW24)</f>
        <v/>
      </c>
      <c r="AX21" s="171" t="str">
        <f>IF('Itemized Order'!AX24="","",'Itemized Order'!AX24)</f>
        <v/>
      </c>
      <c r="AY21" s="171" t="str">
        <f>IF('Itemized Order'!AY24="","",'Itemized Order'!AY24)</f>
        <v/>
      </c>
      <c r="AZ21" s="171" t="str">
        <f>IF('Itemized Order'!AZ24="","",'Itemized Order'!AZ24)</f>
        <v/>
      </c>
      <c r="BA21" s="171" t="str">
        <f>IF('Itemized Order'!BA24="","",'Itemized Order'!BA24)</f>
        <v/>
      </c>
      <c r="BC21" s="171" t="str">
        <f>IF('Itemized Order'!BC24="","",'Itemized Order'!BC24)</f>
        <v/>
      </c>
      <c r="BD21" s="171" t="str">
        <f>IF('Itemized Order'!BD24="","",'Itemized Order'!BD24)</f>
        <v/>
      </c>
      <c r="BE21" s="171" t="str">
        <f>IF('Itemized Order'!BE24="","",'Itemized Order'!BE24)</f>
        <v/>
      </c>
      <c r="BF21" s="171" t="str">
        <f>IF('Itemized Order'!BF24="","",'Itemized Order'!BF24)</f>
        <v/>
      </c>
      <c r="BG21" s="171" t="str">
        <f>IF('Itemized Order'!BG24="","",'Itemized Order'!BG24)</f>
        <v/>
      </c>
      <c r="BI21" s="171" t="str">
        <f>IF('Itemized Order'!BI24="","",'Itemized Order'!BI24)</f>
        <v/>
      </c>
      <c r="BJ21" s="171" t="str">
        <f>IF('Itemized Order'!BJ24="","",'Itemized Order'!BJ24)</f>
        <v/>
      </c>
      <c r="BK21" s="171" t="str">
        <f>IF('Itemized Order'!BK24="","",'Itemized Order'!BK24)</f>
        <v/>
      </c>
      <c r="BL21" s="171" t="str">
        <f>IF('Itemized Order'!BL24="","",'Itemized Order'!BL24)</f>
        <v/>
      </c>
      <c r="BM21" s="171" t="str">
        <f>IF('Itemized Order'!BM24="","",'Itemized Order'!BM24)</f>
        <v/>
      </c>
      <c r="BO21" s="171" t="str">
        <f>IF('Itemized Order'!BO24="","",'Itemized Order'!BO24)</f>
        <v/>
      </c>
      <c r="BP21" s="171" t="str">
        <f>IF('Itemized Order'!BP24="","",'Itemized Order'!BP24)</f>
        <v/>
      </c>
      <c r="BQ21" s="171" t="str">
        <f>IF('Itemized Order'!BQ24="","",'Itemized Order'!BQ24)</f>
        <v/>
      </c>
      <c r="BR21" s="171" t="str">
        <f>IF('Itemized Order'!BR24="","",'Itemized Order'!BR24)</f>
        <v/>
      </c>
      <c r="BS21" s="171" t="str">
        <f>IF('Itemized Order'!BS24="","",'Itemized Order'!BS24)</f>
        <v/>
      </c>
      <c r="BU21" s="171" t="str">
        <f>IF('Itemized Order'!BU24="","",'Itemized Order'!BU24)</f>
        <v/>
      </c>
      <c r="BV21" s="171" t="str">
        <f>IF('Itemized Order'!BV24="","",'Itemized Order'!BV24)</f>
        <v/>
      </c>
      <c r="BW21" s="171" t="str">
        <f>IF('Itemized Order'!BW24="","",'Itemized Order'!BW24)</f>
        <v/>
      </c>
      <c r="BX21" s="171" t="str">
        <f>IF('Itemized Order'!BX24="","",'Itemized Order'!BX24)</f>
        <v/>
      </c>
      <c r="BY21" s="171" t="str">
        <f>IF('Itemized Order'!BY24="","",'Itemized Order'!BY24)</f>
        <v/>
      </c>
      <c r="CA21" s="171" t="str">
        <f>IF('Itemized Order'!CA24="","",'Itemized Order'!CA24)</f>
        <v/>
      </c>
      <c r="CB21" s="171" t="str">
        <f>IF('Itemized Order'!CB24="","",'Itemized Order'!CB24)</f>
        <v/>
      </c>
      <c r="CC21" s="171" t="str">
        <f>IF('Itemized Order'!CC24="","",'Itemized Order'!CC24)</f>
        <v/>
      </c>
      <c r="CD21" s="171" t="str">
        <f>IF('Itemized Order'!CD24="","",'Itemized Order'!CD24)</f>
        <v/>
      </c>
      <c r="CE21" s="171" t="str">
        <f>IF('Itemized Order'!CE24="","",'Itemized Order'!CE24)</f>
        <v/>
      </c>
    </row>
    <row r="22" spans="1:83" x14ac:dyDescent="0.3">
      <c r="A22" s="171" t="str">
        <f>IF('Itemized Order'!A25="","",'Itemized Order'!A25)</f>
        <v/>
      </c>
      <c r="B22" s="171" t="str">
        <f>IF('Itemized Order'!B25="","",'Itemized Order'!B25)</f>
        <v/>
      </c>
      <c r="C22" s="171" t="str">
        <f>IF('Itemized Order'!C25="","",'Itemized Order'!C25)</f>
        <v/>
      </c>
      <c r="D22" s="171" t="str">
        <f>IF('Itemized Order'!D25="","",'Itemized Order'!D25)</f>
        <v/>
      </c>
      <c r="E22" s="201" t="str">
        <f>IF('Itemized Order'!E25="","",'Itemized Order'!E25)</f>
        <v/>
      </c>
      <c r="G22" s="171" t="str">
        <f>IF('Itemized Order'!G25="","",'Itemized Order'!G25)</f>
        <v/>
      </c>
      <c r="H22" s="171" t="str">
        <f>IF('Itemized Order'!H25="","",'Itemized Order'!H25)</f>
        <v/>
      </c>
      <c r="I22" s="171" t="str">
        <f>IF('Itemized Order'!I25="","",'Itemized Order'!I25)</f>
        <v/>
      </c>
      <c r="J22" s="171" t="str">
        <f>IF('Itemized Order'!J25="","",'Itemized Order'!J25)</f>
        <v/>
      </c>
      <c r="K22" s="171" t="str">
        <f>IF('Itemized Order'!K25="","",'Itemized Order'!K25)</f>
        <v/>
      </c>
      <c r="M22" s="171" t="str">
        <f>IF('Itemized Order'!M25="","",'Itemized Order'!M25)</f>
        <v/>
      </c>
      <c r="N22" s="171" t="str">
        <f>IF('Itemized Order'!N25="","",'Itemized Order'!N25)</f>
        <v/>
      </c>
      <c r="O22" s="171" t="str">
        <f>IF('Itemized Order'!O25="","",'Itemized Order'!O25)</f>
        <v/>
      </c>
      <c r="P22" s="171" t="str">
        <f>IF('Itemized Order'!P25="","",'Itemized Order'!P25)</f>
        <v/>
      </c>
      <c r="Q22" s="171" t="str">
        <f>IF('Itemized Order'!Q25="","",'Itemized Order'!Q25)</f>
        <v/>
      </c>
      <c r="S22" s="171" t="str">
        <f>IF('Itemized Order'!S25="","",'Itemized Order'!S25)</f>
        <v/>
      </c>
      <c r="T22" s="171" t="str">
        <f>IF('Itemized Order'!T25="","",'Itemized Order'!T25)</f>
        <v/>
      </c>
      <c r="U22" s="171" t="str">
        <f>IF('Itemized Order'!U25="","",'Itemized Order'!U25)</f>
        <v/>
      </c>
      <c r="V22" s="171" t="str">
        <f>IF('Itemized Order'!V25="","",'Itemized Order'!V25)</f>
        <v/>
      </c>
      <c r="W22" s="171" t="str">
        <f>IF('Itemized Order'!W25="","",'Itemized Order'!W25)</f>
        <v/>
      </c>
      <c r="Y22" s="171" t="str">
        <f>IF('Itemized Order'!Y25="","",'Itemized Order'!Y25)</f>
        <v/>
      </c>
      <c r="Z22" s="171" t="str">
        <f>IF('Itemized Order'!Z25="","",'Itemized Order'!Z25)</f>
        <v/>
      </c>
      <c r="AA22" s="171" t="str">
        <f>IF('Itemized Order'!AA25="","",'Itemized Order'!AA25)</f>
        <v/>
      </c>
      <c r="AB22" s="171" t="str">
        <f>IF('Itemized Order'!AB25="","",'Itemized Order'!AB25)</f>
        <v/>
      </c>
      <c r="AC22" s="171" t="str">
        <f>IF('Itemized Order'!AC25="","",'Itemized Order'!AC25)</f>
        <v/>
      </c>
      <c r="AE22" s="171" t="str">
        <f>IF('Itemized Order'!AE25="","",'Itemized Order'!AE25)</f>
        <v/>
      </c>
      <c r="AF22" s="171" t="str">
        <f>IF('Itemized Order'!AF25="","",'Itemized Order'!AF25)</f>
        <v/>
      </c>
      <c r="AG22" s="171" t="str">
        <f>IF('Itemized Order'!AG25="","",'Itemized Order'!AG25)</f>
        <v/>
      </c>
      <c r="AH22" s="171" t="str">
        <f>IF('Itemized Order'!AH25="","",'Itemized Order'!AH25)</f>
        <v/>
      </c>
      <c r="AI22" s="171" t="str">
        <f>IF('Itemized Order'!AI25="","",'Itemized Order'!AI25)</f>
        <v/>
      </c>
      <c r="AK22" s="171" t="str">
        <f>IF('Itemized Order'!AK25="","",'Itemized Order'!AK25)</f>
        <v/>
      </c>
      <c r="AL22" s="171" t="str">
        <f>IF('Itemized Order'!AL25="","",'Itemized Order'!AL25)</f>
        <v/>
      </c>
      <c r="AM22" s="171" t="str">
        <f>IF('Itemized Order'!AM25="","",'Itemized Order'!AM25)</f>
        <v/>
      </c>
      <c r="AN22" s="171" t="str">
        <f>IF('Itemized Order'!AN25="","",'Itemized Order'!AN25)</f>
        <v/>
      </c>
      <c r="AO22" s="171" t="str">
        <f>IF('Itemized Order'!AO25="","",'Itemized Order'!AO25)</f>
        <v/>
      </c>
      <c r="AQ22" s="171" t="str">
        <f>IF('Itemized Order'!AQ25="","",'Itemized Order'!AQ25)</f>
        <v/>
      </c>
      <c r="AR22" s="171" t="str">
        <f>IF('Itemized Order'!AR25="","",'Itemized Order'!AR25)</f>
        <v/>
      </c>
      <c r="AS22" s="171" t="str">
        <f>IF('Itemized Order'!AS25="","",'Itemized Order'!AS25)</f>
        <v/>
      </c>
      <c r="AT22" s="171" t="str">
        <f>IF('Itemized Order'!AT25="","",'Itemized Order'!AT25)</f>
        <v/>
      </c>
      <c r="AU22" s="171" t="str">
        <f>IF('Itemized Order'!AU25="","",'Itemized Order'!AU25)</f>
        <v/>
      </c>
      <c r="AW22" s="171" t="str">
        <f>IF('Itemized Order'!AW25="","",'Itemized Order'!AW25)</f>
        <v/>
      </c>
      <c r="AX22" s="171" t="str">
        <f>IF('Itemized Order'!AX25="","",'Itemized Order'!AX25)</f>
        <v/>
      </c>
      <c r="AY22" s="171" t="str">
        <f>IF('Itemized Order'!AY25="","",'Itemized Order'!AY25)</f>
        <v/>
      </c>
      <c r="AZ22" s="171" t="str">
        <f>IF('Itemized Order'!AZ25="","",'Itemized Order'!AZ25)</f>
        <v/>
      </c>
      <c r="BA22" s="171" t="str">
        <f>IF('Itemized Order'!BA25="","",'Itemized Order'!BA25)</f>
        <v/>
      </c>
      <c r="BC22" s="171" t="str">
        <f>IF('Itemized Order'!BC25="","",'Itemized Order'!BC25)</f>
        <v/>
      </c>
      <c r="BD22" s="171" t="str">
        <f>IF('Itemized Order'!BD25="","",'Itemized Order'!BD25)</f>
        <v/>
      </c>
      <c r="BE22" s="171" t="str">
        <f>IF('Itemized Order'!BE25="","",'Itemized Order'!BE25)</f>
        <v/>
      </c>
      <c r="BF22" s="171" t="str">
        <f>IF('Itemized Order'!BF25="","",'Itemized Order'!BF25)</f>
        <v/>
      </c>
      <c r="BG22" s="171" t="str">
        <f>IF('Itemized Order'!BG25="","",'Itemized Order'!BG25)</f>
        <v/>
      </c>
      <c r="BI22" s="171" t="str">
        <f>IF('Itemized Order'!BI25="","",'Itemized Order'!BI25)</f>
        <v/>
      </c>
      <c r="BJ22" s="171" t="str">
        <f>IF('Itemized Order'!BJ25="","",'Itemized Order'!BJ25)</f>
        <v/>
      </c>
      <c r="BK22" s="171" t="str">
        <f>IF('Itemized Order'!BK25="","",'Itemized Order'!BK25)</f>
        <v/>
      </c>
      <c r="BL22" s="171" t="str">
        <f>IF('Itemized Order'!BL25="","",'Itemized Order'!BL25)</f>
        <v/>
      </c>
      <c r="BM22" s="171" t="str">
        <f>IF('Itemized Order'!BM25="","",'Itemized Order'!BM25)</f>
        <v/>
      </c>
      <c r="BO22" s="171" t="str">
        <f>IF('Itemized Order'!BO25="","",'Itemized Order'!BO25)</f>
        <v/>
      </c>
      <c r="BP22" s="171" t="str">
        <f>IF('Itemized Order'!BP25="","",'Itemized Order'!BP25)</f>
        <v/>
      </c>
      <c r="BQ22" s="171" t="str">
        <f>IF('Itemized Order'!BQ25="","",'Itemized Order'!BQ25)</f>
        <v/>
      </c>
      <c r="BR22" s="171" t="str">
        <f>IF('Itemized Order'!BR25="","",'Itemized Order'!BR25)</f>
        <v/>
      </c>
      <c r="BS22" s="171" t="str">
        <f>IF('Itemized Order'!BS25="","",'Itemized Order'!BS25)</f>
        <v/>
      </c>
      <c r="BU22" s="171" t="str">
        <f>IF('Itemized Order'!BU25="","",'Itemized Order'!BU25)</f>
        <v/>
      </c>
      <c r="BV22" s="171" t="str">
        <f>IF('Itemized Order'!BV25="","",'Itemized Order'!BV25)</f>
        <v/>
      </c>
      <c r="BW22" s="171" t="str">
        <f>IF('Itemized Order'!BW25="","",'Itemized Order'!BW25)</f>
        <v/>
      </c>
      <c r="BX22" s="171" t="str">
        <f>IF('Itemized Order'!BX25="","",'Itemized Order'!BX25)</f>
        <v/>
      </c>
      <c r="BY22" s="171" t="str">
        <f>IF('Itemized Order'!BY25="","",'Itemized Order'!BY25)</f>
        <v/>
      </c>
      <c r="CA22" s="171" t="str">
        <f>IF('Itemized Order'!CA25="","",'Itemized Order'!CA25)</f>
        <v/>
      </c>
      <c r="CB22" s="171" t="str">
        <f>IF('Itemized Order'!CB25="","",'Itemized Order'!CB25)</f>
        <v/>
      </c>
      <c r="CC22" s="171" t="str">
        <f>IF('Itemized Order'!CC25="","",'Itemized Order'!CC25)</f>
        <v/>
      </c>
      <c r="CD22" s="171" t="str">
        <f>IF('Itemized Order'!CD25="","",'Itemized Order'!CD25)</f>
        <v/>
      </c>
      <c r="CE22" s="171" t="str">
        <f>IF('Itemized Order'!CE25="","",'Itemized Order'!CE25)</f>
        <v/>
      </c>
    </row>
    <row r="23" spans="1:83" x14ac:dyDescent="0.3">
      <c r="A23" s="171" t="str">
        <f>IF('Itemized Order'!A26="","",'Itemized Order'!A26)</f>
        <v/>
      </c>
      <c r="B23" s="171" t="str">
        <f>IF('Itemized Order'!B26="","",'Itemized Order'!B26)</f>
        <v/>
      </c>
      <c r="C23" s="171" t="str">
        <f>IF('Itemized Order'!C26="","",'Itemized Order'!C26)</f>
        <v/>
      </c>
      <c r="D23" s="171" t="str">
        <f>IF('Itemized Order'!D26="","",'Itemized Order'!D26)</f>
        <v/>
      </c>
      <c r="E23" s="201" t="str">
        <f>IF('Itemized Order'!E26="","",'Itemized Order'!E26)</f>
        <v/>
      </c>
      <c r="G23" s="171" t="str">
        <f>IF('Itemized Order'!G26="","",'Itemized Order'!G26)</f>
        <v/>
      </c>
      <c r="H23" s="171" t="str">
        <f>IF('Itemized Order'!H26="","",'Itemized Order'!H26)</f>
        <v/>
      </c>
      <c r="I23" s="171" t="str">
        <f>IF('Itemized Order'!I26="","",'Itemized Order'!I26)</f>
        <v/>
      </c>
      <c r="J23" s="171" t="str">
        <f>IF('Itemized Order'!J26="","",'Itemized Order'!J26)</f>
        <v/>
      </c>
      <c r="K23" s="171" t="str">
        <f>IF('Itemized Order'!K26="","",'Itemized Order'!K26)</f>
        <v/>
      </c>
      <c r="M23" s="171" t="str">
        <f>IF('Itemized Order'!M26="","",'Itemized Order'!M26)</f>
        <v/>
      </c>
      <c r="N23" s="171" t="str">
        <f>IF('Itemized Order'!N26="","",'Itemized Order'!N26)</f>
        <v/>
      </c>
      <c r="O23" s="171" t="str">
        <f>IF('Itemized Order'!O26="","",'Itemized Order'!O26)</f>
        <v/>
      </c>
      <c r="P23" s="171" t="str">
        <f>IF('Itemized Order'!P26="","",'Itemized Order'!P26)</f>
        <v/>
      </c>
      <c r="Q23" s="171" t="str">
        <f>IF('Itemized Order'!Q26="","",'Itemized Order'!Q26)</f>
        <v/>
      </c>
      <c r="S23" s="171" t="str">
        <f>IF('Itemized Order'!S26="","",'Itemized Order'!S26)</f>
        <v/>
      </c>
      <c r="T23" s="171" t="str">
        <f>IF('Itemized Order'!T26="","",'Itemized Order'!T26)</f>
        <v/>
      </c>
      <c r="U23" s="171" t="str">
        <f>IF('Itemized Order'!U26="","",'Itemized Order'!U26)</f>
        <v/>
      </c>
      <c r="V23" s="171" t="str">
        <f>IF('Itemized Order'!V26="","",'Itemized Order'!V26)</f>
        <v/>
      </c>
      <c r="W23" s="171" t="str">
        <f>IF('Itemized Order'!W26="","",'Itemized Order'!W26)</f>
        <v/>
      </c>
      <c r="Y23" s="171" t="str">
        <f>IF('Itemized Order'!Y26="","",'Itemized Order'!Y26)</f>
        <v/>
      </c>
      <c r="Z23" s="171" t="str">
        <f>IF('Itemized Order'!Z26="","",'Itemized Order'!Z26)</f>
        <v/>
      </c>
      <c r="AA23" s="171" t="str">
        <f>IF('Itemized Order'!AA26="","",'Itemized Order'!AA26)</f>
        <v/>
      </c>
      <c r="AB23" s="171" t="str">
        <f>IF('Itemized Order'!AB26="","",'Itemized Order'!AB26)</f>
        <v/>
      </c>
      <c r="AC23" s="171" t="str">
        <f>IF('Itemized Order'!AC26="","",'Itemized Order'!AC26)</f>
        <v/>
      </c>
      <c r="AE23" s="171" t="str">
        <f>IF('Itemized Order'!AE26="","",'Itemized Order'!AE26)</f>
        <v/>
      </c>
      <c r="AF23" s="171" t="str">
        <f>IF('Itemized Order'!AF26="","",'Itemized Order'!AF26)</f>
        <v/>
      </c>
      <c r="AG23" s="171" t="str">
        <f>IF('Itemized Order'!AG26="","",'Itemized Order'!AG26)</f>
        <v/>
      </c>
      <c r="AH23" s="171" t="str">
        <f>IF('Itemized Order'!AH26="","",'Itemized Order'!AH26)</f>
        <v/>
      </c>
      <c r="AI23" s="171" t="str">
        <f>IF('Itemized Order'!AI26="","",'Itemized Order'!AI26)</f>
        <v/>
      </c>
      <c r="AK23" s="171" t="str">
        <f>IF('Itemized Order'!AK26="","",'Itemized Order'!AK26)</f>
        <v/>
      </c>
      <c r="AL23" s="171" t="str">
        <f>IF('Itemized Order'!AL26="","",'Itemized Order'!AL26)</f>
        <v/>
      </c>
      <c r="AM23" s="171" t="str">
        <f>IF('Itemized Order'!AM26="","",'Itemized Order'!AM26)</f>
        <v/>
      </c>
      <c r="AN23" s="171" t="str">
        <f>IF('Itemized Order'!AN26="","",'Itemized Order'!AN26)</f>
        <v/>
      </c>
      <c r="AO23" s="171" t="str">
        <f>IF('Itemized Order'!AO26="","",'Itemized Order'!AO26)</f>
        <v/>
      </c>
      <c r="AQ23" s="171" t="str">
        <f>IF('Itemized Order'!AQ26="","",'Itemized Order'!AQ26)</f>
        <v/>
      </c>
      <c r="AR23" s="171" t="str">
        <f>IF('Itemized Order'!AR26="","",'Itemized Order'!AR26)</f>
        <v/>
      </c>
      <c r="AS23" s="171" t="str">
        <f>IF('Itemized Order'!AS26="","",'Itemized Order'!AS26)</f>
        <v/>
      </c>
      <c r="AT23" s="171" t="str">
        <f>IF('Itemized Order'!AT26="","",'Itemized Order'!AT26)</f>
        <v/>
      </c>
      <c r="AU23" s="171" t="str">
        <f>IF('Itemized Order'!AU26="","",'Itemized Order'!AU26)</f>
        <v/>
      </c>
      <c r="AW23" s="171" t="str">
        <f>IF('Itemized Order'!AW26="","",'Itemized Order'!AW26)</f>
        <v/>
      </c>
      <c r="AX23" s="171" t="str">
        <f>IF('Itemized Order'!AX26="","",'Itemized Order'!AX26)</f>
        <v/>
      </c>
      <c r="AY23" s="171" t="str">
        <f>IF('Itemized Order'!AY26="","",'Itemized Order'!AY26)</f>
        <v/>
      </c>
      <c r="AZ23" s="171" t="str">
        <f>IF('Itemized Order'!AZ26="","",'Itemized Order'!AZ26)</f>
        <v/>
      </c>
      <c r="BA23" s="171" t="str">
        <f>IF('Itemized Order'!BA26="","",'Itemized Order'!BA26)</f>
        <v/>
      </c>
      <c r="BC23" s="171" t="str">
        <f>IF('Itemized Order'!BC26="","",'Itemized Order'!BC26)</f>
        <v/>
      </c>
      <c r="BD23" s="171" t="str">
        <f>IF('Itemized Order'!BD26="","",'Itemized Order'!BD26)</f>
        <v/>
      </c>
      <c r="BE23" s="171" t="str">
        <f>IF('Itemized Order'!BE26="","",'Itemized Order'!BE26)</f>
        <v/>
      </c>
      <c r="BF23" s="171" t="str">
        <f>IF('Itemized Order'!BF26="","",'Itemized Order'!BF26)</f>
        <v/>
      </c>
      <c r="BG23" s="171" t="str">
        <f>IF('Itemized Order'!BG26="","",'Itemized Order'!BG26)</f>
        <v/>
      </c>
      <c r="BI23" s="171" t="str">
        <f>IF('Itemized Order'!BI26="","",'Itemized Order'!BI26)</f>
        <v/>
      </c>
      <c r="BJ23" s="171" t="str">
        <f>IF('Itemized Order'!BJ26="","",'Itemized Order'!BJ26)</f>
        <v/>
      </c>
      <c r="BK23" s="171" t="str">
        <f>IF('Itemized Order'!BK26="","",'Itemized Order'!BK26)</f>
        <v/>
      </c>
      <c r="BL23" s="171" t="str">
        <f>IF('Itemized Order'!BL26="","",'Itemized Order'!BL26)</f>
        <v/>
      </c>
      <c r="BM23" s="171" t="str">
        <f>IF('Itemized Order'!BM26="","",'Itemized Order'!BM26)</f>
        <v/>
      </c>
      <c r="BO23" s="171" t="str">
        <f>IF('Itemized Order'!BO26="","",'Itemized Order'!BO26)</f>
        <v/>
      </c>
      <c r="BP23" s="171" t="str">
        <f>IF('Itemized Order'!BP26="","",'Itemized Order'!BP26)</f>
        <v/>
      </c>
      <c r="BQ23" s="171" t="str">
        <f>IF('Itemized Order'!BQ26="","",'Itemized Order'!BQ26)</f>
        <v/>
      </c>
      <c r="BR23" s="171" t="str">
        <f>IF('Itemized Order'!BR26="","",'Itemized Order'!BR26)</f>
        <v/>
      </c>
      <c r="BS23" s="171" t="str">
        <f>IF('Itemized Order'!BS26="","",'Itemized Order'!BS26)</f>
        <v/>
      </c>
      <c r="BU23" s="171" t="str">
        <f>IF('Itemized Order'!BU26="","",'Itemized Order'!BU26)</f>
        <v/>
      </c>
      <c r="BV23" s="171" t="str">
        <f>IF('Itemized Order'!BV26="","",'Itemized Order'!BV26)</f>
        <v/>
      </c>
      <c r="BW23" s="171" t="str">
        <f>IF('Itemized Order'!BW26="","",'Itemized Order'!BW26)</f>
        <v/>
      </c>
      <c r="BX23" s="171" t="str">
        <f>IF('Itemized Order'!BX26="","",'Itemized Order'!BX26)</f>
        <v/>
      </c>
      <c r="BY23" s="171" t="str">
        <f>IF('Itemized Order'!BY26="","",'Itemized Order'!BY26)</f>
        <v/>
      </c>
      <c r="CA23" s="171" t="str">
        <f>IF('Itemized Order'!CA26="","",'Itemized Order'!CA26)</f>
        <v/>
      </c>
      <c r="CB23" s="171" t="str">
        <f>IF('Itemized Order'!CB26="","",'Itemized Order'!CB26)</f>
        <v/>
      </c>
      <c r="CC23" s="171" t="str">
        <f>IF('Itemized Order'!CC26="","",'Itemized Order'!CC26)</f>
        <v/>
      </c>
      <c r="CD23" s="171" t="str">
        <f>IF('Itemized Order'!CD26="","",'Itemized Order'!CD26)</f>
        <v/>
      </c>
      <c r="CE23" s="171" t="str">
        <f>IF('Itemized Order'!CE26="","",'Itemized Order'!CE26)</f>
        <v/>
      </c>
    </row>
    <row r="24" spans="1:83" x14ac:dyDescent="0.3">
      <c r="A24" s="171" t="str">
        <f>IF('Itemized Order'!A27="","",'Itemized Order'!A27)</f>
        <v/>
      </c>
      <c r="B24" s="171" t="str">
        <f>IF('Itemized Order'!B27="","",'Itemized Order'!B27)</f>
        <v/>
      </c>
      <c r="C24" s="171" t="str">
        <f>IF('Itemized Order'!C27="","",'Itemized Order'!C27)</f>
        <v/>
      </c>
      <c r="D24" s="171" t="str">
        <f>IF('Itemized Order'!D27="","",'Itemized Order'!D27)</f>
        <v/>
      </c>
      <c r="E24" s="201" t="str">
        <f>IF('Itemized Order'!E27="","",'Itemized Order'!E27)</f>
        <v/>
      </c>
      <c r="G24" s="171" t="str">
        <f>IF('Itemized Order'!G27="","",'Itemized Order'!G27)</f>
        <v/>
      </c>
      <c r="H24" s="171" t="str">
        <f>IF('Itemized Order'!H27="","",'Itemized Order'!H27)</f>
        <v/>
      </c>
      <c r="I24" s="171" t="str">
        <f>IF('Itemized Order'!I27="","",'Itemized Order'!I27)</f>
        <v/>
      </c>
      <c r="J24" s="171" t="str">
        <f>IF('Itemized Order'!J27="","",'Itemized Order'!J27)</f>
        <v/>
      </c>
      <c r="K24" s="171" t="str">
        <f>IF('Itemized Order'!K27="","",'Itemized Order'!K27)</f>
        <v/>
      </c>
      <c r="M24" s="171" t="str">
        <f>IF('Itemized Order'!M27="","",'Itemized Order'!M27)</f>
        <v/>
      </c>
      <c r="N24" s="171" t="str">
        <f>IF('Itemized Order'!N27="","",'Itemized Order'!N27)</f>
        <v/>
      </c>
      <c r="O24" s="171" t="str">
        <f>IF('Itemized Order'!O27="","",'Itemized Order'!O27)</f>
        <v/>
      </c>
      <c r="P24" s="171" t="str">
        <f>IF('Itemized Order'!P27="","",'Itemized Order'!P27)</f>
        <v/>
      </c>
      <c r="Q24" s="171" t="str">
        <f>IF('Itemized Order'!Q27="","",'Itemized Order'!Q27)</f>
        <v/>
      </c>
      <c r="S24" s="171" t="str">
        <f>IF('Itemized Order'!S27="","",'Itemized Order'!S27)</f>
        <v/>
      </c>
      <c r="T24" s="171" t="str">
        <f>IF('Itemized Order'!T27="","",'Itemized Order'!T27)</f>
        <v/>
      </c>
      <c r="U24" s="171" t="str">
        <f>IF('Itemized Order'!U27="","",'Itemized Order'!U27)</f>
        <v/>
      </c>
      <c r="V24" s="171" t="str">
        <f>IF('Itemized Order'!V27="","",'Itemized Order'!V27)</f>
        <v/>
      </c>
      <c r="W24" s="171" t="str">
        <f>IF('Itemized Order'!W27="","",'Itemized Order'!W27)</f>
        <v/>
      </c>
      <c r="Y24" s="171" t="str">
        <f>IF('Itemized Order'!Y27="","",'Itemized Order'!Y27)</f>
        <v/>
      </c>
      <c r="Z24" s="171" t="str">
        <f>IF('Itemized Order'!Z27="","",'Itemized Order'!Z27)</f>
        <v/>
      </c>
      <c r="AA24" s="171" t="str">
        <f>IF('Itemized Order'!AA27="","",'Itemized Order'!AA27)</f>
        <v/>
      </c>
      <c r="AB24" s="171" t="str">
        <f>IF('Itemized Order'!AB27="","",'Itemized Order'!AB27)</f>
        <v/>
      </c>
      <c r="AC24" s="171" t="str">
        <f>IF('Itemized Order'!AC27="","",'Itemized Order'!AC27)</f>
        <v/>
      </c>
      <c r="AE24" s="171" t="str">
        <f>IF('Itemized Order'!AE27="","",'Itemized Order'!AE27)</f>
        <v/>
      </c>
      <c r="AF24" s="171" t="str">
        <f>IF('Itemized Order'!AF27="","",'Itemized Order'!AF27)</f>
        <v/>
      </c>
      <c r="AG24" s="171" t="str">
        <f>IF('Itemized Order'!AG27="","",'Itemized Order'!AG27)</f>
        <v/>
      </c>
      <c r="AH24" s="171" t="str">
        <f>IF('Itemized Order'!AH27="","",'Itemized Order'!AH27)</f>
        <v/>
      </c>
      <c r="AI24" s="171" t="str">
        <f>IF('Itemized Order'!AI27="","",'Itemized Order'!AI27)</f>
        <v/>
      </c>
      <c r="AK24" s="171" t="str">
        <f>IF('Itemized Order'!AK27="","",'Itemized Order'!AK27)</f>
        <v/>
      </c>
      <c r="AL24" s="171" t="str">
        <f>IF('Itemized Order'!AL27="","",'Itemized Order'!AL27)</f>
        <v/>
      </c>
      <c r="AM24" s="171" t="str">
        <f>IF('Itemized Order'!AM27="","",'Itemized Order'!AM27)</f>
        <v/>
      </c>
      <c r="AN24" s="171" t="str">
        <f>IF('Itemized Order'!AN27="","",'Itemized Order'!AN27)</f>
        <v/>
      </c>
      <c r="AO24" s="171" t="str">
        <f>IF('Itemized Order'!AO27="","",'Itemized Order'!AO27)</f>
        <v/>
      </c>
      <c r="AQ24" s="171" t="str">
        <f>IF('Itemized Order'!AQ27="","",'Itemized Order'!AQ27)</f>
        <v/>
      </c>
      <c r="AR24" s="171" t="str">
        <f>IF('Itemized Order'!AR27="","",'Itemized Order'!AR27)</f>
        <v/>
      </c>
      <c r="AS24" s="171" t="str">
        <f>IF('Itemized Order'!AS27="","",'Itemized Order'!AS27)</f>
        <v/>
      </c>
      <c r="AT24" s="171" t="str">
        <f>IF('Itemized Order'!AT27="","",'Itemized Order'!AT27)</f>
        <v/>
      </c>
      <c r="AU24" s="171" t="str">
        <f>IF('Itemized Order'!AU27="","",'Itemized Order'!AU27)</f>
        <v/>
      </c>
      <c r="AW24" s="171" t="str">
        <f>IF('Itemized Order'!AW27="","",'Itemized Order'!AW27)</f>
        <v/>
      </c>
      <c r="AX24" s="171" t="str">
        <f>IF('Itemized Order'!AX27="","",'Itemized Order'!AX27)</f>
        <v/>
      </c>
      <c r="AY24" s="171" t="str">
        <f>IF('Itemized Order'!AY27="","",'Itemized Order'!AY27)</f>
        <v/>
      </c>
      <c r="AZ24" s="171" t="str">
        <f>IF('Itemized Order'!AZ27="","",'Itemized Order'!AZ27)</f>
        <v/>
      </c>
      <c r="BA24" s="171" t="str">
        <f>IF('Itemized Order'!BA27="","",'Itemized Order'!BA27)</f>
        <v/>
      </c>
      <c r="BC24" s="171" t="str">
        <f>IF('Itemized Order'!BC27="","",'Itemized Order'!BC27)</f>
        <v/>
      </c>
      <c r="BD24" s="171" t="str">
        <f>IF('Itemized Order'!BD27="","",'Itemized Order'!BD27)</f>
        <v/>
      </c>
      <c r="BE24" s="171" t="str">
        <f>IF('Itemized Order'!BE27="","",'Itemized Order'!BE27)</f>
        <v/>
      </c>
      <c r="BF24" s="171" t="str">
        <f>IF('Itemized Order'!BF27="","",'Itemized Order'!BF27)</f>
        <v/>
      </c>
      <c r="BG24" s="171" t="str">
        <f>IF('Itemized Order'!BG27="","",'Itemized Order'!BG27)</f>
        <v/>
      </c>
      <c r="BI24" s="171" t="str">
        <f>IF('Itemized Order'!BI27="","",'Itemized Order'!BI27)</f>
        <v/>
      </c>
      <c r="BJ24" s="171" t="str">
        <f>IF('Itemized Order'!BJ27="","",'Itemized Order'!BJ27)</f>
        <v/>
      </c>
      <c r="BK24" s="171" t="str">
        <f>IF('Itemized Order'!BK27="","",'Itemized Order'!BK27)</f>
        <v/>
      </c>
      <c r="BL24" s="171" t="str">
        <f>IF('Itemized Order'!BL27="","",'Itemized Order'!BL27)</f>
        <v/>
      </c>
      <c r="BM24" s="171" t="str">
        <f>IF('Itemized Order'!BM27="","",'Itemized Order'!BM27)</f>
        <v/>
      </c>
      <c r="BO24" s="171" t="str">
        <f>IF('Itemized Order'!BO27="","",'Itemized Order'!BO27)</f>
        <v/>
      </c>
      <c r="BP24" s="171" t="str">
        <f>IF('Itemized Order'!BP27="","",'Itemized Order'!BP27)</f>
        <v/>
      </c>
      <c r="BQ24" s="171" t="str">
        <f>IF('Itemized Order'!BQ27="","",'Itemized Order'!BQ27)</f>
        <v/>
      </c>
      <c r="BR24" s="171" t="str">
        <f>IF('Itemized Order'!BR27="","",'Itemized Order'!BR27)</f>
        <v/>
      </c>
      <c r="BS24" s="171" t="str">
        <f>IF('Itemized Order'!BS27="","",'Itemized Order'!BS27)</f>
        <v/>
      </c>
      <c r="BU24" s="171" t="str">
        <f>IF('Itemized Order'!BU27="","",'Itemized Order'!BU27)</f>
        <v/>
      </c>
      <c r="BV24" s="171" t="str">
        <f>IF('Itemized Order'!BV27="","",'Itemized Order'!BV27)</f>
        <v/>
      </c>
      <c r="BW24" s="171" t="str">
        <f>IF('Itemized Order'!BW27="","",'Itemized Order'!BW27)</f>
        <v/>
      </c>
      <c r="BX24" s="171" t="str">
        <f>IF('Itemized Order'!BX27="","",'Itemized Order'!BX27)</f>
        <v/>
      </c>
      <c r="BY24" s="171" t="str">
        <f>IF('Itemized Order'!BY27="","",'Itemized Order'!BY27)</f>
        <v/>
      </c>
      <c r="CA24" s="171" t="str">
        <f>IF('Itemized Order'!CA27="","",'Itemized Order'!CA27)</f>
        <v/>
      </c>
      <c r="CB24" s="171" t="str">
        <f>IF('Itemized Order'!CB27="","",'Itemized Order'!CB27)</f>
        <v/>
      </c>
      <c r="CC24" s="171" t="str">
        <f>IF('Itemized Order'!CC27="","",'Itemized Order'!CC27)</f>
        <v/>
      </c>
      <c r="CD24" s="171" t="str">
        <f>IF('Itemized Order'!CD27="","",'Itemized Order'!CD27)</f>
        <v/>
      </c>
      <c r="CE24" s="171" t="str">
        <f>IF('Itemized Order'!CE27="","",'Itemized Order'!CE27)</f>
        <v/>
      </c>
    </row>
    <row r="25" spans="1:83" x14ac:dyDescent="0.3">
      <c r="A25" s="171" t="str">
        <f>IF('Itemized Order'!A28="","",'Itemized Order'!A28)</f>
        <v/>
      </c>
      <c r="B25" s="171" t="str">
        <f>IF('Itemized Order'!B28="","",'Itemized Order'!B28)</f>
        <v/>
      </c>
      <c r="C25" s="171" t="str">
        <f>IF('Itemized Order'!C28="","",'Itemized Order'!C28)</f>
        <v/>
      </c>
      <c r="D25" s="171" t="str">
        <f>IF('Itemized Order'!D28="","",'Itemized Order'!D28)</f>
        <v/>
      </c>
      <c r="E25" s="201" t="str">
        <f>IF('Itemized Order'!E28="","",'Itemized Order'!E28)</f>
        <v/>
      </c>
      <c r="G25" s="171" t="str">
        <f>IF('Itemized Order'!G28="","",'Itemized Order'!G28)</f>
        <v/>
      </c>
      <c r="H25" s="171" t="str">
        <f>IF('Itemized Order'!H28="","",'Itemized Order'!H28)</f>
        <v/>
      </c>
      <c r="I25" s="171" t="str">
        <f>IF('Itemized Order'!I28="","",'Itemized Order'!I28)</f>
        <v/>
      </c>
      <c r="J25" s="171" t="str">
        <f>IF('Itemized Order'!J28="","",'Itemized Order'!J28)</f>
        <v/>
      </c>
      <c r="K25" s="171" t="str">
        <f>IF('Itemized Order'!K28="","",'Itemized Order'!K28)</f>
        <v/>
      </c>
      <c r="M25" s="171" t="str">
        <f>IF('Itemized Order'!M28="","",'Itemized Order'!M28)</f>
        <v/>
      </c>
      <c r="N25" s="171" t="str">
        <f>IF('Itemized Order'!N28="","",'Itemized Order'!N28)</f>
        <v/>
      </c>
      <c r="O25" s="171" t="str">
        <f>IF('Itemized Order'!O28="","",'Itemized Order'!O28)</f>
        <v/>
      </c>
      <c r="P25" s="171" t="str">
        <f>IF('Itemized Order'!P28="","",'Itemized Order'!P28)</f>
        <v/>
      </c>
      <c r="Q25" s="171" t="str">
        <f>IF('Itemized Order'!Q28="","",'Itemized Order'!Q28)</f>
        <v/>
      </c>
      <c r="S25" s="171" t="str">
        <f>IF('Itemized Order'!S28="","",'Itemized Order'!S28)</f>
        <v/>
      </c>
      <c r="T25" s="171" t="str">
        <f>IF('Itemized Order'!T28="","",'Itemized Order'!T28)</f>
        <v/>
      </c>
      <c r="U25" s="171" t="str">
        <f>IF('Itemized Order'!U28="","",'Itemized Order'!U28)</f>
        <v/>
      </c>
      <c r="V25" s="171" t="str">
        <f>IF('Itemized Order'!V28="","",'Itemized Order'!V28)</f>
        <v/>
      </c>
      <c r="W25" s="171" t="str">
        <f>IF('Itemized Order'!W28="","",'Itemized Order'!W28)</f>
        <v/>
      </c>
      <c r="Y25" s="171" t="str">
        <f>IF('Itemized Order'!Y28="","",'Itemized Order'!Y28)</f>
        <v/>
      </c>
      <c r="Z25" s="171" t="str">
        <f>IF('Itemized Order'!Z28="","",'Itemized Order'!Z28)</f>
        <v/>
      </c>
      <c r="AA25" s="171" t="str">
        <f>IF('Itemized Order'!AA28="","",'Itemized Order'!AA28)</f>
        <v/>
      </c>
      <c r="AB25" s="171" t="str">
        <f>IF('Itemized Order'!AB28="","",'Itemized Order'!AB28)</f>
        <v/>
      </c>
      <c r="AC25" s="171" t="str">
        <f>IF('Itemized Order'!AC28="","",'Itemized Order'!AC28)</f>
        <v/>
      </c>
      <c r="AE25" s="171" t="str">
        <f>IF('Itemized Order'!AE28="","",'Itemized Order'!AE28)</f>
        <v/>
      </c>
      <c r="AF25" s="171" t="str">
        <f>IF('Itemized Order'!AF28="","",'Itemized Order'!AF28)</f>
        <v/>
      </c>
      <c r="AG25" s="171" t="str">
        <f>IF('Itemized Order'!AG28="","",'Itemized Order'!AG28)</f>
        <v/>
      </c>
      <c r="AH25" s="171" t="str">
        <f>IF('Itemized Order'!AH28="","",'Itemized Order'!AH28)</f>
        <v/>
      </c>
      <c r="AI25" s="171" t="str">
        <f>IF('Itemized Order'!AI28="","",'Itemized Order'!AI28)</f>
        <v/>
      </c>
      <c r="AK25" s="171" t="str">
        <f>IF('Itemized Order'!AK28="","",'Itemized Order'!AK28)</f>
        <v/>
      </c>
      <c r="AL25" s="171" t="str">
        <f>IF('Itemized Order'!AL28="","",'Itemized Order'!AL28)</f>
        <v/>
      </c>
      <c r="AM25" s="171" t="str">
        <f>IF('Itemized Order'!AM28="","",'Itemized Order'!AM28)</f>
        <v/>
      </c>
      <c r="AN25" s="171" t="str">
        <f>IF('Itemized Order'!AN28="","",'Itemized Order'!AN28)</f>
        <v/>
      </c>
      <c r="AO25" s="171" t="str">
        <f>IF('Itemized Order'!AO28="","",'Itemized Order'!AO28)</f>
        <v/>
      </c>
      <c r="AQ25" s="171" t="str">
        <f>IF('Itemized Order'!AQ28="","",'Itemized Order'!AQ28)</f>
        <v/>
      </c>
      <c r="AR25" s="171" t="str">
        <f>IF('Itemized Order'!AR28="","",'Itemized Order'!AR28)</f>
        <v/>
      </c>
      <c r="AS25" s="171" t="str">
        <f>IF('Itemized Order'!AS28="","",'Itemized Order'!AS28)</f>
        <v/>
      </c>
      <c r="AT25" s="171" t="str">
        <f>IF('Itemized Order'!AT28="","",'Itemized Order'!AT28)</f>
        <v/>
      </c>
      <c r="AU25" s="171" t="str">
        <f>IF('Itemized Order'!AU28="","",'Itemized Order'!AU28)</f>
        <v/>
      </c>
      <c r="AW25" s="171" t="str">
        <f>IF('Itemized Order'!AW28="","",'Itemized Order'!AW28)</f>
        <v/>
      </c>
      <c r="AX25" s="171" t="str">
        <f>IF('Itemized Order'!AX28="","",'Itemized Order'!AX28)</f>
        <v/>
      </c>
      <c r="AY25" s="171" t="str">
        <f>IF('Itemized Order'!AY28="","",'Itemized Order'!AY28)</f>
        <v/>
      </c>
      <c r="AZ25" s="171" t="str">
        <f>IF('Itemized Order'!AZ28="","",'Itemized Order'!AZ28)</f>
        <v/>
      </c>
      <c r="BA25" s="171" t="str">
        <f>IF('Itemized Order'!BA28="","",'Itemized Order'!BA28)</f>
        <v/>
      </c>
      <c r="BC25" s="171" t="str">
        <f>IF('Itemized Order'!BC28="","",'Itemized Order'!BC28)</f>
        <v/>
      </c>
      <c r="BD25" s="171" t="str">
        <f>IF('Itemized Order'!BD28="","",'Itemized Order'!BD28)</f>
        <v/>
      </c>
      <c r="BE25" s="171" t="str">
        <f>IF('Itemized Order'!BE28="","",'Itemized Order'!BE28)</f>
        <v/>
      </c>
      <c r="BF25" s="171" t="str">
        <f>IF('Itemized Order'!BF28="","",'Itemized Order'!BF28)</f>
        <v/>
      </c>
      <c r="BG25" s="171" t="str">
        <f>IF('Itemized Order'!BG28="","",'Itemized Order'!BG28)</f>
        <v/>
      </c>
      <c r="BI25" s="171" t="str">
        <f>IF('Itemized Order'!BI28="","",'Itemized Order'!BI28)</f>
        <v/>
      </c>
      <c r="BJ25" s="171" t="str">
        <f>IF('Itemized Order'!BJ28="","",'Itemized Order'!BJ28)</f>
        <v/>
      </c>
      <c r="BK25" s="171" t="str">
        <f>IF('Itemized Order'!BK28="","",'Itemized Order'!BK28)</f>
        <v/>
      </c>
      <c r="BL25" s="171" t="str">
        <f>IF('Itemized Order'!BL28="","",'Itemized Order'!BL28)</f>
        <v/>
      </c>
      <c r="BM25" s="171" t="str">
        <f>IF('Itemized Order'!BM28="","",'Itemized Order'!BM28)</f>
        <v/>
      </c>
      <c r="BO25" s="171" t="str">
        <f>IF('Itemized Order'!BO28="","",'Itemized Order'!BO28)</f>
        <v/>
      </c>
      <c r="BP25" s="171" t="str">
        <f>IF('Itemized Order'!BP28="","",'Itemized Order'!BP28)</f>
        <v/>
      </c>
      <c r="BQ25" s="171" t="str">
        <f>IF('Itemized Order'!BQ28="","",'Itemized Order'!BQ28)</f>
        <v/>
      </c>
      <c r="BR25" s="171" t="str">
        <f>IF('Itemized Order'!BR28="","",'Itemized Order'!BR28)</f>
        <v/>
      </c>
      <c r="BS25" s="171" t="str">
        <f>IF('Itemized Order'!BS28="","",'Itemized Order'!BS28)</f>
        <v/>
      </c>
      <c r="BU25" s="171" t="str">
        <f>IF('Itemized Order'!BU28="","",'Itemized Order'!BU28)</f>
        <v/>
      </c>
      <c r="BV25" s="171" t="str">
        <f>IF('Itemized Order'!BV28="","",'Itemized Order'!BV28)</f>
        <v/>
      </c>
      <c r="BW25" s="171" t="str">
        <f>IF('Itemized Order'!BW28="","",'Itemized Order'!BW28)</f>
        <v/>
      </c>
      <c r="BX25" s="171" t="str">
        <f>IF('Itemized Order'!BX28="","",'Itemized Order'!BX28)</f>
        <v/>
      </c>
      <c r="BY25" s="171" t="str">
        <f>IF('Itemized Order'!BY28="","",'Itemized Order'!BY28)</f>
        <v/>
      </c>
      <c r="CA25" s="171" t="str">
        <f>IF('Itemized Order'!CA28="","",'Itemized Order'!CA28)</f>
        <v/>
      </c>
      <c r="CB25" s="171" t="str">
        <f>IF('Itemized Order'!CB28="","",'Itemized Order'!CB28)</f>
        <v/>
      </c>
      <c r="CC25" s="171" t="str">
        <f>IF('Itemized Order'!CC28="","",'Itemized Order'!CC28)</f>
        <v/>
      </c>
      <c r="CD25" s="171" t="str">
        <f>IF('Itemized Order'!CD28="","",'Itemized Order'!CD28)</f>
        <v/>
      </c>
      <c r="CE25" s="171" t="str">
        <f>IF('Itemized Order'!CE28="","",'Itemized Order'!CE28)</f>
        <v/>
      </c>
    </row>
    <row r="26" spans="1:83" x14ac:dyDescent="0.3">
      <c r="A26" s="171" t="str">
        <f>IF('Itemized Order'!A29="","",'Itemized Order'!A29)</f>
        <v/>
      </c>
      <c r="B26" s="171" t="str">
        <f>IF('Itemized Order'!B29="","",'Itemized Order'!B29)</f>
        <v/>
      </c>
      <c r="C26" s="171" t="str">
        <f>IF('Itemized Order'!C29="","",'Itemized Order'!C29)</f>
        <v/>
      </c>
      <c r="D26" s="171" t="str">
        <f>IF('Itemized Order'!D29="","",'Itemized Order'!D29)</f>
        <v/>
      </c>
      <c r="E26" s="201" t="str">
        <f>IF('Itemized Order'!E29="","",'Itemized Order'!E29)</f>
        <v/>
      </c>
      <c r="G26" s="171" t="str">
        <f>IF('Itemized Order'!G29="","",'Itemized Order'!G29)</f>
        <v/>
      </c>
      <c r="H26" s="171" t="str">
        <f>IF('Itemized Order'!H29="","",'Itemized Order'!H29)</f>
        <v/>
      </c>
      <c r="I26" s="171" t="str">
        <f>IF('Itemized Order'!I29="","",'Itemized Order'!I29)</f>
        <v/>
      </c>
      <c r="J26" s="171" t="str">
        <f>IF('Itemized Order'!J29="","",'Itemized Order'!J29)</f>
        <v/>
      </c>
      <c r="K26" s="171" t="str">
        <f>IF('Itemized Order'!K29="","",'Itemized Order'!K29)</f>
        <v/>
      </c>
      <c r="M26" s="171" t="str">
        <f>IF('Itemized Order'!M29="","",'Itemized Order'!M29)</f>
        <v/>
      </c>
      <c r="N26" s="171" t="str">
        <f>IF('Itemized Order'!N29="","",'Itemized Order'!N29)</f>
        <v/>
      </c>
      <c r="O26" s="171" t="str">
        <f>IF('Itemized Order'!O29="","",'Itemized Order'!O29)</f>
        <v/>
      </c>
      <c r="P26" s="171" t="str">
        <f>IF('Itemized Order'!P29="","",'Itemized Order'!P29)</f>
        <v/>
      </c>
      <c r="Q26" s="171" t="str">
        <f>IF('Itemized Order'!Q29="","",'Itemized Order'!Q29)</f>
        <v/>
      </c>
      <c r="S26" s="171" t="str">
        <f>IF('Itemized Order'!S29="","",'Itemized Order'!S29)</f>
        <v/>
      </c>
      <c r="T26" s="171" t="str">
        <f>IF('Itemized Order'!T29="","",'Itemized Order'!T29)</f>
        <v/>
      </c>
      <c r="U26" s="171" t="str">
        <f>IF('Itemized Order'!U29="","",'Itemized Order'!U29)</f>
        <v/>
      </c>
      <c r="V26" s="171" t="str">
        <f>IF('Itemized Order'!V29="","",'Itemized Order'!V29)</f>
        <v/>
      </c>
      <c r="W26" s="171" t="str">
        <f>IF('Itemized Order'!W29="","",'Itemized Order'!W29)</f>
        <v/>
      </c>
      <c r="Y26" s="171" t="str">
        <f>IF('Itemized Order'!Y29="","",'Itemized Order'!Y29)</f>
        <v/>
      </c>
      <c r="Z26" s="171" t="str">
        <f>IF('Itemized Order'!Z29="","",'Itemized Order'!Z29)</f>
        <v/>
      </c>
      <c r="AA26" s="171" t="str">
        <f>IF('Itemized Order'!AA29="","",'Itemized Order'!AA29)</f>
        <v/>
      </c>
      <c r="AB26" s="171" t="str">
        <f>IF('Itemized Order'!AB29="","",'Itemized Order'!AB29)</f>
        <v/>
      </c>
      <c r="AC26" s="171" t="str">
        <f>IF('Itemized Order'!AC29="","",'Itemized Order'!AC29)</f>
        <v/>
      </c>
      <c r="AE26" s="171" t="str">
        <f>IF('Itemized Order'!AE29="","",'Itemized Order'!AE29)</f>
        <v/>
      </c>
      <c r="AF26" s="171" t="str">
        <f>IF('Itemized Order'!AF29="","",'Itemized Order'!AF29)</f>
        <v/>
      </c>
      <c r="AG26" s="171" t="str">
        <f>IF('Itemized Order'!AG29="","",'Itemized Order'!AG29)</f>
        <v/>
      </c>
      <c r="AH26" s="171" t="str">
        <f>IF('Itemized Order'!AH29="","",'Itemized Order'!AH29)</f>
        <v/>
      </c>
      <c r="AI26" s="171" t="str">
        <f>IF('Itemized Order'!AI29="","",'Itemized Order'!AI29)</f>
        <v/>
      </c>
      <c r="AK26" s="171" t="str">
        <f>IF('Itemized Order'!AK29="","",'Itemized Order'!AK29)</f>
        <v/>
      </c>
      <c r="AL26" s="171" t="str">
        <f>IF('Itemized Order'!AL29="","",'Itemized Order'!AL29)</f>
        <v/>
      </c>
      <c r="AM26" s="171" t="str">
        <f>IF('Itemized Order'!AM29="","",'Itemized Order'!AM29)</f>
        <v/>
      </c>
      <c r="AN26" s="171" t="str">
        <f>IF('Itemized Order'!AN29="","",'Itemized Order'!AN29)</f>
        <v/>
      </c>
      <c r="AO26" s="171" t="str">
        <f>IF('Itemized Order'!AO29="","",'Itemized Order'!AO29)</f>
        <v/>
      </c>
      <c r="AQ26" s="171" t="str">
        <f>IF('Itemized Order'!AQ29="","",'Itemized Order'!AQ29)</f>
        <v/>
      </c>
      <c r="AR26" s="171" t="str">
        <f>IF('Itemized Order'!AR29="","",'Itemized Order'!AR29)</f>
        <v/>
      </c>
      <c r="AS26" s="171" t="str">
        <f>IF('Itemized Order'!AS29="","",'Itemized Order'!AS29)</f>
        <v/>
      </c>
      <c r="AT26" s="171" t="str">
        <f>IF('Itemized Order'!AT29="","",'Itemized Order'!AT29)</f>
        <v/>
      </c>
      <c r="AU26" s="171" t="str">
        <f>IF('Itemized Order'!AU29="","",'Itemized Order'!AU29)</f>
        <v/>
      </c>
      <c r="AW26" s="171" t="str">
        <f>IF('Itemized Order'!AW29="","",'Itemized Order'!AW29)</f>
        <v/>
      </c>
      <c r="AX26" s="171" t="str">
        <f>IF('Itemized Order'!AX29="","",'Itemized Order'!AX29)</f>
        <v/>
      </c>
      <c r="AY26" s="171" t="str">
        <f>IF('Itemized Order'!AY29="","",'Itemized Order'!AY29)</f>
        <v/>
      </c>
      <c r="AZ26" s="171" t="str">
        <f>IF('Itemized Order'!AZ29="","",'Itemized Order'!AZ29)</f>
        <v/>
      </c>
      <c r="BA26" s="171" t="str">
        <f>IF('Itemized Order'!BA29="","",'Itemized Order'!BA29)</f>
        <v/>
      </c>
      <c r="BC26" s="171" t="str">
        <f>IF('Itemized Order'!BC29="","",'Itemized Order'!BC29)</f>
        <v/>
      </c>
      <c r="BD26" s="171" t="str">
        <f>IF('Itemized Order'!BD29="","",'Itemized Order'!BD29)</f>
        <v/>
      </c>
      <c r="BE26" s="171" t="str">
        <f>IF('Itemized Order'!BE29="","",'Itemized Order'!BE29)</f>
        <v/>
      </c>
      <c r="BF26" s="171" t="str">
        <f>IF('Itemized Order'!BF29="","",'Itemized Order'!BF29)</f>
        <v/>
      </c>
      <c r="BG26" s="171" t="str">
        <f>IF('Itemized Order'!BG29="","",'Itemized Order'!BG29)</f>
        <v/>
      </c>
      <c r="BI26" s="171" t="str">
        <f>IF('Itemized Order'!BI29="","",'Itemized Order'!BI29)</f>
        <v/>
      </c>
      <c r="BJ26" s="171" t="str">
        <f>IF('Itemized Order'!BJ29="","",'Itemized Order'!BJ29)</f>
        <v/>
      </c>
      <c r="BK26" s="171" t="str">
        <f>IF('Itemized Order'!BK29="","",'Itemized Order'!BK29)</f>
        <v/>
      </c>
      <c r="BL26" s="171" t="str">
        <f>IF('Itemized Order'!BL29="","",'Itemized Order'!BL29)</f>
        <v/>
      </c>
      <c r="BM26" s="171" t="str">
        <f>IF('Itemized Order'!BM29="","",'Itemized Order'!BM29)</f>
        <v/>
      </c>
      <c r="BO26" s="171" t="str">
        <f>IF('Itemized Order'!BO29="","",'Itemized Order'!BO29)</f>
        <v/>
      </c>
      <c r="BP26" s="171" t="str">
        <f>IF('Itemized Order'!BP29="","",'Itemized Order'!BP29)</f>
        <v/>
      </c>
      <c r="BQ26" s="171" t="str">
        <f>IF('Itemized Order'!BQ29="","",'Itemized Order'!BQ29)</f>
        <v/>
      </c>
      <c r="BR26" s="171" t="str">
        <f>IF('Itemized Order'!BR29="","",'Itemized Order'!BR29)</f>
        <v/>
      </c>
      <c r="BS26" s="171" t="str">
        <f>IF('Itemized Order'!BS29="","",'Itemized Order'!BS29)</f>
        <v/>
      </c>
      <c r="BU26" s="171" t="str">
        <f>IF('Itemized Order'!BU29="","",'Itemized Order'!BU29)</f>
        <v/>
      </c>
      <c r="BV26" s="171" t="str">
        <f>IF('Itemized Order'!BV29="","",'Itemized Order'!BV29)</f>
        <v/>
      </c>
      <c r="BW26" s="171" t="str">
        <f>IF('Itemized Order'!BW29="","",'Itemized Order'!BW29)</f>
        <v/>
      </c>
      <c r="BX26" s="171" t="str">
        <f>IF('Itemized Order'!BX29="","",'Itemized Order'!BX29)</f>
        <v/>
      </c>
      <c r="BY26" s="171" t="str">
        <f>IF('Itemized Order'!BY29="","",'Itemized Order'!BY29)</f>
        <v/>
      </c>
      <c r="CA26" s="171" t="str">
        <f>IF('Itemized Order'!CA29="","",'Itemized Order'!CA29)</f>
        <v/>
      </c>
      <c r="CB26" s="171" t="str">
        <f>IF('Itemized Order'!CB29="","",'Itemized Order'!CB29)</f>
        <v/>
      </c>
      <c r="CC26" s="171" t="str">
        <f>IF('Itemized Order'!CC29="","",'Itemized Order'!CC29)</f>
        <v/>
      </c>
      <c r="CD26" s="171" t="str">
        <f>IF('Itemized Order'!CD29="","",'Itemized Order'!CD29)</f>
        <v/>
      </c>
      <c r="CE26" s="171" t="str">
        <f>IF('Itemized Order'!CE29="","",'Itemized Order'!CE29)</f>
        <v/>
      </c>
    </row>
    <row r="27" spans="1:83" x14ac:dyDescent="0.3">
      <c r="A27" s="171" t="str">
        <f>IF('Itemized Order'!A30="","",'Itemized Order'!A30)</f>
        <v/>
      </c>
      <c r="B27" s="171" t="str">
        <f>IF('Itemized Order'!B30="","",'Itemized Order'!B30)</f>
        <v/>
      </c>
      <c r="C27" s="171" t="str">
        <f>IF('Itemized Order'!C30="","",'Itemized Order'!C30)</f>
        <v/>
      </c>
      <c r="D27" s="171" t="str">
        <f>IF('Itemized Order'!D30="","",'Itemized Order'!D30)</f>
        <v/>
      </c>
      <c r="E27" s="201" t="str">
        <f>IF('Itemized Order'!E30="","",'Itemized Order'!E30)</f>
        <v/>
      </c>
      <c r="G27" s="171" t="str">
        <f>IF('Itemized Order'!G30="","",'Itemized Order'!G30)</f>
        <v/>
      </c>
      <c r="H27" s="171" t="str">
        <f>IF('Itemized Order'!H30="","",'Itemized Order'!H30)</f>
        <v/>
      </c>
      <c r="I27" s="171" t="str">
        <f>IF('Itemized Order'!I30="","",'Itemized Order'!I30)</f>
        <v/>
      </c>
      <c r="J27" s="171" t="str">
        <f>IF('Itemized Order'!J30="","",'Itemized Order'!J30)</f>
        <v/>
      </c>
      <c r="K27" s="171" t="str">
        <f>IF('Itemized Order'!K30="","",'Itemized Order'!K30)</f>
        <v/>
      </c>
      <c r="M27" s="171" t="str">
        <f>IF('Itemized Order'!M30="","",'Itemized Order'!M30)</f>
        <v/>
      </c>
      <c r="N27" s="171" t="str">
        <f>IF('Itemized Order'!N30="","",'Itemized Order'!N30)</f>
        <v/>
      </c>
      <c r="O27" s="171" t="str">
        <f>IF('Itemized Order'!O30="","",'Itemized Order'!O30)</f>
        <v/>
      </c>
      <c r="P27" s="171" t="str">
        <f>IF('Itemized Order'!P30="","",'Itemized Order'!P30)</f>
        <v/>
      </c>
      <c r="Q27" s="171" t="str">
        <f>IF('Itemized Order'!Q30="","",'Itemized Order'!Q30)</f>
        <v/>
      </c>
      <c r="S27" s="171" t="str">
        <f>IF('Itemized Order'!S30="","",'Itemized Order'!S30)</f>
        <v/>
      </c>
      <c r="T27" s="171" t="str">
        <f>IF('Itemized Order'!T30="","",'Itemized Order'!T30)</f>
        <v/>
      </c>
      <c r="U27" s="171" t="str">
        <f>IF('Itemized Order'!U30="","",'Itemized Order'!U30)</f>
        <v/>
      </c>
      <c r="V27" s="171" t="str">
        <f>IF('Itemized Order'!V30="","",'Itemized Order'!V30)</f>
        <v/>
      </c>
      <c r="W27" s="171" t="str">
        <f>IF('Itemized Order'!W30="","",'Itemized Order'!W30)</f>
        <v/>
      </c>
      <c r="Y27" s="171" t="str">
        <f>IF('Itemized Order'!Y30="","",'Itemized Order'!Y30)</f>
        <v/>
      </c>
      <c r="Z27" s="171" t="str">
        <f>IF('Itemized Order'!Z30="","",'Itemized Order'!Z30)</f>
        <v/>
      </c>
      <c r="AA27" s="171" t="str">
        <f>IF('Itemized Order'!AA30="","",'Itemized Order'!AA30)</f>
        <v/>
      </c>
      <c r="AB27" s="171" t="str">
        <f>IF('Itemized Order'!AB30="","",'Itemized Order'!AB30)</f>
        <v/>
      </c>
      <c r="AC27" s="171" t="str">
        <f>IF('Itemized Order'!AC30="","",'Itemized Order'!AC30)</f>
        <v/>
      </c>
      <c r="AE27" s="171" t="str">
        <f>IF('Itemized Order'!AE30="","",'Itemized Order'!AE30)</f>
        <v/>
      </c>
      <c r="AF27" s="171" t="str">
        <f>IF('Itemized Order'!AF30="","",'Itemized Order'!AF30)</f>
        <v/>
      </c>
      <c r="AG27" s="171" t="str">
        <f>IF('Itemized Order'!AG30="","",'Itemized Order'!AG30)</f>
        <v/>
      </c>
      <c r="AH27" s="171" t="str">
        <f>IF('Itemized Order'!AH30="","",'Itemized Order'!AH30)</f>
        <v/>
      </c>
      <c r="AI27" s="171" t="str">
        <f>IF('Itemized Order'!AI30="","",'Itemized Order'!AI30)</f>
        <v/>
      </c>
      <c r="AK27" s="171" t="str">
        <f>IF('Itemized Order'!AK30="","",'Itemized Order'!AK30)</f>
        <v/>
      </c>
      <c r="AL27" s="171" t="str">
        <f>IF('Itemized Order'!AL30="","",'Itemized Order'!AL30)</f>
        <v/>
      </c>
      <c r="AM27" s="171" t="str">
        <f>IF('Itemized Order'!AM30="","",'Itemized Order'!AM30)</f>
        <v/>
      </c>
      <c r="AN27" s="171" t="str">
        <f>IF('Itemized Order'!AN30="","",'Itemized Order'!AN30)</f>
        <v/>
      </c>
      <c r="AO27" s="171" t="str">
        <f>IF('Itemized Order'!AO30="","",'Itemized Order'!AO30)</f>
        <v/>
      </c>
      <c r="AQ27" s="171" t="str">
        <f>IF('Itemized Order'!AQ30="","",'Itemized Order'!AQ30)</f>
        <v/>
      </c>
      <c r="AR27" s="171" t="str">
        <f>IF('Itemized Order'!AR30="","",'Itemized Order'!AR30)</f>
        <v/>
      </c>
      <c r="AS27" s="171" t="str">
        <f>IF('Itemized Order'!AS30="","",'Itemized Order'!AS30)</f>
        <v/>
      </c>
      <c r="AT27" s="171" t="str">
        <f>IF('Itemized Order'!AT30="","",'Itemized Order'!AT30)</f>
        <v/>
      </c>
      <c r="AU27" s="171" t="str">
        <f>IF('Itemized Order'!AU30="","",'Itemized Order'!AU30)</f>
        <v/>
      </c>
      <c r="AW27" s="171" t="str">
        <f>IF('Itemized Order'!AW30="","",'Itemized Order'!AW30)</f>
        <v/>
      </c>
      <c r="AX27" s="171" t="str">
        <f>IF('Itemized Order'!AX30="","",'Itemized Order'!AX30)</f>
        <v/>
      </c>
      <c r="AY27" s="171" t="str">
        <f>IF('Itemized Order'!AY30="","",'Itemized Order'!AY30)</f>
        <v/>
      </c>
      <c r="AZ27" s="171" t="str">
        <f>IF('Itemized Order'!AZ30="","",'Itemized Order'!AZ30)</f>
        <v/>
      </c>
      <c r="BA27" s="171" t="str">
        <f>IF('Itemized Order'!BA30="","",'Itemized Order'!BA30)</f>
        <v/>
      </c>
      <c r="BC27" s="171" t="str">
        <f>IF('Itemized Order'!BC30="","",'Itemized Order'!BC30)</f>
        <v/>
      </c>
      <c r="BD27" s="171" t="str">
        <f>IF('Itemized Order'!BD30="","",'Itemized Order'!BD30)</f>
        <v/>
      </c>
      <c r="BE27" s="171" t="str">
        <f>IF('Itemized Order'!BE30="","",'Itemized Order'!BE30)</f>
        <v/>
      </c>
      <c r="BF27" s="171" t="str">
        <f>IF('Itemized Order'!BF30="","",'Itemized Order'!BF30)</f>
        <v/>
      </c>
      <c r="BG27" s="171" t="str">
        <f>IF('Itemized Order'!BG30="","",'Itemized Order'!BG30)</f>
        <v/>
      </c>
      <c r="BI27" s="171" t="str">
        <f>IF('Itemized Order'!BI30="","",'Itemized Order'!BI30)</f>
        <v/>
      </c>
      <c r="BJ27" s="171" t="str">
        <f>IF('Itemized Order'!BJ30="","",'Itemized Order'!BJ30)</f>
        <v/>
      </c>
      <c r="BK27" s="171" t="str">
        <f>IF('Itemized Order'!BK30="","",'Itemized Order'!BK30)</f>
        <v/>
      </c>
      <c r="BL27" s="171" t="str">
        <f>IF('Itemized Order'!BL30="","",'Itemized Order'!BL30)</f>
        <v/>
      </c>
      <c r="BM27" s="171" t="str">
        <f>IF('Itemized Order'!BM30="","",'Itemized Order'!BM30)</f>
        <v/>
      </c>
      <c r="BO27" s="171" t="str">
        <f>IF('Itemized Order'!BO30="","",'Itemized Order'!BO30)</f>
        <v/>
      </c>
      <c r="BP27" s="171" t="str">
        <f>IF('Itemized Order'!BP30="","",'Itemized Order'!BP30)</f>
        <v/>
      </c>
      <c r="BQ27" s="171" t="str">
        <f>IF('Itemized Order'!BQ30="","",'Itemized Order'!BQ30)</f>
        <v/>
      </c>
      <c r="BR27" s="171" t="str">
        <f>IF('Itemized Order'!BR30="","",'Itemized Order'!BR30)</f>
        <v/>
      </c>
      <c r="BS27" s="171" t="str">
        <f>IF('Itemized Order'!BS30="","",'Itemized Order'!BS30)</f>
        <v/>
      </c>
      <c r="BU27" s="171" t="str">
        <f>IF('Itemized Order'!BU30="","",'Itemized Order'!BU30)</f>
        <v/>
      </c>
      <c r="BV27" s="171" t="str">
        <f>IF('Itemized Order'!BV30="","",'Itemized Order'!BV30)</f>
        <v/>
      </c>
      <c r="BW27" s="171" t="str">
        <f>IF('Itemized Order'!BW30="","",'Itemized Order'!BW30)</f>
        <v/>
      </c>
      <c r="BX27" s="171" t="str">
        <f>IF('Itemized Order'!BX30="","",'Itemized Order'!BX30)</f>
        <v/>
      </c>
      <c r="BY27" s="171" t="str">
        <f>IF('Itemized Order'!BY30="","",'Itemized Order'!BY30)</f>
        <v/>
      </c>
      <c r="CA27" s="171" t="str">
        <f>IF('Itemized Order'!CA30="","",'Itemized Order'!CA30)</f>
        <v/>
      </c>
      <c r="CB27" s="171" t="str">
        <f>IF('Itemized Order'!CB30="","",'Itemized Order'!CB30)</f>
        <v/>
      </c>
      <c r="CC27" s="171" t="str">
        <f>IF('Itemized Order'!CC30="","",'Itemized Order'!CC30)</f>
        <v/>
      </c>
      <c r="CD27" s="171" t="str">
        <f>IF('Itemized Order'!CD30="","",'Itemized Order'!CD30)</f>
        <v/>
      </c>
      <c r="CE27" s="171" t="str">
        <f>IF('Itemized Order'!CE30="","",'Itemized Order'!CE30)</f>
        <v/>
      </c>
    </row>
    <row r="28" spans="1:83" x14ac:dyDescent="0.3">
      <c r="A28" s="171" t="str">
        <f>IF('Itemized Order'!A31="","",'Itemized Order'!A31)</f>
        <v/>
      </c>
      <c r="B28" s="171" t="str">
        <f>IF('Itemized Order'!B31="","",'Itemized Order'!B31)</f>
        <v/>
      </c>
      <c r="C28" s="171" t="str">
        <f>IF('Itemized Order'!C31="","",'Itemized Order'!C31)</f>
        <v/>
      </c>
      <c r="D28" s="171" t="str">
        <f>IF('Itemized Order'!D31="","",'Itemized Order'!D31)</f>
        <v/>
      </c>
      <c r="E28" s="201" t="str">
        <f>IF('Itemized Order'!E31="","",'Itemized Order'!E31)</f>
        <v/>
      </c>
      <c r="G28" s="171" t="str">
        <f>IF('Itemized Order'!G31="","",'Itemized Order'!G31)</f>
        <v/>
      </c>
      <c r="H28" s="171" t="str">
        <f>IF('Itemized Order'!H31="","",'Itemized Order'!H31)</f>
        <v/>
      </c>
      <c r="I28" s="171" t="str">
        <f>IF('Itemized Order'!I31="","",'Itemized Order'!I31)</f>
        <v/>
      </c>
      <c r="J28" s="171" t="str">
        <f>IF('Itemized Order'!J31="","",'Itemized Order'!J31)</f>
        <v/>
      </c>
      <c r="K28" s="171" t="str">
        <f>IF('Itemized Order'!K31="","",'Itemized Order'!K31)</f>
        <v/>
      </c>
      <c r="M28" s="171" t="str">
        <f>IF('Itemized Order'!M31="","",'Itemized Order'!M31)</f>
        <v/>
      </c>
      <c r="N28" s="171" t="str">
        <f>IF('Itemized Order'!N31="","",'Itemized Order'!N31)</f>
        <v/>
      </c>
      <c r="O28" s="171" t="str">
        <f>IF('Itemized Order'!O31="","",'Itemized Order'!O31)</f>
        <v/>
      </c>
      <c r="P28" s="171" t="str">
        <f>IF('Itemized Order'!P31="","",'Itemized Order'!P31)</f>
        <v/>
      </c>
      <c r="Q28" s="171" t="str">
        <f>IF('Itemized Order'!Q31="","",'Itemized Order'!Q31)</f>
        <v/>
      </c>
      <c r="S28" s="171" t="str">
        <f>IF('Itemized Order'!S31="","",'Itemized Order'!S31)</f>
        <v/>
      </c>
      <c r="T28" s="171" t="str">
        <f>IF('Itemized Order'!T31="","",'Itemized Order'!T31)</f>
        <v/>
      </c>
      <c r="U28" s="171" t="str">
        <f>IF('Itemized Order'!U31="","",'Itemized Order'!U31)</f>
        <v/>
      </c>
      <c r="V28" s="171" t="str">
        <f>IF('Itemized Order'!V31="","",'Itemized Order'!V31)</f>
        <v/>
      </c>
      <c r="W28" s="171" t="str">
        <f>IF('Itemized Order'!W31="","",'Itemized Order'!W31)</f>
        <v/>
      </c>
      <c r="Y28" s="171" t="str">
        <f>IF('Itemized Order'!Y31="","",'Itemized Order'!Y31)</f>
        <v/>
      </c>
      <c r="Z28" s="171" t="str">
        <f>IF('Itemized Order'!Z31="","",'Itemized Order'!Z31)</f>
        <v/>
      </c>
      <c r="AA28" s="171" t="str">
        <f>IF('Itemized Order'!AA31="","",'Itemized Order'!AA31)</f>
        <v/>
      </c>
      <c r="AB28" s="171" t="str">
        <f>IF('Itemized Order'!AB31="","",'Itemized Order'!AB31)</f>
        <v/>
      </c>
      <c r="AC28" s="171" t="str">
        <f>IF('Itemized Order'!AC31="","",'Itemized Order'!AC31)</f>
        <v/>
      </c>
      <c r="AE28" s="171" t="str">
        <f>IF('Itemized Order'!AE31="","",'Itemized Order'!AE31)</f>
        <v/>
      </c>
      <c r="AF28" s="171" t="str">
        <f>IF('Itemized Order'!AF31="","",'Itemized Order'!AF31)</f>
        <v/>
      </c>
      <c r="AG28" s="171" t="str">
        <f>IF('Itemized Order'!AG31="","",'Itemized Order'!AG31)</f>
        <v/>
      </c>
      <c r="AH28" s="171" t="str">
        <f>IF('Itemized Order'!AH31="","",'Itemized Order'!AH31)</f>
        <v/>
      </c>
      <c r="AI28" s="171" t="str">
        <f>IF('Itemized Order'!AI31="","",'Itemized Order'!AI31)</f>
        <v/>
      </c>
      <c r="AK28" s="171" t="str">
        <f>IF('Itemized Order'!AK31="","",'Itemized Order'!AK31)</f>
        <v/>
      </c>
      <c r="AL28" s="171" t="str">
        <f>IF('Itemized Order'!AL31="","",'Itemized Order'!AL31)</f>
        <v/>
      </c>
      <c r="AM28" s="171" t="str">
        <f>IF('Itemized Order'!AM31="","",'Itemized Order'!AM31)</f>
        <v/>
      </c>
      <c r="AN28" s="171" t="str">
        <f>IF('Itemized Order'!AN31="","",'Itemized Order'!AN31)</f>
        <v/>
      </c>
      <c r="AO28" s="171" t="str">
        <f>IF('Itemized Order'!AO31="","",'Itemized Order'!AO31)</f>
        <v/>
      </c>
      <c r="AQ28" s="171" t="str">
        <f>IF('Itemized Order'!AQ31="","",'Itemized Order'!AQ31)</f>
        <v/>
      </c>
      <c r="AR28" s="171" t="str">
        <f>IF('Itemized Order'!AR31="","",'Itemized Order'!AR31)</f>
        <v/>
      </c>
      <c r="AS28" s="171" t="str">
        <f>IF('Itemized Order'!AS31="","",'Itemized Order'!AS31)</f>
        <v/>
      </c>
      <c r="AT28" s="171" t="str">
        <f>IF('Itemized Order'!AT31="","",'Itemized Order'!AT31)</f>
        <v/>
      </c>
      <c r="AU28" s="171" t="str">
        <f>IF('Itemized Order'!AU31="","",'Itemized Order'!AU31)</f>
        <v/>
      </c>
      <c r="AW28" s="171" t="str">
        <f>IF('Itemized Order'!AW31="","",'Itemized Order'!AW31)</f>
        <v/>
      </c>
      <c r="AX28" s="171" t="str">
        <f>IF('Itemized Order'!AX31="","",'Itemized Order'!AX31)</f>
        <v/>
      </c>
      <c r="AY28" s="171" t="str">
        <f>IF('Itemized Order'!AY31="","",'Itemized Order'!AY31)</f>
        <v/>
      </c>
      <c r="AZ28" s="171" t="str">
        <f>IF('Itemized Order'!AZ31="","",'Itemized Order'!AZ31)</f>
        <v/>
      </c>
      <c r="BA28" s="171" t="str">
        <f>IF('Itemized Order'!BA31="","",'Itemized Order'!BA31)</f>
        <v/>
      </c>
      <c r="BC28" s="171" t="str">
        <f>IF('Itemized Order'!BC31="","",'Itemized Order'!BC31)</f>
        <v/>
      </c>
      <c r="BD28" s="171" t="str">
        <f>IF('Itemized Order'!BD31="","",'Itemized Order'!BD31)</f>
        <v/>
      </c>
      <c r="BE28" s="171" t="str">
        <f>IF('Itemized Order'!BE31="","",'Itemized Order'!BE31)</f>
        <v/>
      </c>
      <c r="BF28" s="171" t="str">
        <f>IF('Itemized Order'!BF31="","",'Itemized Order'!BF31)</f>
        <v/>
      </c>
      <c r="BG28" s="171" t="str">
        <f>IF('Itemized Order'!BG31="","",'Itemized Order'!BG31)</f>
        <v/>
      </c>
      <c r="BI28" s="171" t="str">
        <f>IF('Itemized Order'!BI31="","",'Itemized Order'!BI31)</f>
        <v/>
      </c>
      <c r="BJ28" s="171" t="str">
        <f>IF('Itemized Order'!BJ31="","",'Itemized Order'!BJ31)</f>
        <v/>
      </c>
      <c r="BK28" s="171" t="str">
        <f>IF('Itemized Order'!BK31="","",'Itemized Order'!BK31)</f>
        <v/>
      </c>
      <c r="BL28" s="171" t="str">
        <f>IF('Itemized Order'!BL31="","",'Itemized Order'!BL31)</f>
        <v/>
      </c>
      <c r="BM28" s="171" t="str">
        <f>IF('Itemized Order'!BM31="","",'Itemized Order'!BM31)</f>
        <v/>
      </c>
      <c r="BO28" s="171" t="str">
        <f>IF('Itemized Order'!BO31="","",'Itemized Order'!BO31)</f>
        <v/>
      </c>
      <c r="BP28" s="171" t="str">
        <f>IF('Itemized Order'!BP31="","",'Itemized Order'!BP31)</f>
        <v/>
      </c>
      <c r="BQ28" s="171" t="str">
        <f>IF('Itemized Order'!BQ31="","",'Itemized Order'!BQ31)</f>
        <v/>
      </c>
      <c r="BR28" s="171" t="str">
        <f>IF('Itemized Order'!BR31="","",'Itemized Order'!BR31)</f>
        <v/>
      </c>
      <c r="BS28" s="171" t="str">
        <f>IF('Itemized Order'!BS31="","",'Itemized Order'!BS31)</f>
        <v/>
      </c>
      <c r="BU28" s="171" t="str">
        <f>IF('Itemized Order'!BU31="","",'Itemized Order'!BU31)</f>
        <v/>
      </c>
      <c r="BV28" s="171" t="str">
        <f>IF('Itemized Order'!BV31="","",'Itemized Order'!BV31)</f>
        <v/>
      </c>
      <c r="BW28" s="171" t="str">
        <f>IF('Itemized Order'!BW31="","",'Itemized Order'!BW31)</f>
        <v/>
      </c>
      <c r="BX28" s="171" t="str">
        <f>IF('Itemized Order'!BX31="","",'Itemized Order'!BX31)</f>
        <v/>
      </c>
      <c r="BY28" s="171" t="str">
        <f>IF('Itemized Order'!BY31="","",'Itemized Order'!BY31)</f>
        <v/>
      </c>
      <c r="CA28" s="171" t="str">
        <f>IF('Itemized Order'!CA31="","",'Itemized Order'!CA31)</f>
        <v/>
      </c>
      <c r="CB28" s="171" t="str">
        <f>IF('Itemized Order'!CB31="","",'Itemized Order'!CB31)</f>
        <v/>
      </c>
      <c r="CC28" s="171" t="str">
        <f>IF('Itemized Order'!CC31="","",'Itemized Order'!CC31)</f>
        <v/>
      </c>
      <c r="CD28" s="171" t="str">
        <f>IF('Itemized Order'!CD31="","",'Itemized Order'!CD31)</f>
        <v/>
      </c>
      <c r="CE28" s="171" t="str">
        <f>IF('Itemized Order'!CE31="","",'Itemized Order'!CE31)</f>
        <v/>
      </c>
    </row>
    <row r="29" spans="1:83" x14ac:dyDescent="0.3">
      <c r="A29" s="171" t="str">
        <f>IF('Itemized Order'!A32="","",'Itemized Order'!A32)</f>
        <v/>
      </c>
      <c r="B29" s="171" t="str">
        <f>IF('Itemized Order'!B32="","",'Itemized Order'!B32)</f>
        <v/>
      </c>
      <c r="C29" s="171" t="str">
        <f>IF('Itemized Order'!C32="","",'Itemized Order'!C32)</f>
        <v/>
      </c>
      <c r="D29" s="171" t="str">
        <f>IF('Itemized Order'!D32="","",'Itemized Order'!D32)</f>
        <v/>
      </c>
      <c r="E29" s="201" t="str">
        <f>IF('Itemized Order'!E32="","",'Itemized Order'!E32)</f>
        <v/>
      </c>
      <c r="G29" s="171" t="str">
        <f>IF('Itemized Order'!G32="","",'Itemized Order'!G32)</f>
        <v/>
      </c>
      <c r="H29" s="171" t="str">
        <f>IF('Itemized Order'!H32="","",'Itemized Order'!H32)</f>
        <v/>
      </c>
      <c r="I29" s="171" t="str">
        <f>IF('Itemized Order'!I32="","",'Itemized Order'!I32)</f>
        <v/>
      </c>
      <c r="J29" s="171" t="str">
        <f>IF('Itemized Order'!J32="","",'Itemized Order'!J32)</f>
        <v/>
      </c>
      <c r="K29" s="171" t="str">
        <f>IF('Itemized Order'!K32="","",'Itemized Order'!K32)</f>
        <v/>
      </c>
      <c r="M29" s="171" t="str">
        <f>IF('Itemized Order'!M32="","",'Itemized Order'!M32)</f>
        <v/>
      </c>
      <c r="N29" s="171" t="str">
        <f>IF('Itemized Order'!N32="","",'Itemized Order'!N32)</f>
        <v/>
      </c>
      <c r="O29" s="171" t="str">
        <f>IF('Itemized Order'!O32="","",'Itemized Order'!O32)</f>
        <v/>
      </c>
      <c r="P29" s="171" t="str">
        <f>IF('Itemized Order'!P32="","",'Itemized Order'!P32)</f>
        <v/>
      </c>
      <c r="Q29" s="171" t="str">
        <f>IF('Itemized Order'!Q32="","",'Itemized Order'!Q32)</f>
        <v/>
      </c>
      <c r="S29" s="171" t="str">
        <f>IF('Itemized Order'!S32="","",'Itemized Order'!S32)</f>
        <v/>
      </c>
      <c r="T29" s="171" t="str">
        <f>IF('Itemized Order'!T32="","",'Itemized Order'!T32)</f>
        <v/>
      </c>
      <c r="U29" s="171" t="str">
        <f>IF('Itemized Order'!U32="","",'Itemized Order'!U32)</f>
        <v/>
      </c>
      <c r="V29" s="171" t="str">
        <f>IF('Itemized Order'!V32="","",'Itemized Order'!V32)</f>
        <v/>
      </c>
      <c r="W29" s="171" t="str">
        <f>IF('Itemized Order'!W32="","",'Itemized Order'!W32)</f>
        <v/>
      </c>
      <c r="Y29" s="171" t="str">
        <f>IF('Itemized Order'!Y32="","",'Itemized Order'!Y32)</f>
        <v/>
      </c>
      <c r="Z29" s="171" t="str">
        <f>IF('Itemized Order'!Z32="","",'Itemized Order'!Z32)</f>
        <v/>
      </c>
      <c r="AA29" s="171" t="str">
        <f>IF('Itemized Order'!AA32="","",'Itemized Order'!AA32)</f>
        <v/>
      </c>
      <c r="AB29" s="171" t="str">
        <f>IF('Itemized Order'!AB32="","",'Itemized Order'!AB32)</f>
        <v/>
      </c>
      <c r="AC29" s="171" t="str">
        <f>IF('Itemized Order'!AC32="","",'Itemized Order'!AC32)</f>
        <v/>
      </c>
      <c r="AE29" s="171" t="str">
        <f>IF('Itemized Order'!AE32="","",'Itemized Order'!AE32)</f>
        <v/>
      </c>
      <c r="AF29" s="171" t="str">
        <f>IF('Itemized Order'!AF32="","",'Itemized Order'!AF32)</f>
        <v/>
      </c>
      <c r="AG29" s="171" t="str">
        <f>IF('Itemized Order'!AG32="","",'Itemized Order'!AG32)</f>
        <v/>
      </c>
      <c r="AH29" s="171" t="str">
        <f>IF('Itemized Order'!AH32="","",'Itemized Order'!AH32)</f>
        <v/>
      </c>
      <c r="AI29" s="171" t="str">
        <f>IF('Itemized Order'!AI32="","",'Itemized Order'!AI32)</f>
        <v/>
      </c>
      <c r="AK29" s="171" t="str">
        <f>IF('Itemized Order'!AK32="","",'Itemized Order'!AK32)</f>
        <v/>
      </c>
      <c r="AL29" s="171" t="str">
        <f>IF('Itemized Order'!AL32="","",'Itemized Order'!AL32)</f>
        <v/>
      </c>
      <c r="AM29" s="171" t="str">
        <f>IF('Itemized Order'!AM32="","",'Itemized Order'!AM32)</f>
        <v/>
      </c>
      <c r="AN29" s="171" t="str">
        <f>IF('Itemized Order'!AN32="","",'Itemized Order'!AN32)</f>
        <v/>
      </c>
      <c r="AO29" s="171" t="str">
        <f>IF('Itemized Order'!AO32="","",'Itemized Order'!AO32)</f>
        <v/>
      </c>
      <c r="AQ29" s="171" t="str">
        <f>IF('Itemized Order'!AQ32="","",'Itemized Order'!AQ32)</f>
        <v/>
      </c>
      <c r="AR29" s="171" t="str">
        <f>IF('Itemized Order'!AR32="","",'Itemized Order'!AR32)</f>
        <v/>
      </c>
      <c r="AS29" s="171" t="str">
        <f>IF('Itemized Order'!AS32="","",'Itemized Order'!AS32)</f>
        <v/>
      </c>
      <c r="AT29" s="171" t="str">
        <f>IF('Itemized Order'!AT32="","",'Itemized Order'!AT32)</f>
        <v/>
      </c>
      <c r="AU29" s="171" t="str">
        <f>IF('Itemized Order'!AU32="","",'Itemized Order'!AU32)</f>
        <v/>
      </c>
      <c r="AW29" s="171" t="str">
        <f>IF('Itemized Order'!AW32="","",'Itemized Order'!AW32)</f>
        <v/>
      </c>
      <c r="AX29" s="171" t="str">
        <f>IF('Itemized Order'!AX32="","",'Itemized Order'!AX32)</f>
        <v/>
      </c>
      <c r="AY29" s="171" t="str">
        <f>IF('Itemized Order'!AY32="","",'Itemized Order'!AY32)</f>
        <v/>
      </c>
      <c r="AZ29" s="171" t="str">
        <f>IF('Itemized Order'!AZ32="","",'Itemized Order'!AZ32)</f>
        <v/>
      </c>
      <c r="BA29" s="171" t="str">
        <f>IF('Itemized Order'!BA32="","",'Itemized Order'!BA32)</f>
        <v/>
      </c>
      <c r="BC29" s="171" t="str">
        <f>IF('Itemized Order'!BC32="","",'Itemized Order'!BC32)</f>
        <v/>
      </c>
      <c r="BD29" s="171" t="str">
        <f>IF('Itemized Order'!BD32="","",'Itemized Order'!BD32)</f>
        <v/>
      </c>
      <c r="BE29" s="171" t="str">
        <f>IF('Itemized Order'!BE32="","",'Itemized Order'!BE32)</f>
        <v/>
      </c>
      <c r="BF29" s="171" t="str">
        <f>IF('Itemized Order'!BF32="","",'Itemized Order'!BF32)</f>
        <v/>
      </c>
      <c r="BG29" s="171" t="str">
        <f>IF('Itemized Order'!BG32="","",'Itemized Order'!BG32)</f>
        <v/>
      </c>
      <c r="BI29" s="171" t="str">
        <f>IF('Itemized Order'!BI32="","",'Itemized Order'!BI32)</f>
        <v/>
      </c>
      <c r="BJ29" s="171" t="str">
        <f>IF('Itemized Order'!BJ32="","",'Itemized Order'!BJ32)</f>
        <v/>
      </c>
      <c r="BK29" s="171" t="str">
        <f>IF('Itemized Order'!BK32="","",'Itemized Order'!BK32)</f>
        <v/>
      </c>
      <c r="BL29" s="171" t="str">
        <f>IF('Itemized Order'!BL32="","",'Itemized Order'!BL32)</f>
        <v/>
      </c>
      <c r="BM29" s="171" t="str">
        <f>IF('Itemized Order'!BM32="","",'Itemized Order'!BM32)</f>
        <v/>
      </c>
      <c r="BO29" s="171" t="str">
        <f>IF('Itemized Order'!BO32="","",'Itemized Order'!BO32)</f>
        <v/>
      </c>
      <c r="BP29" s="171" t="str">
        <f>IF('Itemized Order'!BP32="","",'Itemized Order'!BP32)</f>
        <v/>
      </c>
      <c r="BQ29" s="171" t="str">
        <f>IF('Itemized Order'!BQ32="","",'Itemized Order'!BQ32)</f>
        <v/>
      </c>
      <c r="BR29" s="171" t="str">
        <f>IF('Itemized Order'!BR32="","",'Itemized Order'!BR32)</f>
        <v/>
      </c>
      <c r="BS29" s="171" t="str">
        <f>IF('Itemized Order'!BS32="","",'Itemized Order'!BS32)</f>
        <v/>
      </c>
      <c r="BU29" s="171" t="str">
        <f>IF('Itemized Order'!BU32="","",'Itemized Order'!BU32)</f>
        <v/>
      </c>
      <c r="BV29" s="171" t="str">
        <f>IF('Itemized Order'!BV32="","",'Itemized Order'!BV32)</f>
        <v/>
      </c>
      <c r="BW29" s="171" t="str">
        <f>IF('Itemized Order'!BW32="","",'Itemized Order'!BW32)</f>
        <v/>
      </c>
      <c r="BX29" s="171" t="str">
        <f>IF('Itemized Order'!BX32="","",'Itemized Order'!BX32)</f>
        <v/>
      </c>
      <c r="BY29" s="171" t="str">
        <f>IF('Itemized Order'!BY32="","",'Itemized Order'!BY32)</f>
        <v/>
      </c>
      <c r="CA29" s="171" t="str">
        <f>IF('Itemized Order'!CA32="","",'Itemized Order'!CA32)</f>
        <v/>
      </c>
      <c r="CB29" s="171" t="str">
        <f>IF('Itemized Order'!CB32="","",'Itemized Order'!CB32)</f>
        <v/>
      </c>
      <c r="CC29" s="171" t="str">
        <f>IF('Itemized Order'!CC32="","",'Itemized Order'!CC32)</f>
        <v/>
      </c>
      <c r="CD29" s="171" t="str">
        <f>IF('Itemized Order'!CD32="","",'Itemized Order'!CD32)</f>
        <v/>
      </c>
      <c r="CE29" s="171" t="str">
        <f>IF('Itemized Order'!CE32="","",'Itemized Order'!CE32)</f>
        <v/>
      </c>
    </row>
    <row r="30" spans="1:83" x14ac:dyDescent="0.3">
      <c r="A30" s="171" t="str">
        <f>IF('Itemized Order'!A33="","",'Itemized Order'!A33)</f>
        <v/>
      </c>
      <c r="B30" s="171" t="str">
        <f>IF('Itemized Order'!B33="","",'Itemized Order'!B33)</f>
        <v/>
      </c>
      <c r="C30" s="171" t="str">
        <f>IF('Itemized Order'!C33="","",'Itemized Order'!C33)</f>
        <v/>
      </c>
      <c r="D30" s="171" t="str">
        <f>IF('Itemized Order'!D33="","",'Itemized Order'!D33)</f>
        <v/>
      </c>
      <c r="E30" s="201" t="str">
        <f>IF('Itemized Order'!E33="","",'Itemized Order'!E33)</f>
        <v/>
      </c>
      <c r="G30" s="171" t="str">
        <f>IF('Itemized Order'!G33="","",'Itemized Order'!G33)</f>
        <v/>
      </c>
      <c r="H30" s="171" t="str">
        <f>IF('Itemized Order'!H33="","",'Itemized Order'!H33)</f>
        <v/>
      </c>
      <c r="I30" s="171" t="str">
        <f>IF('Itemized Order'!I33="","",'Itemized Order'!I33)</f>
        <v/>
      </c>
      <c r="J30" s="171" t="str">
        <f>IF('Itemized Order'!J33="","",'Itemized Order'!J33)</f>
        <v/>
      </c>
      <c r="K30" s="171" t="str">
        <f>IF('Itemized Order'!K33="","",'Itemized Order'!K33)</f>
        <v/>
      </c>
      <c r="M30" s="171" t="str">
        <f>IF('Itemized Order'!M33="","",'Itemized Order'!M33)</f>
        <v/>
      </c>
      <c r="N30" s="171" t="str">
        <f>IF('Itemized Order'!N33="","",'Itemized Order'!N33)</f>
        <v/>
      </c>
      <c r="O30" s="171" t="str">
        <f>IF('Itemized Order'!O33="","",'Itemized Order'!O33)</f>
        <v/>
      </c>
      <c r="P30" s="171" t="str">
        <f>IF('Itemized Order'!P33="","",'Itemized Order'!P33)</f>
        <v/>
      </c>
      <c r="Q30" s="171" t="str">
        <f>IF('Itemized Order'!Q33="","",'Itemized Order'!Q33)</f>
        <v/>
      </c>
      <c r="S30" s="171" t="str">
        <f>IF('Itemized Order'!S33="","",'Itemized Order'!S33)</f>
        <v/>
      </c>
      <c r="T30" s="171" t="str">
        <f>IF('Itemized Order'!T33="","",'Itemized Order'!T33)</f>
        <v/>
      </c>
      <c r="U30" s="171" t="str">
        <f>IF('Itemized Order'!U33="","",'Itemized Order'!U33)</f>
        <v/>
      </c>
      <c r="V30" s="171" t="str">
        <f>IF('Itemized Order'!V33="","",'Itemized Order'!V33)</f>
        <v/>
      </c>
      <c r="W30" s="171" t="str">
        <f>IF('Itemized Order'!W33="","",'Itemized Order'!W33)</f>
        <v/>
      </c>
      <c r="Y30" s="171" t="str">
        <f>IF('Itemized Order'!Y33="","",'Itemized Order'!Y33)</f>
        <v/>
      </c>
      <c r="Z30" s="171" t="str">
        <f>IF('Itemized Order'!Z33="","",'Itemized Order'!Z33)</f>
        <v/>
      </c>
      <c r="AA30" s="171" t="str">
        <f>IF('Itemized Order'!AA33="","",'Itemized Order'!AA33)</f>
        <v/>
      </c>
      <c r="AB30" s="171" t="str">
        <f>IF('Itemized Order'!AB33="","",'Itemized Order'!AB33)</f>
        <v/>
      </c>
      <c r="AC30" s="171" t="str">
        <f>IF('Itemized Order'!AC33="","",'Itemized Order'!AC33)</f>
        <v/>
      </c>
      <c r="AE30" s="171" t="str">
        <f>IF('Itemized Order'!AE33="","",'Itemized Order'!AE33)</f>
        <v/>
      </c>
      <c r="AF30" s="171" t="str">
        <f>IF('Itemized Order'!AF33="","",'Itemized Order'!AF33)</f>
        <v/>
      </c>
      <c r="AG30" s="171" t="str">
        <f>IF('Itemized Order'!AG33="","",'Itemized Order'!AG33)</f>
        <v/>
      </c>
      <c r="AH30" s="171" t="str">
        <f>IF('Itemized Order'!AH33="","",'Itemized Order'!AH33)</f>
        <v/>
      </c>
      <c r="AI30" s="171" t="str">
        <f>IF('Itemized Order'!AI33="","",'Itemized Order'!AI33)</f>
        <v/>
      </c>
      <c r="AK30" s="171" t="str">
        <f>IF('Itemized Order'!AK33="","",'Itemized Order'!AK33)</f>
        <v/>
      </c>
      <c r="AL30" s="171" t="str">
        <f>IF('Itemized Order'!AL33="","",'Itemized Order'!AL33)</f>
        <v/>
      </c>
      <c r="AM30" s="171" t="str">
        <f>IF('Itemized Order'!AM33="","",'Itemized Order'!AM33)</f>
        <v/>
      </c>
      <c r="AN30" s="171" t="str">
        <f>IF('Itemized Order'!AN33="","",'Itemized Order'!AN33)</f>
        <v/>
      </c>
      <c r="AO30" s="171" t="str">
        <f>IF('Itemized Order'!AO33="","",'Itemized Order'!AO33)</f>
        <v/>
      </c>
      <c r="AQ30" s="171" t="str">
        <f>IF('Itemized Order'!AQ33="","",'Itemized Order'!AQ33)</f>
        <v/>
      </c>
      <c r="AR30" s="171" t="str">
        <f>IF('Itemized Order'!AR33="","",'Itemized Order'!AR33)</f>
        <v/>
      </c>
      <c r="AS30" s="171" t="str">
        <f>IF('Itemized Order'!AS33="","",'Itemized Order'!AS33)</f>
        <v/>
      </c>
      <c r="AT30" s="171" t="str">
        <f>IF('Itemized Order'!AT33="","",'Itemized Order'!AT33)</f>
        <v/>
      </c>
      <c r="AU30" s="171" t="str">
        <f>IF('Itemized Order'!AU33="","",'Itemized Order'!AU33)</f>
        <v/>
      </c>
      <c r="AW30" s="171" t="str">
        <f>IF('Itemized Order'!AW33="","",'Itemized Order'!AW33)</f>
        <v/>
      </c>
      <c r="AX30" s="171" t="str">
        <f>IF('Itemized Order'!AX33="","",'Itemized Order'!AX33)</f>
        <v/>
      </c>
      <c r="AY30" s="171" t="str">
        <f>IF('Itemized Order'!AY33="","",'Itemized Order'!AY33)</f>
        <v/>
      </c>
      <c r="AZ30" s="171" t="str">
        <f>IF('Itemized Order'!AZ33="","",'Itemized Order'!AZ33)</f>
        <v/>
      </c>
      <c r="BA30" s="171" t="str">
        <f>IF('Itemized Order'!BA33="","",'Itemized Order'!BA33)</f>
        <v/>
      </c>
      <c r="BC30" s="171" t="str">
        <f>IF('Itemized Order'!BC33="","",'Itemized Order'!BC33)</f>
        <v/>
      </c>
      <c r="BD30" s="171" t="str">
        <f>IF('Itemized Order'!BD33="","",'Itemized Order'!BD33)</f>
        <v/>
      </c>
      <c r="BE30" s="171" t="str">
        <f>IF('Itemized Order'!BE33="","",'Itemized Order'!BE33)</f>
        <v/>
      </c>
      <c r="BF30" s="171" t="str">
        <f>IF('Itemized Order'!BF33="","",'Itemized Order'!BF33)</f>
        <v/>
      </c>
      <c r="BG30" s="171" t="str">
        <f>IF('Itemized Order'!BG33="","",'Itemized Order'!BG33)</f>
        <v/>
      </c>
      <c r="BI30" s="171" t="str">
        <f>IF('Itemized Order'!BI33="","",'Itemized Order'!BI33)</f>
        <v/>
      </c>
      <c r="BJ30" s="171" t="str">
        <f>IF('Itemized Order'!BJ33="","",'Itemized Order'!BJ33)</f>
        <v/>
      </c>
      <c r="BK30" s="171" t="str">
        <f>IF('Itemized Order'!BK33="","",'Itemized Order'!BK33)</f>
        <v/>
      </c>
      <c r="BL30" s="171" t="str">
        <f>IF('Itemized Order'!BL33="","",'Itemized Order'!BL33)</f>
        <v/>
      </c>
      <c r="BM30" s="171" t="str">
        <f>IF('Itemized Order'!BM33="","",'Itemized Order'!BM33)</f>
        <v/>
      </c>
      <c r="BO30" s="171" t="str">
        <f>IF('Itemized Order'!BO33="","",'Itemized Order'!BO33)</f>
        <v/>
      </c>
      <c r="BP30" s="171" t="str">
        <f>IF('Itemized Order'!BP33="","",'Itemized Order'!BP33)</f>
        <v/>
      </c>
      <c r="BQ30" s="171" t="str">
        <f>IF('Itemized Order'!BQ33="","",'Itemized Order'!BQ33)</f>
        <v/>
      </c>
      <c r="BR30" s="171" t="str">
        <f>IF('Itemized Order'!BR33="","",'Itemized Order'!BR33)</f>
        <v/>
      </c>
      <c r="BS30" s="171" t="str">
        <f>IF('Itemized Order'!BS33="","",'Itemized Order'!BS33)</f>
        <v/>
      </c>
      <c r="BU30" s="171" t="str">
        <f>IF('Itemized Order'!BU33="","",'Itemized Order'!BU33)</f>
        <v/>
      </c>
      <c r="BV30" s="171" t="str">
        <f>IF('Itemized Order'!BV33="","",'Itemized Order'!BV33)</f>
        <v/>
      </c>
      <c r="BW30" s="171" t="str">
        <f>IF('Itemized Order'!BW33="","",'Itemized Order'!BW33)</f>
        <v/>
      </c>
      <c r="BX30" s="171" t="str">
        <f>IF('Itemized Order'!BX33="","",'Itemized Order'!BX33)</f>
        <v/>
      </c>
      <c r="BY30" s="171" t="str">
        <f>IF('Itemized Order'!BY33="","",'Itemized Order'!BY33)</f>
        <v/>
      </c>
      <c r="CA30" s="171" t="str">
        <f>IF('Itemized Order'!CA33="","",'Itemized Order'!CA33)</f>
        <v/>
      </c>
      <c r="CB30" s="171" t="str">
        <f>IF('Itemized Order'!CB33="","",'Itemized Order'!CB33)</f>
        <v/>
      </c>
      <c r="CC30" s="171" t="str">
        <f>IF('Itemized Order'!CC33="","",'Itemized Order'!CC33)</f>
        <v/>
      </c>
      <c r="CD30" s="171" t="str">
        <f>IF('Itemized Order'!CD33="","",'Itemized Order'!CD33)</f>
        <v/>
      </c>
      <c r="CE30" s="171" t="str">
        <f>IF('Itemized Order'!CE33="","",'Itemized Order'!CE33)</f>
        <v/>
      </c>
    </row>
    <row r="31" spans="1:83" x14ac:dyDescent="0.3">
      <c r="A31" s="171" t="str">
        <f>IF('Itemized Order'!A34="","",'Itemized Order'!A34)</f>
        <v/>
      </c>
      <c r="B31" s="171" t="str">
        <f>IF('Itemized Order'!B34="","",'Itemized Order'!B34)</f>
        <v/>
      </c>
      <c r="C31" s="171" t="str">
        <f>IF('Itemized Order'!C34="","",'Itemized Order'!C34)</f>
        <v/>
      </c>
      <c r="D31" s="171" t="str">
        <f>IF('Itemized Order'!D34="","",'Itemized Order'!D34)</f>
        <v/>
      </c>
      <c r="E31" s="201" t="str">
        <f>IF('Itemized Order'!E34="","",'Itemized Order'!E34)</f>
        <v/>
      </c>
      <c r="G31" s="171" t="str">
        <f>IF('Itemized Order'!G34="","",'Itemized Order'!G34)</f>
        <v/>
      </c>
      <c r="H31" s="171" t="str">
        <f>IF('Itemized Order'!H34="","",'Itemized Order'!H34)</f>
        <v/>
      </c>
      <c r="I31" s="171" t="str">
        <f>IF('Itemized Order'!I34="","",'Itemized Order'!I34)</f>
        <v/>
      </c>
      <c r="J31" s="171" t="str">
        <f>IF('Itemized Order'!J34="","",'Itemized Order'!J34)</f>
        <v/>
      </c>
      <c r="K31" s="171" t="str">
        <f>IF('Itemized Order'!K34="","",'Itemized Order'!K34)</f>
        <v/>
      </c>
      <c r="M31" s="171" t="str">
        <f>IF('Itemized Order'!M34="","",'Itemized Order'!M34)</f>
        <v/>
      </c>
      <c r="N31" s="171" t="str">
        <f>IF('Itemized Order'!N34="","",'Itemized Order'!N34)</f>
        <v/>
      </c>
      <c r="O31" s="171" t="str">
        <f>IF('Itemized Order'!O34="","",'Itemized Order'!O34)</f>
        <v/>
      </c>
      <c r="P31" s="171" t="str">
        <f>IF('Itemized Order'!P34="","",'Itemized Order'!P34)</f>
        <v/>
      </c>
      <c r="Q31" s="171" t="str">
        <f>IF('Itemized Order'!Q34="","",'Itemized Order'!Q34)</f>
        <v/>
      </c>
      <c r="S31" s="171" t="str">
        <f>IF('Itemized Order'!S34="","",'Itemized Order'!S34)</f>
        <v/>
      </c>
      <c r="T31" s="171" t="str">
        <f>IF('Itemized Order'!T34="","",'Itemized Order'!T34)</f>
        <v/>
      </c>
      <c r="U31" s="171" t="str">
        <f>IF('Itemized Order'!U34="","",'Itemized Order'!U34)</f>
        <v/>
      </c>
      <c r="V31" s="171" t="str">
        <f>IF('Itemized Order'!V34="","",'Itemized Order'!V34)</f>
        <v/>
      </c>
      <c r="W31" s="171" t="str">
        <f>IF('Itemized Order'!W34="","",'Itemized Order'!W34)</f>
        <v/>
      </c>
      <c r="Y31" s="171" t="str">
        <f>IF('Itemized Order'!Y34="","",'Itemized Order'!Y34)</f>
        <v/>
      </c>
      <c r="Z31" s="171" t="str">
        <f>IF('Itemized Order'!Z34="","",'Itemized Order'!Z34)</f>
        <v/>
      </c>
      <c r="AA31" s="171" t="str">
        <f>IF('Itemized Order'!AA34="","",'Itemized Order'!AA34)</f>
        <v/>
      </c>
      <c r="AB31" s="171" t="str">
        <f>IF('Itemized Order'!AB34="","",'Itemized Order'!AB34)</f>
        <v/>
      </c>
      <c r="AC31" s="171" t="str">
        <f>IF('Itemized Order'!AC34="","",'Itemized Order'!AC34)</f>
        <v/>
      </c>
      <c r="AE31" s="171" t="str">
        <f>IF('Itemized Order'!AE34="","",'Itemized Order'!AE34)</f>
        <v/>
      </c>
      <c r="AF31" s="171" t="str">
        <f>IF('Itemized Order'!AF34="","",'Itemized Order'!AF34)</f>
        <v/>
      </c>
      <c r="AG31" s="171" t="str">
        <f>IF('Itemized Order'!AG34="","",'Itemized Order'!AG34)</f>
        <v/>
      </c>
      <c r="AH31" s="171" t="str">
        <f>IF('Itemized Order'!AH34="","",'Itemized Order'!AH34)</f>
        <v/>
      </c>
      <c r="AI31" s="171" t="str">
        <f>IF('Itemized Order'!AI34="","",'Itemized Order'!AI34)</f>
        <v/>
      </c>
      <c r="AK31" s="171" t="str">
        <f>IF('Itemized Order'!AK34="","",'Itemized Order'!AK34)</f>
        <v/>
      </c>
      <c r="AL31" s="171" t="str">
        <f>IF('Itemized Order'!AL34="","",'Itemized Order'!AL34)</f>
        <v/>
      </c>
      <c r="AM31" s="171" t="str">
        <f>IF('Itemized Order'!AM34="","",'Itemized Order'!AM34)</f>
        <v/>
      </c>
      <c r="AN31" s="171" t="str">
        <f>IF('Itemized Order'!AN34="","",'Itemized Order'!AN34)</f>
        <v/>
      </c>
      <c r="AO31" s="171" t="str">
        <f>IF('Itemized Order'!AO34="","",'Itemized Order'!AO34)</f>
        <v/>
      </c>
      <c r="AQ31" s="171" t="str">
        <f>IF('Itemized Order'!AQ34="","",'Itemized Order'!AQ34)</f>
        <v/>
      </c>
      <c r="AR31" s="171" t="str">
        <f>IF('Itemized Order'!AR34="","",'Itemized Order'!AR34)</f>
        <v/>
      </c>
      <c r="AS31" s="171" t="str">
        <f>IF('Itemized Order'!AS34="","",'Itemized Order'!AS34)</f>
        <v/>
      </c>
      <c r="AT31" s="171" t="str">
        <f>IF('Itemized Order'!AT34="","",'Itemized Order'!AT34)</f>
        <v/>
      </c>
      <c r="AU31" s="171" t="str">
        <f>IF('Itemized Order'!AU34="","",'Itemized Order'!AU34)</f>
        <v/>
      </c>
      <c r="AW31" s="171" t="str">
        <f>IF('Itemized Order'!AW34="","",'Itemized Order'!AW34)</f>
        <v/>
      </c>
      <c r="AX31" s="171" t="str">
        <f>IF('Itemized Order'!AX34="","",'Itemized Order'!AX34)</f>
        <v/>
      </c>
      <c r="AY31" s="171" t="str">
        <f>IF('Itemized Order'!AY34="","",'Itemized Order'!AY34)</f>
        <v/>
      </c>
      <c r="AZ31" s="171" t="str">
        <f>IF('Itemized Order'!AZ34="","",'Itemized Order'!AZ34)</f>
        <v/>
      </c>
      <c r="BA31" s="171" t="str">
        <f>IF('Itemized Order'!BA34="","",'Itemized Order'!BA34)</f>
        <v/>
      </c>
      <c r="BC31" s="171" t="str">
        <f>IF('Itemized Order'!BC34="","",'Itemized Order'!BC34)</f>
        <v/>
      </c>
      <c r="BD31" s="171" t="str">
        <f>IF('Itemized Order'!BD34="","",'Itemized Order'!BD34)</f>
        <v/>
      </c>
      <c r="BE31" s="171" t="str">
        <f>IF('Itemized Order'!BE34="","",'Itemized Order'!BE34)</f>
        <v/>
      </c>
      <c r="BF31" s="171" t="str">
        <f>IF('Itemized Order'!BF34="","",'Itemized Order'!BF34)</f>
        <v/>
      </c>
      <c r="BG31" s="171" t="str">
        <f>IF('Itemized Order'!BG34="","",'Itemized Order'!BG34)</f>
        <v/>
      </c>
      <c r="BI31" s="171" t="str">
        <f>IF('Itemized Order'!BI34="","",'Itemized Order'!BI34)</f>
        <v/>
      </c>
      <c r="BJ31" s="171" t="str">
        <f>IF('Itemized Order'!BJ34="","",'Itemized Order'!BJ34)</f>
        <v/>
      </c>
      <c r="BK31" s="171" t="str">
        <f>IF('Itemized Order'!BK34="","",'Itemized Order'!BK34)</f>
        <v/>
      </c>
      <c r="BL31" s="171" t="str">
        <f>IF('Itemized Order'!BL34="","",'Itemized Order'!BL34)</f>
        <v/>
      </c>
      <c r="BM31" s="171" t="str">
        <f>IF('Itemized Order'!BM34="","",'Itemized Order'!BM34)</f>
        <v/>
      </c>
      <c r="BO31" s="171" t="str">
        <f>IF('Itemized Order'!BO34="","",'Itemized Order'!BO34)</f>
        <v/>
      </c>
      <c r="BP31" s="171" t="str">
        <f>IF('Itemized Order'!BP34="","",'Itemized Order'!BP34)</f>
        <v/>
      </c>
      <c r="BQ31" s="171" t="str">
        <f>IF('Itemized Order'!BQ34="","",'Itemized Order'!BQ34)</f>
        <v/>
      </c>
      <c r="BR31" s="171" t="str">
        <f>IF('Itemized Order'!BR34="","",'Itemized Order'!BR34)</f>
        <v/>
      </c>
      <c r="BS31" s="171" t="str">
        <f>IF('Itemized Order'!BS34="","",'Itemized Order'!BS34)</f>
        <v/>
      </c>
      <c r="BU31" s="171" t="str">
        <f>IF('Itemized Order'!BU34="","",'Itemized Order'!BU34)</f>
        <v/>
      </c>
      <c r="BV31" s="171" t="str">
        <f>IF('Itemized Order'!BV34="","",'Itemized Order'!BV34)</f>
        <v/>
      </c>
      <c r="BW31" s="171" t="str">
        <f>IF('Itemized Order'!BW34="","",'Itemized Order'!BW34)</f>
        <v/>
      </c>
      <c r="BX31" s="171" t="str">
        <f>IF('Itemized Order'!BX34="","",'Itemized Order'!BX34)</f>
        <v/>
      </c>
      <c r="BY31" s="171" t="str">
        <f>IF('Itemized Order'!BY34="","",'Itemized Order'!BY34)</f>
        <v/>
      </c>
      <c r="CA31" s="171" t="str">
        <f>IF('Itemized Order'!CA34="","",'Itemized Order'!CA34)</f>
        <v/>
      </c>
      <c r="CB31" s="171" t="str">
        <f>IF('Itemized Order'!CB34="","",'Itemized Order'!CB34)</f>
        <v/>
      </c>
      <c r="CC31" s="171" t="str">
        <f>IF('Itemized Order'!CC34="","",'Itemized Order'!CC34)</f>
        <v/>
      </c>
      <c r="CD31" s="171" t="str">
        <f>IF('Itemized Order'!CD34="","",'Itemized Order'!CD34)</f>
        <v/>
      </c>
      <c r="CE31" s="171" t="str">
        <f>IF('Itemized Order'!CE34="","",'Itemized Order'!CE34)</f>
        <v/>
      </c>
    </row>
    <row r="32" spans="1:83" x14ac:dyDescent="0.3">
      <c r="A32" s="171" t="str">
        <f>IF('Itemized Order'!A35="","",'Itemized Order'!A35)</f>
        <v/>
      </c>
      <c r="B32" s="171" t="str">
        <f>IF('Itemized Order'!B35="","",'Itemized Order'!B35)</f>
        <v/>
      </c>
      <c r="C32" s="171" t="str">
        <f>IF('Itemized Order'!C35="","",'Itemized Order'!C35)</f>
        <v/>
      </c>
      <c r="D32" s="171" t="str">
        <f>IF('Itemized Order'!D35="","",'Itemized Order'!D35)</f>
        <v/>
      </c>
      <c r="E32" s="201" t="str">
        <f>IF('Itemized Order'!E35="","",'Itemized Order'!E35)</f>
        <v/>
      </c>
      <c r="G32" s="171" t="str">
        <f>IF('Itemized Order'!G35="","",'Itemized Order'!G35)</f>
        <v/>
      </c>
      <c r="H32" s="171" t="str">
        <f>IF('Itemized Order'!H35="","",'Itemized Order'!H35)</f>
        <v/>
      </c>
      <c r="I32" s="171" t="str">
        <f>IF('Itemized Order'!I35="","",'Itemized Order'!I35)</f>
        <v/>
      </c>
      <c r="J32" s="171" t="str">
        <f>IF('Itemized Order'!J35="","",'Itemized Order'!J35)</f>
        <v/>
      </c>
      <c r="K32" s="171" t="str">
        <f>IF('Itemized Order'!K35="","",'Itemized Order'!K35)</f>
        <v/>
      </c>
      <c r="M32" s="171" t="str">
        <f>IF('Itemized Order'!M35="","",'Itemized Order'!M35)</f>
        <v/>
      </c>
      <c r="N32" s="171" t="str">
        <f>IF('Itemized Order'!N35="","",'Itemized Order'!N35)</f>
        <v/>
      </c>
      <c r="O32" s="171" t="str">
        <f>IF('Itemized Order'!O35="","",'Itemized Order'!O35)</f>
        <v/>
      </c>
      <c r="P32" s="171" t="str">
        <f>IF('Itemized Order'!P35="","",'Itemized Order'!P35)</f>
        <v/>
      </c>
      <c r="Q32" s="171" t="str">
        <f>IF('Itemized Order'!Q35="","",'Itemized Order'!Q35)</f>
        <v/>
      </c>
      <c r="S32" s="171" t="str">
        <f>IF('Itemized Order'!S35="","",'Itemized Order'!S35)</f>
        <v/>
      </c>
      <c r="T32" s="171" t="str">
        <f>IF('Itemized Order'!T35="","",'Itemized Order'!T35)</f>
        <v/>
      </c>
      <c r="U32" s="171" t="str">
        <f>IF('Itemized Order'!U35="","",'Itemized Order'!U35)</f>
        <v/>
      </c>
      <c r="V32" s="171" t="str">
        <f>IF('Itemized Order'!V35="","",'Itemized Order'!V35)</f>
        <v/>
      </c>
      <c r="W32" s="171" t="str">
        <f>IF('Itemized Order'!W35="","",'Itemized Order'!W35)</f>
        <v/>
      </c>
      <c r="Y32" s="171" t="str">
        <f>IF('Itemized Order'!Y35="","",'Itemized Order'!Y35)</f>
        <v/>
      </c>
      <c r="Z32" s="171" t="str">
        <f>IF('Itemized Order'!Z35="","",'Itemized Order'!Z35)</f>
        <v/>
      </c>
      <c r="AA32" s="171" t="str">
        <f>IF('Itemized Order'!AA35="","",'Itemized Order'!AA35)</f>
        <v/>
      </c>
      <c r="AB32" s="171" t="str">
        <f>IF('Itemized Order'!AB35="","",'Itemized Order'!AB35)</f>
        <v/>
      </c>
      <c r="AC32" s="171" t="str">
        <f>IF('Itemized Order'!AC35="","",'Itemized Order'!AC35)</f>
        <v/>
      </c>
      <c r="AE32" s="171" t="str">
        <f>IF('Itemized Order'!AE35="","",'Itemized Order'!AE35)</f>
        <v/>
      </c>
      <c r="AF32" s="171" t="str">
        <f>IF('Itemized Order'!AF35="","",'Itemized Order'!AF35)</f>
        <v/>
      </c>
      <c r="AG32" s="171" t="str">
        <f>IF('Itemized Order'!AG35="","",'Itemized Order'!AG35)</f>
        <v/>
      </c>
      <c r="AH32" s="171" t="str">
        <f>IF('Itemized Order'!AH35="","",'Itemized Order'!AH35)</f>
        <v/>
      </c>
      <c r="AI32" s="171" t="str">
        <f>IF('Itemized Order'!AI35="","",'Itemized Order'!AI35)</f>
        <v/>
      </c>
      <c r="AK32" s="171" t="str">
        <f>IF('Itemized Order'!AK35="","",'Itemized Order'!AK35)</f>
        <v/>
      </c>
      <c r="AL32" s="171" t="str">
        <f>IF('Itemized Order'!AL35="","",'Itemized Order'!AL35)</f>
        <v/>
      </c>
      <c r="AM32" s="171" t="str">
        <f>IF('Itemized Order'!AM35="","",'Itemized Order'!AM35)</f>
        <v/>
      </c>
      <c r="AN32" s="171" t="str">
        <f>IF('Itemized Order'!AN35="","",'Itemized Order'!AN35)</f>
        <v/>
      </c>
      <c r="AO32" s="171" t="str">
        <f>IF('Itemized Order'!AO35="","",'Itemized Order'!AO35)</f>
        <v/>
      </c>
      <c r="AQ32" s="171" t="str">
        <f>IF('Itemized Order'!AQ35="","",'Itemized Order'!AQ35)</f>
        <v/>
      </c>
      <c r="AR32" s="171" t="str">
        <f>IF('Itemized Order'!AR35="","",'Itemized Order'!AR35)</f>
        <v/>
      </c>
      <c r="AS32" s="171" t="str">
        <f>IF('Itemized Order'!AS35="","",'Itemized Order'!AS35)</f>
        <v/>
      </c>
      <c r="AT32" s="171" t="str">
        <f>IF('Itemized Order'!AT35="","",'Itemized Order'!AT35)</f>
        <v/>
      </c>
      <c r="AU32" s="171" t="str">
        <f>IF('Itemized Order'!AU35="","",'Itemized Order'!AU35)</f>
        <v/>
      </c>
      <c r="AW32" s="171" t="str">
        <f>IF('Itemized Order'!AW35="","",'Itemized Order'!AW35)</f>
        <v/>
      </c>
      <c r="AX32" s="171" t="str">
        <f>IF('Itemized Order'!AX35="","",'Itemized Order'!AX35)</f>
        <v/>
      </c>
      <c r="AY32" s="171" t="str">
        <f>IF('Itemized Order'!AY35="","",'Itemized Order'!AY35)</f>
        <v/>
      </c>
      <c r="AZ32" s="171" t="str">
        <f>IF('Itemized Order'!AZ35="","",'Itemized Order'!AZ35)</f>
        <v/>
      </c>
      <c r="BA32" s="171" t="str">
        <f>IF('Itemized Order'!BA35="","",'Itemized Order'!BA35)</f>
        <v/>
      </c>
      <c r="BC32" s="171" t="str">
        <f>IF('Itemized Order'!BC35="","",'Itemized Order'!BC35)</f>
        <v/>
      </c>
      <c r="BD32" s="171" t="str">
        <f>IF('Itemized Order'!BD35="","",'Itemized Order'!BD35)</f>
        <v/>
      </c>
      <c r="BE32" s="171" t="str">
        <f>IF('Itemized Order'!BE35="","",'Itemized Order'!BE35)</f>
        <v/>
      </c>
      <c r="BF32" s="171" t="str">
        <f>IF('Itemized Order'!BF35="","",'Itemized Order'!BF35)</f>
        <v/>
      </c>
      <c r="BG32" s="171" t="str">
        <f>IF('Itemized Order'!BG35="","",'Itemized Order'!BG35)</f>
        <v/>
      </c>
      <c r="BI32" s="171" t="str">
        <f>IF('Itemized Order'!BI35="","",'Itemized Order'!BI35)</f>
        <v/>
      </c>
      <c r="BJ32" s="171" t="str">
        <f>IF('Itemized Order'!BJ35="","",'Itemized Order'!BJ35)</f>
        <v/>
      </c>
      <c r="BK32" s="171" t="str">
        <f>IF('Itemized Order'!BK35="","",'Itemized Order'!BK35)</f>
        <v/>
      </c>
      <c r="BL32" s="171" t="str">
        <f>IF('Itemized Order'!BL35="","",'Itemized Order'!BL35)</f>
        <v/>
      </c>
      <c r="BM32" s="171" t="str">
        <f>IF('Itemized Order'!BM35="","",'Itemized Order'!BM35)</f>
        <v/>
      </c>
      <c r="BO32" s="171" t="str">
        <f>IF('Itemized Order'!BO35="","",'Itemized Order'!BO35)</f>
        <v/>
      </c>
      <c r="BP32" s="171" t="str">
        <f>IF('Itemized Order'!BP35="","",'Itemized Order'!BP35)</f>
        <v/>
      </c>
      <c r="BQ32" s="171" t="str">
        <f>IF('Itemized Order'!BQ35="","",'Itemized Order'!BQ35)</f>
        <v/>
      </c>
      <c r="BR32" s="171" t="str">
        <f>IF('Itemized Order'!BR35="","",'Itemized Order'!BR35)</f>
        <v/>
      </c>
      <c r="BS32" s="171" t="str">
        <f>IF('Itemized Order'!BS35="","",'Itemized Order'!BS35)</f>
        <v/>
      </c>
      <c r="BU32" s="171" t="str">
        <f>IF('Itemized Order'!BU35="","",'Itemized Order'!BU35)</f>
        <v/>
      </c>
      <c r="BV32" s="171" t="str">
        <f>IF('Itemized Order'!BV35="","",'Itemized Order'!BV35)</f>
        <v/>
      </c>
      <c r="BW32" s="171" t="str">
        <f>IF('Itemized Order'!BW35="","",'Itemized Order'!BW35)</f>
        <v/>
      </c>
      <c r="BX32" s="171" t="str">
        <f>IF('Itemized Order'!BX35="","",'Itemized Order'!BX35)</f>
        <v/>
      </c>
      <c r="BY32" s="171" t="str">
        <f>IF('Itemized Order'!BY35="","",'Itemized Order'!BY35)</f>
        <v/>
      </c>
      <c r="CA32" s="171" t="str">
        <f>IF('Itemized Order'!CA35="","",'Itemized Order'!CA35)</f>
        <v/>
      </c>
      <c r="CB32" s="171" t="str">
        <f>IF('Itemized Order'!CB35="","",'Itemized Order'!CB35)</f>
        <v/>
      </c>
      <c r="CC32" s="171" t="str">
        <f>IF('Itemized Order'!CC35="","",'Itemized Order'!CC35)</f>
        <v/>
      </c>
      <c r="CD32" s="171" t="str">
        <f>IF('Itemized Order'!CD35="","",'Itemized Order'!CD35)</f>
        <v/>
      </c>
      <c r="CE32" s="171" t="str">
        <f>IF('Itemized Order'!CE35="","",'Itemized Order'!CE35)</f>
        <v/>
      </c>
    </row>
    <row r="33" spans="1:83" x14ac:dyDescent="0.3">
      <c r="A33" s="171" t="str">
        <f>IF('Itemized Order'!A36="","",'Itemized Order'!A36)</f>
        <v/>
      </c>
      <c r="B33" s="171" t="str">
        <f>IF('Itemized Order'!B36="","",'Itemized Order'!B36)</f>
        <v/>
      </c>
      <c r="C33" s="171" t="str">
        <f>IF('Itemized Order'!C36="","",'Itemized Order'!C36)</f>
        <v/>
      </c>
      <c r="D33" s="171" t="str">
        <f>IF('Itemized Order'!D36="","",'Itemized Order'!D36)</f>
        <v/>
      </c>
      <c r="E33" s="201" t="str">
        <f>IF('Itemized Order'!E36="","",'Itemized Order'!E36)</f>
        <v/>
      </c>
      <c r="G33" s="171" t="str">
        <f>IF('Itemized Order'!G36="","",'Itemized Order'!G36)</f>
        <v/>
      </c>
      <c r="H33" s="171" t="str">
        <f>IF('Itemized Order'!H36="","",'Itemized Order'!H36)</f>
        <v/>
      </c>
      <c r="I33" s="171" t="str">
        <f>IF('Itemized Order'!I36="","",'Itemized Order'!I36)</f>
        <v/>
      </c>
      <c r="J33" s="171" t="str">
        <f>IF('Itemized Order'!J36="","",'Itemized Order'!J36)</f>
        <v/>
      </c>
      <c r="K33" s="171" t="str">
        <f>IF('Itemized Order'!K36="","",'Itemized Order'!K36)</f>
        <v/>
      </c>
      <c r="M33" s="171" t="str">
        <f>IF('Itemized Order'!M36="","",'Itemized Order'!M36)</f>
        <v/>
      </c>
      <c r="N33" s="171" t="str">
        <f>IF('Itemized Order'!N36="","",'Itemized Order'!N36)</f>
        <v/>
      </c>
      <c r="O33" s="171" t="str">
        <f>IF('Itemized Order'!O36="","",'Itemized Order'!O36)</f>
        <v/>
      </c>
      <c r="P33" s="171" t="str">
        <f>IF('Itemized Order'!P36="","",'Itemized Order'!P36)</f>
        <v/>
      </c>
      <c r="Q33" s="171" t="str">
        <f>IF('Itemized Order'!Q36="","",'Itemized Order'!Q36)</f>
        <v/>
      </c>
      <c r="S33" s="171" t="str">
        <f>IF('Itemized Order'!S36="","",'Itemized Order'!S36)</f>
        <v/>
      </c>
      <c r="T33" s="171" t="str">
        <f>IF('Itemized Order'!T36="","",'Itemized Order'!T36)</f>
        <v/>
      </c>
      <c r="U33" s="171" t="str">
        <f>IF('Itemized Order'!U36="","",'Itemized Order'!U36)</f>
        <v/>
      </c>
      <c r="V33" s="171" t="str">
        <f>IF('Itemized Order'!V36="","",'Itemized Order'!V36)</f>
        <v/>
      </c>
      <c r="W33" s="171" t="str">
        <f>IF('Itemized Order'!W36="","",'Itemized Order'!W36)</f>
        <v/>
      </c>
      <c r="Y33" s="171" t="str">
        <f>IF('Itemized Order'!Y36="","",'Itemized Order'!Y36)</f>
        <v/>
      </c>
      <c r="Z33" s="171" t="str">
        <f>IF('Itemized Order'!Z36="","",'Itemized Order'!Z36)</f>
        <v/>
      </c>
      <c r="AA33" s="171" t="str">
        <f>IF('Itemized Order'!AA36="","",'Itemized Order'!AA36)</f>
        <v/>
      </c>
      <c r="AB33" s="171" t="str">
        <f>IF('Itemized Order'!AB36="","",'Itemized Order'!AB36)</f>
        <v/>
      </c>
      <c r="AC33" s="171" t="str">
        <f>IF('Itemized Order'!AC36="","",'Itemized Order'!AC36)</f>
        <v/>
      </c>
      <c r="AE33" s="171" t="str">
        <f>IF('Itemized Order'!AE36="","",'Itemized Order'!AE36)</f>
        <v/>
      </c>
      <c r="AF33" s="171" t="str">
        <f>IF('Itemized Order'!AF36="","",'Itemized Order'!AF36)</f>
        <v/>
      </c>
      <c r="AG33" s="171" t="str">
        <f>IF('Itemized Order'!AG36="","",'Itemized Order'!AG36)</f>
        <v/>
      </c>
      <c r="AH33" s="171" t="str">
        <f>IF('Itemized Order'!AH36="","",'Itemized Order'!AH36)</f>
        <v/>
      </c>
      <c r="AI33" s="171" t="str">
        <f>IF('Itemized Order'!AI36="","",'Itemized Order'!AI36)</f>
        <v/>
      </c>
      <c r="AK33" s="171" t="str">
        <f>IF('Itemized Order'!AK36="","",'Itemized Order'!AK36)</f>
        <v/>
      </c>
      <c r="AL33" s="171" t="str">
        <f>IF('Itemized Order'!AL36="","",'Itemized Order'!AL36)</f>
        <v/>
      </c>
      <c r="AM33" s="171" t="str">
        <f>IF('Itemized Order'!AM36="","",'Itemized Order'!AM36)</f>
        <v/>
      </c>
      <c r="AN33" s="171" t="str">
        <f>IF('Itemized Order'!AN36="","",'Itemized Order'!AN36)</f>
        <v/>
      </c>
      <c r="AO33" s="171" t="str">
        <f>IF('Itemized Order'!AO36="","",'Itemized Order'!AO36)</f>
        <v/>
      </c>
      <c r="AQ33" s="171" t="str">
        <f>IF('Itemized Order'!AQ36="","",'Itemized Order'!AQ36)</f>
        <v/>
      </c>
      <c r="AR33" s="171" t="str">
        <f>IF('Itemized Order'!AR36="","",'Itemized Order'!AR36)</f>
        <v/>
      </c>
      <c r="AS33" s="171" t="str">
        <f>IF('Itemized Order'!AS36="","",'Itemized Order'!AS36)</f>
        <v/>
      </c>
      <c r="AT33" s="171" t="str">
        <f>IF('Itemized Order'!AT36="","",'Itemized Order'!AT36)</f>
        <v/>
      </c>
      <c r="AU33" s="171" t="str">
        <f>IF('Itemized Order'!AU36="","",'Itemized Order'!AU36)</f>
        <v/>
      </c>
      <c r="AW33" s="171" t="str">
        <f>IF('Itemized Order'!AW36="","",'Itemized Order'!AW36)</f>
        <v/>
      </c>
      <c r="AX33" s="171" t="str">
        <f>IF('Itemized Order'!AX36="","",'Itemized Order'!AX36)</f>
        <v/>
      </c>
      <c r="AY33" s="171" t="str">
        <f>IF('Itemized Order'!AY36="","",'Itemized Order'!AY36)</f>
        <v/>
      </c>
      <c r="AZ33" s="171" t="str">
        <f>IF('Itemized Order'!AZ36="","",'Itemized Order'!AZ36)</f>
        <v/>
      </c>
      <c r="BA33" s="171" t="str">
        <f>IF('Itemized Order'!BA36="","",'Itemized Order'!BA36)</f>
        <v/>
      </c>
      <c r="BC33" s="171" t="str">
        <f>IF('Itemized Order'!BC36="","",'Itemized Order'!BC36)</f>
        <v/>
      </c>
      <c r="BD33" s="171" t="str">
        <f>IF('Itemized Order'!BD36="","",'Itemized Order'!BD36)</f>
        <v/>
      </c>
      <c r="BE33" s="171" t="str">
        <f>IF('Itemized Order'!BE36="","",'Itemized Order'!BE36)</f>
        <v/>
      </c>
      <c r="BF33" s="171" t="str">
        <f>IF('Itemized Order'!BF36="","",'Itemized Order'!BF36)</f>
        <v/>
      </c>
      <c r="BG33" s="171" t="str">
        <f>IF('Itemized Order'!BG36="","",'Itemized Order'!BG36)</f>
        <v/>
      </c>
      <c r="BI33" s="171" t="str">
        <f>IF('Itemized Order'!BI36="","",'Itemized Order'!BI36)</f>
        <v/>
      </c>
      <c r="BJ33" s="171" t="str">
        <f>IF('Itemized Order'!BJ36="","",'Itemized Order'!BJ36)</f>
        <v/>
      </c>
      <c r="BK33" s="171" t="str">
        <f>IF('Itemized Order'!BK36="","",'Itemized Order'!BK36)</f>
        <v/>
      </c>
      <c r="BL33" s="171" t="str">
        <f>IF('Itemized Order'!BL36="","",'Itemized Order'!BL36)</f>
        <v/>
      </c>
      <c r="BM33" s="171" t="str">
        <f>IF('Itemized Order'!BM36="","",'Itemized Order'!BM36)</f>
        <v/>
      </c>
      <c r="BO33" s="171" t="str">
        <f>IF('Itemized Order'!BO36="","",'Itemized Order'!BO36)</f>
        <v/>
      </c>
      <c r="BP33" s="171" t="str">
        <f>IF('Itemized Order'!BP36="","",'Itemized Order'!BP36)</f>
        <v/>
      </c>
      <c r="BQ33" s="171" t="str">
        <f>IF('Itemized Order'!BQ36="","",'Itemized Order'!BQ36)</f>
        <v/>
      </c>
      <c r="BR33" s="171" t="str">
        <f>IF('Itemized Order'!BR36="","",'Itemized Order'!BR36)</f>
        <v/>
      </c>
      <c r="BS33" s="171" t="str">
        <f>IF('Itemized Order'!BS36="","",'Itemized Order'!BS36)</f>
        <v/>
      </c>
      <c r="BU33" s="171" t="str">
        <f>IF('Itemized Order'!BU36="","",'Itemized Order'!BU36)</f>
        <v/>
      </c>
      <c r="BV33" s="171" t="str">
        <f>IF('Itemized Order'!BV36="","",'Itemized Order'!BV36)</f>
        <v/>
      </c>
      <c r="BW33" s="171" t="str">
        <f>IF('Itemized Order'!BW36="","",'Itemized Order'!BW36)</f>
        <v/>
      </c>
      <c r="BX33" s="171" t="str">
        <f>IF('Itemized Order'!BX36="","",'Itemized Order'!BX36)</f>
        <v/>
      </c>
      <c r="BY33" s="171" t="str">
        <f>IF('Itemized Order'!BY36="","",'Itemized Order'!BY36)</f>
        <v/>
      </c>
      <c r="CA33" s="171" t="str">
        <f>IF('Itemized Order'!CA36="","",'Itemized Order'!CA36)</f>
        <v/>
      </c>
      <c r="CB33" s="171" t="str">
        <f>IF('Itemized Order'!CB36="","",'Itemized Order'!CB36)</f>
        <v/>
      </c>
      <c r="CC33" s="171" t="str">
        <f>IF('Itemized Order'!CC36="","",'Itemized Order'!CC36)</f>
        <v/>
      </c>
      <c r="CD33" s="171" t="str">
        <f>IF('Itemized Order'!CD36="","",'Itemized Order'!CD36)</f>
        <v/>
      </c>
      <c r="CE33" s="171" t="str">
        <f>IF('Itemized Order'!CE36="","",'Itemized Order'!CE36)</f>
        <v/>
      </c>
    </row>
    <row r="34" spans="1:83" x14ac:dyDescent="0.3">
      <c r="A34" s="171" t="str">
        <f>IF('Itemized Order'!A37="","",'Itemized Order'!A37)</f>
        <v/>
      </c>
      <c r="B34" s="171" t="str">
        <f>IF('Itemized Order'!B37="","",'Itemized Order'!B37)</f>
        <v/>
      </c>
      <c r="C34" s="171" t="str">
        <f>IF('Itemized Order'!C37="","",'Itemized Order'!C37)</f>
        <v/>
      </c>
      <c r="D34" s="171" t="str">
        <f>IF('Itemized Order'!D37="","",'Itemized Order'!D37)</f>
        <v/>
      </c>
      <c r="E34" s="201" t="str">
        <f>IF('Itemized Order'!E37="","",'Itemized Order'!E37)</f>
        <v/>
      </c>
      <c r="G34" s="171" t="str">
        <f>IF('Itemized Order'!G37="","",'Itemized Order'!G37)</f>
        <v/>
      </c>
      <c r="H34" s="171" t="str">
        <f>IF('Itemized Order'!H37="","",'Itemized Order'!H37)</f>
        <v/>
      </c>
      <c r="I34" s="171" t="str">
        <f>IF('Itemized Order'!I37="","",'Itemized Order'!I37)</f>
        <v/>
      </c>
      <c r="J34" s="171" t="str">
        <f>IF('Itemized Order'!J37="","",'Itemized Order'!J37)</f>
        <v/>
      </c>
      <c r="K34" s="171" t="str">
        <f>IF('Itemized Order'!K37="","",'Itemized Order'!K37)</f>
        <v/>
      </c>
      <c r="M34" s="171" t="str">
        <f>IF('Itemized Order'!M37="","",'Itemized Order'!M37)</f>
        <v/>
      </c>
      <c r="N34" s="171" t="str">
        <f>IF('Itemized Order'!N37="","",'Itemized Order'!N37)</f>
        <v/>
      </c>
      <c r="O34" s="171" t="str">
        <f>IF('Itemized Order'!O37="","",'Itemized Order'!O37)</f>
        <v/>
      </c>
      <c r="P34" s="171" t="str">
        <f>IF('Itemized Order'!P37="","",'Itemized Order'!P37)</f>
        <v/>
      </c>
      <c r="Q34" s="171" t="str">
        <f>IF('Itemized Order'!Q37="","",'Itemized Order'!Q37)</f>
        <v/>
      </c>
      <c r="S34" s="171" t="str">
        <f>IF('Itemized Order'!S37="","",'Itemized Order'!S37)</f>
        <v/>
      </c>
      <c r="T34" s="171" t="str">
        <f>IF('Itemized Order'!T37="","",'Itemized Order'!T37)</f>
        <v/>
      </c>
      <c r="U34" s="171" t="str">
        <f>IF('Itemized Order'!U37="","",'Itemized Order'!U37)</f>
        <v/>
      </c>
      <c r="V34" s="171" t="str">
        <f>IF('Itemized Order'!V37="","",'Itemized Order'!V37)</f>
        <v/>
      </c>
      <c r="W34" s="171" t="str">
        <f>IF('Itemized Order'!W37="","",'Itemized Order'!W37)</f>
        <v/>
      </c>
      <c r="Y34" s="171" t="str">
        <f>IF('Itemized Order'!Y37="","",'Itemized Order'!Y37)</f>
        <v/>
      </c>
      <c r="Z34" s="171" t="str">
        <f>IF('Itemized Order'!Z37="","",'Itemized Order'!Z37)</f>
        <v/>
      </c>
      <c r="AA34" s="171" t="str">
        <f>IF('Itemized Order'!AA37="","",'Itemized Order'!AA37)</f>
        <v/>
      </c>
      <c r="AB34" s="171" t="str">
        <f>IF('Itemized Order'!AB37="","",'Itemized Order'!AB37)</f>
        <v/>
      </c>
      <c r="AC34" s="171" t="str">
        <f>IF('Itemized Order'!AC37="","",'Itemized Order'!AC37)</f>
        <v/>
      </c>
      <c r="AE34" s="171" t="str">
        <f>IF('Itemized Order'!AE37="","",'Itemized Order'!AE37)</f>
        <v/>
      </c>
      <c r="AF34" s="171" t="str">
        <f>IF('Itemized Order'!AF37="","",'Itemized Order'!AF37)</f>
        <v/>
      </c>
      <c r="AG34" s="171" t="str">
        <f>IF('Itemized Order'!AG37="","",'Itemized Order'!AG37)</f>
        <v/>
      </c>
      <c r="AH34" s="171" t="str">
        <f>IF('Itemized Order'!AH37="","",'Itemized Order'!AH37)</f>
        <v/>
      </c>
      <c r="AI34" s="171" t="str">
        <f>IF('Itemized Order'!AI37="","",'Itemized Order'!AI37)</f>
        <v/>
      </c>
      <c r="AK34" s="171" t="str">
        <f>IF('Itemized Order'!AK37="","",'Itemized Order'!AK37)</f>
        <v/>
      </c>
      <c r="AL34" s="171" t="str">
        <f>IF('Itemized Order'!AL37="","",'Itemized Order'!AL37)</f>
        <v/>
      </c>
      <c r="AM34" s="171" t="str">
        <f>IF('Itemized Order'!AM37="","",'Itemized Order'!AM37)</f>
        <v/>
      </c>
      <c r="AN34" s="171" t="str">
        <f>IF('Itemized Order'!AN37="","",'Itemized Order'!AN37)</f>
        <v/>
      </c>
      <c r="AO34" s="171" t="str">
        <f>IF('Itemized Order'!AO37="","",'Itemized Order'!AO37)</f>
        <v/>
      </c>
      <c r="AQ34" s="171" t="str">
        <f>IF('Itemized Order'!AQ37="","",'Itemized Order'!AQ37)</f>
        <v/>
      </c>
      <c r="AR34" s="171" t="str">
        <f>IF('Itemized Order'!AR37="","",'Itemized Order'!AR37)</f>
        <v/>
      </c>
      <c r="AS34" s="171" t="str">
        <f>IF('Itemized Order'!AS37="","",'Itemized Order'!AS37)</f>
        <v/>
      </c>
      <c r="AT34" s="171" t="str">
        <f>IF('Itemized Order'!AT37="","",'Itemized Order'!AT37)</f>
        <v/>
      </c>
      <c r="AU34" s="171" t="str">
        <f>IF('Itemized Order'!AU37="","",'Itemized Order'!AU37)</f>
        <v/>
      </c>
      <c r="AW34" s="171" t="str">
        <f>IF('Itemized Order'!AW37="","",'Itemized Order'!AW37)</f>
        <v/>
      </c>
      <c r="AX34" s="171" t="str">
        <f>IF('Itemized Order'!AX37="","",'Itemized Order'!AX37)</f>
        <v/>
      </c>
      <c r="AY34" s="171" t="str">
        <f>IF('Itemized Order'!AY37="","",'Itemized Order'!AY37)</f>
        <v/>
      </c>
      <c r="AZ34" s="171" t="str">
        <f>IF('Itemized Order'!AZ37="","",'Itemized Order'!AZ37)</f>
        <v/>
      </c>
      <c r="BA34" s="171" t="str">
        <f>IF('Itemized Order'!BA37="","",'Itemized Order'!BA37)</f>
        <v/>
      </c>
      <c r="BC34" s="171" t="str">
        <f>IF('Itemized Order'!BC37="","",'Itemized Order'!BC37)</f>
        <v/>
      </c>
      <c r="BD34" s="171" t="str">
        <f>IF('Itemized Order'!BD37="","",'Itemized Order'!BD37)</f>
        <v/>
      </c>
      <c r="BE34" s="171" t="str">
        <f>IF('Itemized Order'!BE37="","",'Itemized Order'!BE37)</f>
        <v/>
      </c>
      <c r="BF34" s="171" t="str">
        <f>IF('Itemized Order'!BF37="","",'Itemized Order'!BF37)</f>
        <v/>
      </c>
      <c r="BG34" s="171" t="str">
        <f>IF('Itemized Order'!BG37="","",'Itemized Order'!BG37)</f>
        <v/>
      </c>
      <c r="BI34" s="171" t="str">
        <f>IF('Itemized Order'!BI37="","",'Itemized Order'!BI37)</f>
        <v/>
      </c>
      <c r="BJ34" s="171" t="str">
        <f>IF('Itemized Order'!BJ37="","",'Itemized Order'!BJ37)</f>
        <v/>
      </c>
      <c r="BK34" s="171" t="str">
        <f>IF('Itemized Order'!BK37="","",'Itemized Order'!BK37)</f>
        <v/>
      </c>
      <c r="BL34" s="171" t="str">
        <f>IF('Itemized Order'!BL37="","",'Itemized Order'!BL37)</f>
        <v/>
      </c>
      <c r="BM34" s="171" t="str">
        <f>IF('Itemized Order'!BM37="","",'Itemized Order'!BM37)</f>
        <v/>
      </c>
      <c r="BO34" s="171" t="str">
        <f>IF('Itemized Order'!BO37="","",'Itemized Order'!BO37)</f>
        <v/>
      </c>
      <c r="BP34" s="171" t="str">
        <f>IF('Itemized Order'!BP37="","",'Itemized Order'!BP37)</f>
        <v/>
      </c>
      <c r="BQ34" s="171" t="str">
        <f>IF('Itemized Order'!BQ37="","",'Itemized Order'!BQ37)</f>
        <v/>
      </c>
      <c r="BR34" s="171" t="str">
        <f>IF('Itemized Order'!BR37="","",'Itemized Order'!BR37)</f>
        <v/>
      </c>
      <c r="BS34" s="171" t="str">
        <f>IF('Itemized Order'!BS37="","",'Itemized Order'!BS37)</f>
        <v/>
      </c>
      <c r="BU34" s="171" t="str">
        <f>IF('Itemized Order'!BU37="","",'Itemized Order'!BU37)</f>
        <v/>
      </c>
      <c r="BV34" s="171" t="str">
        <f>IF('Itemized Order'!BV37="","",'Itemized Order'!BV37)</f>
        <v/>
      </c>
      <c r="BW34" s="171" t="str">
        <f>IF('Itemized Order'!BW37="","",'Itemized Order'!BW37)</f>
        <v/>
      </c>
      <c r="BX34" s="171" t="str">
        <f>IF('Itemized Order'!BX37="","",'Itemized Order'!BX37)</f>
        <v/>
      </c>
      <c r="BY34" s="171" t="str">
        <f>IF('Itemized Order'!BY37="","",'Itemized Order'!BY37)</f>
        <v/>
      </c>
      <c r="CA34" s="171" t="str">
        <f>IF('Itemized Order'!CA37="","",'Itemized Order'!CA37)</f>
        <v/>
      </c>
      <c r="CB34" s="171" t="str">
        <f>IF('Itemized Order'!CB37="","",'Itemized Order'!CB37)</f>
        <v/>
      </c>
      <c r="CC34" s="171" t="str">
        <f>IF('Itemized Order'!CC37="","",'Itemized Order'!CC37)</f>
        <v/>
      </c>
      <c r="CD34" s="171" t="str">
        <f>IF('Itemized Order'!CD37="","",'Itemized Order'!CD37)</f>
        <v/>
      </c>
      <c r="CE34" s="171" t="str">
        <f>IF('Itemized Order'!CE37="","",'Itemized Order'!CE37)</f>
        <v/>
      </c>
    </row>
    <row r="35" spans="1:83" x14ac:dyDescent="0.3">
      <c r="A35" s="171" t="str">
        <f>IF('Itemized Order'!A38="","",'Itemized Order'!A38)</f>
        <v/>
      </c>
      <c r="B35" s="171" t="str">
        <f>IF('Itemized Order'!B38="","",'Itemized Order'!B38)</f>
        <v/>
      </c>
      <c r="C35" s="171" t="str">
        <f>IF('Itemized Order'!C38="","",'Itemized Order'!C38)</f>
        <v/>
      </c>
      <c r="D35" s="171" t="str">
        <f>IF('Itemized Order'!D38="","",'Itemized Order'!D38)</f>
        <v/>
      </c>
      <c r="E35" s="201" t="str">
        <f>IF('Itemized Order'!E38="","",'Itemized Order'!E38)</f>
        <v/>
      </c>
      <c r="G35" s="171" t="str">
        <f>IF('Itemized Order'!G38="","",'Itemized Order'!G38)</f>
        <v/>
      </c>
      <c r="H35" s="171" t="str">
        <f>IF('Itemized Order'!H38="","",'Itemized Order'!H38)</f>
        <v/>
      </c>
      <c r="I35" s="171" t="str">
        <f>IF('Itemized Order'!I38="","",'Itemized Order'!I38)</f>
        <v/>
      </c>
      <c r="J35" s="171" t="str">
        <f>IF('Itemized Order'!J38="","",'Itemized Order'!J38)</f>
        <v/>
      </c>
      <c r="K35" s="171" t="str">
        <f>IF('Itemized Order'!K38="","",'Itemized Order'!K38)</f>
        <v/>
      </c>
      <c r="M35" s="171" t="str">
        <f>IF('Itemized Order'!M38="","",'Itemized Order'!M38)</f>
        <v/>
      </c>
      <c r="N35" s="171" t="str">
        <f>IF('Itemized Order'!N38="","",'Itemized Order'!N38)</f>
        <v/>
      </c>
      <c r="O35" s="171" t="str">
        <f>IF('Itemized Order'!O38="","",'Itemized Order'!O38)</f>
        <v/>
      </c>
      <c r="P35" s="171" t="str">
        <f>IF('Itemized Order'!P38="","",'Itemized Order'!P38)</f>
        <v/>
      </c>
      <c r="Q35" s="171" t="str">
        <f>IF('Itemized Order'!Q38="","",'Itemized Order'!Q38)</f>
        <v/>
      </c>
      <c r="S35" s="171" t="str">
        <f>IF('Itemized Order'!S38="","",'Itemized Order'!S38)</f>
        <v/>
      </c>
      <c r="T35" s="171" t="str">
        <f>IF('Itemized Order'!T38="","",'Itemized Order'!T38)</f>
        <v/>
      </c>
      <c r="U35" s="171" t="str">
        <f>IF('Itemized Order'!U38="","",'Itemized Order'!U38)</f>
        <v/>
      </c>
      <c r="V35" s="171" t="str">
        <f>IF('Itemized Order'!V38="","",'Itemized Order'!V38)</f>
        <v/>
      </c>
      <c r="W35" s="171" t="str">
        <f>IF('Itemized Order'!W38="","",'Itemized Order'!W38)</f>
        <v/>
      </c>
      <c r="Y35" s="171" t="str">
        <f>IF('Itemized Order'!Y38="","",'Itemized Order'!Y38)</f>
        <v/>
      </c>
      <c r="Z35" s="171" t="str">
        <f>IF('Itemized Order'!Z38="","",'Itemized Order'!Z38)</f>
        <v/>
      </c>
      <c r="AA35" s="171" t="str">
        <f>IF('Itemized Order'!AA38="","",'Itemized Order'!AA38)</f>
        <v/>
      </c>
      <c r="AB35" s="171" t="str">
        <f>IF('Itemized Order'!AB38="","",'Itemized Order'!AB38)</f>
        <v/>
      </c>
      <c r="AC35" s="171" t="str">
        <f>IF('Itemized Order'!AC38="","",'Itemized Order'!AC38)</f>
        <v/>
      </c>
      <c r="AE35" s="171" t="str">
        <f>IF('Itemized Order'!AE38="","",'Itemized Order'!AE38)</f>
        <v/>
      </c>
      <c r="AF35" s="171" t="str">
        <f>IF('Itemized Order'!AF38="","",'Itemized Order'!AF38)</f>
        <v/>
      </c>
      <c r="AG35" s="171" t="str">
        <f>IF('Itemized Order'!AG38="","",'Itemized Order'!AG38)</f>
        <v/>
      </c>
      <c r="AH35" s="171" t="str">
        <f>IF('Itemized Order'!AH38="","",'Itemized Order'!AH38)</f>
        <v/>
      </c>
      <c r="AI35" s="171" t="str">
        <f>IF('Itemized Order'!AI38="","",'Itemized Order'!AI38)</f>
        <v/>
      </c>
      <c r="AK35" s="171" t="str">
        <f>IF('Itemized Order'!AK38="","",'Itemized Order'!AK38)</f>
        <v/>
      </c>
      <c r="AL35" s="171" t="str">
        <f>IF('Itemized Order'!AL38="","",'Itemized Order'!AL38)</f>
        <v/>
      </c>
      <c r="AM35" s="171" t="str">
        <f>IF('Itemized Order'!AM38="","",'Itemized Order'!AM38)</f>
        <v/>
      </c>
      <c r="AN35" s="171" t="str">
        <f>IF('Itemized Order'!AN38="","",'Itemized Order'!AN38)</f>
        <v/>
      </c>
      <c r="AO35" s="171" t="str">
        <f>IF('Itemized Order'!AO38="","",'Itemized Order'!AO38)</f>
        <v/>
      </c>
      <c r="AQ35" s="171" t="str">
        <f>IF('Itemized Order'!AQ38="","",'Itemized Order'!AQ38)</f>
        <v/>
      </c>
      <c r="AR35" s="171" t="str">
        <f>IF('Itemized Order'!AR38="","",'Itemized Order'!AR38)</f>
        <v/>
      </c>
      <c r="AS35" s="171" t="str">
        <f>IF('Itemized Order'!AS38="","",'Itemized Order'!AS38)</f>
        <v/>
      </c>
      <c r="AT35" s="171" t="str">
        <f>IF('Itemized Order'!AT38="","",'Itemized Order'!AT38)</f>
        <v/>
      </c>
      <c r="AU35" s="171" t="str">
        <f>IF('Itemized Order'!AU38="","",'Itemized Order'!AU38)</f>
        <v/>
      </c>
      <c r="AW35" s="171" t="str">
        <f>IF('Itemized Order'!AW38="","",'Itemized Order'!AW38)</f>
        <v/>
      </c>
      <c r="AX35" s="171" t="str">
        <f>IF('Itemized Order'!AX38="","",'Itemized Order'!AX38)</f>
        <v/>
      </c>
      <c r="AY35" s="171" t="str">
        <f>IF('Itemized Order'!AY38="","",'Itemized Order'!AY38)</f>
        <v/>
      </c>
      <c r="AZ35" s="171" t="str">
        <f>IF('Itemized Order'!AZ38="","",'Itemized Order'!AZ38)</f>
        <v/>
      </c>
      <c r="BA35" s="171" t="str">
        <f>IF('Itemized Order'!BA38="","",'Itemized Order'!BA38)</f>
        <v/>
      </c>
      <c r="BC35" s="171" t="str">
        <f>IF('Itemized Order'!BC38="","",'Itemized Order'!BC38)</f>
        <v/>
      </c>
      <c r="BD35" s="171" t="str">
        <f>IF('Itemized Order'!BD38="","",'Itemized Order'!BD38)</f>
        <v/>
      </c>
      <c r="BE35" s="171" t="str">
        <f>IF('Itemized Order'!BE38="","",'Itemized Order'!BE38)</f>
        <v/>
      </c>
      <c r="BF35" s="171" t="str">
        <f>IF('Itemized Order'!BF38="","",'Itemized Order'!BF38)</f>
        <v/>
      </c>
      <c r="BG35" s="171" t="str">
        <f>IF('Itemized Order'!BG38="","",'Itemized Order'!BG38)</f>
        <v/>
      </c>
      <c r="BI35" s="171" t="str">
        <f>IF('Itemized Order'!BI38="","",'Itemized Order'!BI38)</f>
        <v/>
      </c>
      <c r="BJ35" s="171" t="str">
        <f>IF('Itemized Order'!BJ38="","",'Itemized Order'!BJ38)</f>
        <v/>
      </c>
      <c r="BK35" s="171" t="str">
        <f>IF('Itemized Order'!BK38="","",'Itemized Order'!BK38)</f>
        <v/>
      </c>
      <c r="BL35" s="171" t="str">
        <f>IF('Itemized Order'!BL38="","",'Itemized Order'!BL38)</f>
        <v/>
      </c>
      <c r="BM35" s="171" t="str">
        <f>IF('Itemized Order'!BM38="","",'Itemized Order'!BM38)</f>
        <v/>
      </c>
      <c r="BO35" s="171" t="str">
        <f>IF('Itemized Order'!BO38="","",'Itemized Order'!BO38)</f>
        <v/>
      </c>
      <c r="BP35" s="171" t="str">
        <f>IF('Itemized Order'!BP38="","",'Itemized Order'!BP38)</f>
        <v/>
      </c>
      <c r="BQ35" s="171" t="str">
        <f>IF('Itemized Order'!BQ38="","",'Itemized Order'!BQ38)</f>
        <v/>
      </c>
      <c r="BR35" s="171" t="str">
        <f>IF('Itemized Order'!BR38="","",'Itemized Order'!BR38)</f>
        <v/>
      </c>
      <c r="BS35" s="171" t="str">
        <f>IF('Itemized Order'!BS38="","",'Itemized Order'!BS38)</f>
        <v/>
      </c>
      <c r="BU35" s="171" t="str">
        <f>IF('Itemized Order'!BU38="","",'Itemized Order'!BU38)</f>
        <v/>
      </c>
      <c r="BV35" s="171" t="str">
        <f>IF('Itemized Order'!BV38="","",'Itemized Order'!BV38)</f>
        <v/>
      </c>
      <c r="BW35" s="171" t="str">
        <f>IF('Itemized Order'!BW38="","",'Itemized Order'!BW38)</f>
        <v/>
      </c>
      <c r="BX35" s="171" t="str">
        <f>IF('Itemized Order'!BX38="","",'Itemized Order'!BX38)</f>
        <v/>
      </c>
      <c r="BY35" s="171" t="str">
        <f>IF('Itemized Order'!BY38="","",'Itemized Order'!BY38)</f>
        <v/>
      </c>
      <c r="CA35" s="171" t="str">
        <f>IF('Itemized Order'!CA38="","",'Itemized Order'!CA38)</f>
        <v/>
      </c>
      <c r="CB35" s="171" t="str">
        <f>IF('Itemized Order'!CB38="","",'Itemized Order'!CB38)</f>
        <v/>
      </c>
      <c r="CC35" s="171" t="str">
        <f>IF('Itemized Order'!CC38="","",'Itemized Order'!CC38)</f>
        <v/>
      </c>
      <c r="CD35" s="171" t="str">
        <f>IF('Itemized Order'!CD38="","",'Itemized Order'!CD38)</f>
        <v/>
      </c>
      <c r="CE35" s="171" t="str">
        <f>IF('Itemized Order'!CE38="","",'Itemized Order'!CE38)</f>
        <v/>
      </c>
    </row>
    <row r="36" spans="1:83" x14ac:dyDescent="0.3">
      <c r="A36" s="171" t="str">
        <f>IF('Itemized Order'!A39="","",'Itemized Order'!A39)</f>
        <v/>
      </c>
      <c r="B36" s="171" t="str">
        <f>IF('Itemized Order'!B39="","",'Itemized Order'!B39)</f>
        <v/>
      </c>
      <c r="C36" s="171" t="str">
        <f>IF('Itemized Order'!C39="","",'Itemized Order'!C39)</f>
        <v/>
      </c>
      <c r="D36" s="171" t="str">
        <f>IF('Itemized Order'!D39="","",'Itemized Order'!D39)</f>
        <v/>
      </c>
      <c r="E36" s="201" t="str">
        <f>IF('Itemized Order'!E39="","",'Itemized Order'!E39)</f>
        <v/>
      </c>
      <c r="G36" s="171" t="str">
        <f>IF('Itemized Order'!G39="","",'Itemized Order'!G39)</f>
        <v/>
      </c>
      <c r="H36" s="171" t="str">
        <f>IF('Itemized Order'!H39="","",'Itemized Order'!H39)</f>
        <v/>
      </c>
      <c r="I36" s="171" t="str">
        <f>IF('Itemized Order'!I39="","",'Itemized Order'!I39)</f>
        <v/>
      </c>
      <c r="J36" s="171" t="str">
        <f>IF('Itemized Order'!J39="","",'Itemized Order'!J39)</f>
        <v/>
      </c>
      <c r="K36" s="171" t="str">
        <f>IF('Itemized Order'!K39="","",'Itemized Order'!K39)</f>
        <v/>
      </c>
      <c r="M36" s="171" t="str">
        <f>IF('Itemized Order'!M39="","",'Itemized Order'!M39)</f>
        <v/>
      </c>
      <c r="N36" s="171" t="str">
        <f>IF('Itemized Order'!N39="","",'Itemized Order'!N39)</f>
        <v/>
      </c>
      <c r="O36" s="171" t="str">
        <f>IF('Itemized Order'!O39="","",'Itemized Order'!O39)</f>
        <v/>
      </c>
      <c r="P36" s="171" t="str">
        <f>IF('Itemized Order'!P39="","",'Itemized Order'!P39)</f>
        <v/>
      </c>
      <c r="Q36" s="171" t="str">
        <f>IF('Itemized Order'!Q39="","",'Itemized Order'!Q39)</f>
        <v/>
      </c>
      <c r="S36" s="171" t="str">
        <f>IF('Itemized Order'!S39="","",'Itemized Order'!S39)</f>
        <v/>
      </c>
      <c r="T36" s="171" t="str">
        <f>IF('Itemized Order'!T39="","",'Itemized Order'!T39)</f>
        <v/>
      </c>
      <c r="U36" s="171" t="str">
        <f>IF('Itemized Order'!U39="","",'Itemized Order'!U39)</f>
        <v/>
      </c>
      <c r="V36" s="171" t="str">
        <f>IF('Itemized Order'!V39="","",'Itemized Order'!V39)</f>
        <v/>
      </c>
      <c r="W36" s="171" t="str">
        <f>IF('Itemized Order'!W39="","",'Itemized Order'!W39)</f>
        <v/>
      </c>
      <c r="Y36" s="171" t="str">
        <f>IF('Itemized Order'!Y39="","",'Itemized Order'!Y39)</f>
        <v/>
      </c>
      <c r="Z36" s="171" t="str">
        <f>IF('Itemized Order'!Z39="","",'Itemized Order'!Z39)</f>
        <v/>
      </c>
      <c r="AA36" s="171" t="str">
        <f>IF('Itemized Order'!AA39="","",'Itemized Order'!AA39)</f>
        <v/>
      </c>
      <c r="AB36" s="171" t="str">
        <f>IF('Itemized Order'!AB39="","",'Itemized Order'!AB39)</f>
        <v/>
      </c>
      <c r="AC36" s="171" t="str">
        <f>IF('Itemized Order'!AC39="","",'Itemized Order'!AC39)</f>
        <v/>
      </c>
      <c r="AE36" s="171" t="str">
        <f>IF('Itemized Order'!AE39="","",'Itemized Order'!AE39)</f>
        <v/>
      </c>
      <c r="AF36" s="171" t="str">
        <f>IF('Itemized Order'!AF39="","",'Itemized Order'!AF39)</f>
        <v/>
      </c>
      <c r="AG36" s="171" t="str">
        <f>IF('Itemized Order'!AG39="","",'Itemized Order'!AG39)</f>
        <v/>
      </c>
      <c r="AH36" s="171" t="str">
        <f>IF('Itemized Order'!AH39="","",'Itemized Order'!AH39)</f>
        <v/>
      </c>
      <c r="AI36" s="171" t="str">
        <f>IF('Itemized Order'!AI39="","",'Itemized Order'!AI39)</f>
        <v/>
      </c>
      <c r="AK36" s="171" t="str">
        <f>IF('Itemized Order'!AK39="","",'Itemized Order'!AK39)</f>
        <v/>
      </c>
      <c r="AL36" s="171" t="str">
        <f>IF('Itemized Order'!AL39="","",'Itemized Order'!AL39)</f>
        <v/>
      </c>
      <c r="AM36" s="171" t="str">
        <f>IF('Itemized Order'!AM39="","",'Itemized Order'!AM39)</f>
        <v/>
      </c>
      <c r="AN36" s="171" t="str">
        <f>IF('Itemized Order'!AN39="","",'Itemized Order'!AN39)</f>
        <v/>
      </c>
      <c r="AO36" s="171" t="str">
        <f>IF('Itemized Order'!AO39="","",'Itemized Order'!AO39)</f>
        <v/>
      </c>
      <c r="AQ36" s="171" t="str">
        <f>IF('Itemized Order'!AQ39="","",'Itemized Order'!AQ39)</f>
        <v/>
      </c>
      <c r="AR36" s="171" t="str">
        <f>IF('Itemized Order'!AR39="","",'Itemized Order'!AR39)</f>
        <v/>
      </c>
      <c r="AS36" s="171" t="str">
        <f>IF('Itemized Order'!AS39="","",'Itemized Order'!AS39)</f>
        <v/>
      </c>
      <c r="AT36" s="171" t="str">
        <f>IF('Itemized Order'!AT39="","",'Itemized Order'!AT39)</f>
        <v/>
      </c>
      <c r="AU36" s="171" t="str">
        <f>IF('Itemized Order'!AU39="","",'Itemized Order'!AU39)</f>
        <v/>
      </c>
      <c r="AW36" s="171" t="str">
        <f>IF('Itemized Order'!AW39="","",'Itemized Order'!AW39)</f>
        <v/>
      </c>
      <c r="AX36" s="171" t="str">
        <f>IF('Itemized Order'!AX39="","",'Itemized Order'!AX39)</f>
        <v/>
      </c>
      <c r="AY36" s="171" t="str">
        <f>IF('Itemized Order'!AY39="","",'Itemized Order'!AY39)</f>
        <v/>
      </c>
      <c r="AZ36" s="171" t="str">
        <f>IF('Itemized Order'!AZ39="","",'Itemized Order'!AZ39)</f>
        <v/>
      </c>
      <c r="BA36" s="171" t="str">
        <f>IF('Itemized Order'!BA39="","",'Itemized Order'!BA39)</f>
        <v/>
      </c>
      <c r="BC36" s="171" t="str">
        <f>IF('Itemized Order'!BC39="","",'Itemized Order'!BC39)</f>
        <v/>
      </c>
      <c r="BD36" s="171" t="str">
        <f>IF('Itemized Order'!BD39="","",'Itemized Order'!BD39)</f>
        <v/>
      </c>
      <c r="BE36" s="171" t="str">
        <f>IF('Itemized Order'!BE39="","",'Itemized Order'!BE39)</f>
        <v/>
      </c>
      <c r="BF36" s="171" t="str">
        <f>IF('Itemized Order'!BF39="","",'Itemized Order'!BF39)</f>
        <v/>
      </c>
      <c r="BG36" s="171" t="str">
        <f>IF('Itemized Order'!BG39="","",'Itemized Order'!BG39)</f>
        <v/>
      </c>
      <c r="BI36" s="171" t="str">
        <f>IF('Itemized Order'!BI39="","",'Itemized Order'!BI39)</f>
        <v/>
      </c>
      <c r="BJ36" s="171" t="str">
        <f>IF('Itemized Order'!BJ39="","",'Itemized Order'!BJ39)</f>
        <v/>
      </c>
      <c r="BK36" s="171" t="str">
        <f>IF('Itemized Order'!BK39="","",'Itemized Order'!BK39)</f>
        <v/>
      </c>
      <c r="BL36" s="171" t="str">
        <f>IF('Itemized Order'!BL39="","",'Itemized Order'!BL39)</f>
        <v/>
      </c>
      <c r="BM36" s="171" t="str">
        <f>IF('Itemized Order'!BM39="","",'Itemized Order'!BM39)</f>
        <v/>
      </c>
      <c r="BO36" s="171" t="str">
        <f>IF('Itemized Order'!BO39="","",'Itemized Order'!BO39)</f>
        <v/>
      </c>
      <c r="BP36" s="171" t="str">
        <f>IF('Itemized Order'!BP39="","",'Itemized Order'!BP39)</f>
        <v/>
      </c>
      <c r="BQ36" s="171" t="str">
        <f>IF('Itemized Order'!BQ39="","",'Itemized Order'!BQ39)</f>
        <v/>
      </c>
      <c r="BR36" s="171" t="str">
        <f>IF('Itemized Order'!BR39="","",'Itemized Order'!BR39)</f>
        <v/>
      </c>
      <c r="BS36" s="171" t="str">
        <f>IF('Itemized Order'!BS39="","",'Itemized Order'!BS39)</f>
        <v/>
      </c>
      <c r="BU36" s="171" t="str">
        <f>IF('Itemized Order'!BU39="","",'Itemized Order'!BU39)</f>
        <v/>
      </c>
      <c r="BV36" s="171" t="str">
        <f>IF('Itemized Order'!BV39="","",'Itemized Order'!BV39)</f>
        <v/>
      </c>
      <c r="BW36" s="171" t="str">
        <f>IF('Itemized Order'!BW39="","",'Itemized Order'!BW39)</f>
        <v/>
      </c>
      <c r="BX36" s="171" t="str">
        <f>IF('Itemized Order'!BX39="","",'Itemized Order'!BX39)</f>
        <v/>
      </c>
      <c r="BY36" s="171" t="str">
        <f>IF('Itemized Order'!BY39="","",'Itemized Order'!BY39)</f>
        <v/>
      </c>
      <c r="CA36" s="171" t="str">
        <f>IF('Itemized Order'!CA39="","",'Itemized Order'!CA39)</f>
        <v/>
      </c>
      <c r="CB36" s="171" t="str">
        <f>IF('Itemized Order'!CB39="","",'Itemized Order'!CB39)</f>
        <v/>
      </c>
      <c r="CC36" s="171" t="str">
        <f>IF('Itemized Order'!CC39="","",'Itemized Order'!CC39)</f>
        <v/>
      </c>
      <c r="CD36" s="171" t="str">
        <f>IF('Itemized Order'!CD39="","",'Itemized Order'!CD39)</f>
        <v/>
      </c>
      <c r="CE36" s="171" t="str">
        <f>IF('Itemized Order'!CE39="","",'Itemized Order'!CE39)</f>
        <v/>
      </c>
    </row>
    <row r="37" spans="1:83" x14ac:dyDescent="0.3">
      <c r="A37" s="171" t="str">
        <f>IF('Itemized Order'!A40="","",'Itemized Order'!A40)</f>
        <v/>
      </c>
      <c r="B37" s="171" t="str">
        <f>IF('Itemized Order'!B40="","",'Itemized Order'!B40)</f>
        <v/>
      </c>
      <c r="C37" s="171" t="str">
        <f>IF('Itemized Order'!C40="","",'Itemized Order'!C40)</f>
        <v/>
      </c>
      <c r="D37" s="171" t="str">
        <f>IF('Itemized Order'!D40="","",'Itemized Order'!D40)</f>
        <v/>
      </c>
      <c r="E37" s="201" t="str">
        <f>IF('Itemized Order'!E40="","",'Itemized Order'!E40)</f>
        <v/>
      </c>
      <c r="G37" s="171" t="str">
        <f>IF('Itemized Order'!G40="","",'Itemized Order'!G40)</f>
        <v/>
      </c>
      <c r="H37" s="171" t="str">
        <f>IF('Itemized Order'!H40="","",'Itemized Order'!H40)</f>
        <v/>
      </c>
      <c r="I37" s="171" t="str">
        <f>IF('Itemized Order'!I40="","",'Itemized Order'!I40)</f>
        <v/>
      </c>
      <c r="J37" s="171" t="str">
        <f>IF('Itemized Order'!J40="","",'Itemized Order'!J40)</f>
        <v/>
      </c>
      <c r="K37" s="171" t="str">
        <f>IF('Itemized Order'!K40="","",'Itemized Order'!K40)</f>
        <v/>
      </c>
      <c r="M37" s="171" t="str">
        <f>IF('Itemized Order'!M40="","",'Itemized Order'!M40)</f>
        <v/>
      </c>
      <c r="N37" s="171" t="str">
        <f>IF('Itemized Order'!N40="","",'Itemized Order'!N40)</f>
        <v/>
      </c>
      <c r="O37" s="171" t="str">
        <f>IF('Itemized Order'!O40="","",'Itemized Order'!O40)</f>
        <v/>
      </c>
      <c r="P37" s="171" t="str">
        <f>IF('Itemized Order'!P40="","",'Itemized Order'!P40)</f>
        <v/>
      </c>
      <c r="Q37" s="171" t="str">
        <f>IF('Itemized Order'!Q40="","",'Itemized Order'!Q40)</f>
        <v/>
      </c>
      <c r="S37" s="171" t="str">
        <f>IF('Itemized Order'!S40="","",'Itemized Order'!S40)</f>
        <v/>
      </c>
      <c r="T37" s="171" t="str">
        <f>IF('Itemized Order'!T40="","",'Itemized Order'!T40)</f>
        <v/>
      </c>
      <c r="U37" s="171" t="str">
        <f>IF('Itemized Order'!U40="","",'Itemized Order'!U40)</f>
        <v/>
      </c>
      <c r="V37" s="171" t="str">
        <f>IF('Itemized Order'!V40="","",'Itemized Order'!V40)</f>
        <v/>
      </c>
      <c r="W37" s="171" t="str">
        <f>IF('Itemized Order'!W40="","",'Itemized Order'!W40)</f>
        <v/>
      </c>
      <c r="Y37" s="171" t="str">
        <f>IF('Itemized Order'!Y40="","",'Itemized Order'!Y40)</f>
        <v/>
      </c>
      <c r="Z37" s="171" t="str">
        <f>IF('Itemized Order'!Z40="","",'Itemized Order'!Z40)</f>
        <v/>
      </c>
      <c r="AA37" s="171" t="str">
        <f>IF('Itemized Order'!AA40="","",'Itemized Order'!AA40)</f>
        <v/>
      </c>
      <c r="AB37" s="171" t="str">
        <f>IF('Itemized Order'!AB40="","",'Itemized Order'!AB40)</f>
        <v/>
      </c>
      <c r="AC37" s="171" t="str">
        <f>IF('Itemized Order'!AC40="","",'Itemized Order'!AC40)</f>
        <v/>
      </c>
      <c r="AE37" s="171" t="str">
        <f>IF('Itemized Order'!AE40="","",'Itemized Order'!AE40)</f>
        <v/>
      </c>
      <c r="AF37" s="171" t="str">
        <f>IF('Itemized Order'!AF40="","",'Itemized Order'!AF40)</f>
        <v/>
      </c>
      <c r="AG37" s="171" t="str">
        <f>IF('Itemized Order'!AG40="","",'Itemized Order'!AG40)</f>
        <v/>
      </c>
      <c r="AH37" s="171" t="str">
        <f>IF('Itemized Order'!AH40="","",'Itemized Order'!AH40)</f>
        <v/>
      </c>
      <c r="AI37" s="171" t="str">
        <f>IF('Itemized Order'!AI40="","",'Itemized Order'!AI40)</f>
        <v/>
      </c>
      <c r="AK37" s="171" t="str">
        <f>IF('Itemized Order'!AK40="","",'Itemized Order'!AK40)</f>
        <v/>
      </c>
      <c r="AL37" s="171" t="str">
        <f>IF('Itemized Order'!AL40="","",'Itemized Order'!AL40)</f>
        <v/>
      </c>
      <c r="AM37" s="171" t="str">
        <f>IF('Itemized Order'!AM40="","",'Itemized Order'!AM40)</f>
        <v/>
      </c>
      <c r="AN37" s="171" t="str">
        <f>IF('Itemized Order'!AN40="","",'Itemized Order'!AN40)</f>
        <v/>
      </c>
      <c r="AO37" s="171" t="str">
        <f>IF('Itemized Order'!AO40="","",'Itemized Order'!AO40)</f>
        <v/>
      </c>
      <c r="AQ37" s="171" t="str">
        <f>IF('Itemized Order'!AQ40="","",'Itemized Order'!AQ40)</f>
        <v/>
      </c>
      <c r="AR37" s="171" t="str">
        <f>IF('Itemized Order'!AR40="","",'Itemized Order'!AR40)</f>
        <v/>
      </c>
      <c r="AS37" s="171" t="str">
        <f>IF('Itemized Order'!AS40="","",'Itemized Order'!AS40)</f>
        <v/>
      </c>
      <c r="AT37" s="171" t="str">
        <f>IF('Itemized Order'!AT40="","",'Itemized Order'!AT40)</f>
        <v/>
      </c>
      <c r="AU37" s="171" t="str">
        <f>IF('Itemized Order'!AU40="","",'Itemized Order'!AU40)</f>
        <v/>
      </c>
      <c r="AW37" s="171" t="str">
        <f>IF('Itemized Order'!AW40="","",'Itemized Order'!AW40)</f>
        <v/>
      </c>
      <c r="AX37" s="171" t="str">
        <f>IF('Itemized Order'!AX40="","",'Itemized Order'!AX40)</f>
        <v/>
      </c>
      <c r="AY37" s="171" t="str">
        <f>IF('Itemized Order'!AY40="","",'Itemized Order'!AY40)</f>
        <v/>
      </c>
      <c r="AZ37" s="171" t="str">
        <f>IF('Itemized Order'!AZ40="","",'Itemized Order'!AZ40)</f>
        <v/>
      </c>
      <c r="BA37" s="171" t="str">
        <f>IF('Itemized Order'!BA40="","",'Itemized Order'!BA40)</f>
        <v/>
      </c>
      <c r="BC37" s="171" t="str">
        <f>IF('Itemized Order'!BC40="","",'Itemized Order'!BC40)</f>
        <v/>
      </c>
      <c r="BD37" s="171" t="str">
        <f>IF('Itemized Order'!BD40="","",'Itemized Order'!BD40)</f>
        <v/>
      </c>
      <c r="BE37" s="171" t="str">
        <f>IF('Itemized Order'!BE40="","",'Itemized Order'!BE40)</f>
        <v/>
      </c>
      <c r="BF37" s="171" t="str">
        <f>IF('Itemized Order'!BF40="","",'Itemized Order'!BF40)</f>
        <v/>
      </c>
      <c r="BG37" s="171" t="str">
        <f>IF('Itemized Order'!BG40="","",'Itemized Order'!BG40)</f>
        <v/>
      </c>
      <c r="BI37" s="171" t="str">
        <f>IF('Itemized Order'!BI40="","",'Itemized Order'!BI40)</f>
        <v/>
      </c>
      <c r="BJ37" s="171" t="str">
        <f>IF('Itemized Order'!BJ40="","",'Itemized Order'!BJ40)</f>
        <v/>
      </c>
      <c r="BK37" s="171" t="str">
        <f>IF('Itemized Order'!BK40="","",'Itemized Order'!BK40)</f>
        <v/>
      </c>
      <c r="BL37" s="171" t="str">
        <f>IF('Itemized Order'!BL40="","",'Itemized Order'!BL40)</f>
        <v/>
      </c>
      <c r="BM37" s="171" t="str">
        <f>IF('Itemized Order'!BM40="","",'Itemized Order'!BM40)</f>
        <v/>
      </c>
      <c r="BO37" s="171" t="str">
        <f>IF('Itemized Order'!BO40="","",'Itemized Order'!BO40)</f>
        <v/>
      </c>
      <c r="BP37" s="171" t="str">
        <f>IF('Itemized Order'!BP40="","",'Itemized Order'!BP40)</f>
        <v/>
      </c>
      <c r="BQ37" s="171" t="str">
        <f>IF('Itemized Order'!BQ40="","",'Itemized Order'!BQ40)</f>
        <v/>
      </c>
      <c r="BR37" s="171" t="str">
        <f>IF('Itemized Order'!BR40="","",'Itemized Order'!BR40)</f>
        <v/>
      </c>
      <c r="BS37" s="171" t="str">
        <f>IF('Itemized Order'!BS40="","",'Itemized Order'!BS40)</f>
        <v/>
      </c>
      <c r="BU37" s="171" t="str">
        <f>IF('Itemized Order'!BU40="","",'Itemized Order'!BU40)</f>
        <v/>
      </c>
      <c r="BV37" s="171" t="str">
        <f>IF('Itemized Order'!BV40="","",'Itemized Order'!BV40)</f>
        <v/>
      </c>
      <c r="BW37" s="171" t="str">
        <f>IF('Itemized Order'!BW40="","",'Itemized Order'!BW40)</f>
        <v/>
      </c>
      <c r="BX37" s="171" t="str">
        <f>IF('Itemized Order'!BX40="","",'Itemized Order'!BX40)</f>
        <v/>
      </c>
      <c r="BY37" s="171" t="str">
        <f>IF('Itemized Order'!BY40="","",'Itemized Order'!BY40)</f>
        <v/>
      </c>
      <c r="CA37" s="171" t="str">
        <f>IF('Itemized Order'!CA40="","",'Itemized Order'!CA40)</f>
        <v/>
      </c>
      <c r="CB37" s="171" t="str">
        <f>IF('Itemized Order'!CB40="","",'Itemized Order'!CB40)</f>
        <v/>
      </c>
      <c r="CC37" s="171" t="str">
        <f>IF('Itemized Order'!CC40="","",'Itemized Order'!CC40)</f>
        <v/>
      </c>
      <c r="CD37" s="171" t="str">
        <f>IF('Itemized Order'!CD40="","",'Itemized Order'!CD40)</f>
        <v/>
      </c>
      <c r="CE37" s="171" t="str">
        <f>IF('Itemized Order'!CE40="","",'Itemized Order'!CE40)</f>
        <v/>
      </c>
    </row>
    <row r="38" spans="1:83" x14ac:dyDescent="0.3">
      <c r="A38" s="171" t="str">
        <f>IF('Itemized Order'!A41="","",'Itemized Order'!A41)</f>
        <v/>
      </c>
      <c r="B38" s="171" t="str">
        <f>IF('Itemized Order'!B41="","",'Itemized Order'!B41)</f>
        <v/>
      </c>
      <c r="C38" s="171" t="str">
        <f>IF('Itemized Order'!C41="","",'Itemized Order'!C41)</f>
        <v/>
      </c>
      <c r="D38" s="171" t="str">
        <f>IF('Itemized Order'!D41="","",'Itemized Order'!D41)</f>
        <v/>
      </c>
      <c r="E38" s="201" t="str">
        <f>IF('Itemized Order'!E41="","",'Itemized Order'!E41)</f>
        <v/>
      </c>
      <c r="G38" s="171" t="str">
        <f>IF('Itemized Order'!G41="","",'Itemized Order'!G41)</f>
        <v/>
      </c>
      <c r="H38" s="171" t="str">
        <f>IF('Itemized Order'!H41="","",'Itemized Order'!H41)</f>
        <v/>
      </c>
      <c r="I38" s="171" t="str">
        <f>IF('Itemized Order'!I41="","",'Itemized Order'!I41)</f>
        <v/>
      </c>
      <c r="J38" s="171" t="str">
        <f>IF('Itemized Order'!J41="","",'Itemized Order'!J41)</f>
        <v/>
      </c>
      <c r="K38" s="171" t="str">
        <f>IF('Itemized Order'!K41="","",'Itemized Order'!K41)</f>
        <v/>
      </c>
      <c r="M38" s="171" t="str">
        <f>IF('Itemized Order'!M41="","",'Itemized Order'!M41)</f>
        <v/>
      </c>
      <c r="N38" s="171" t="str">
        <f>IF('Itemized Order'!N41="","",'Itemized Order'!N41)</f>
        <v/>
      </c>
      <c r="O38" s="171" t="str">
        <f>IF('Itemized Order'!O41="","",'Itemized Order'!O41)</f>
        <v/>
      </c>
      <c r="P38" s="171" t="str">
        <f>IF('Itemized Order'!P41="","",'Itemized Order'!P41)</f>
        <v/>
      </c>
      <c r="Q38" s="171" t="str">
        <f>IF('Itemized Order'!Q41="","",'Itemized Order'!Q41)</f>
        <v/>
      </c>
      <c r="S38" s="171" t="str">
        <f>IF('Itemized Order'!S41="","",'Itemized Order'!S41)</f>
        <v/>
      </c>
      <c r="T38" s="171" t="str">
        <f>IF('Itemized Order'!T41="","",'Itemized Order'!T41)</f>
        <v/>
      </c>
      <c r="U38" s="171" t="str">
        <f>IF('Itemized Order'!U41="","",'Itemized Order'!U41)</f>
        <v/>
      </c>
      <c r="V38" s="171" t="str">
        <f>IF('Itemized Order'!V41="","",'Itemized Order'!V41)</f>
        <v/>
      </c>
      <c r="W38" s="171" t="str">
        <f>IF('Itemized Order'!W41="","",'Itemized Order'!W41)</f>
        <v/>
      </c>
      <c r="Y38" s="171" t="str">
        <f>IF('Itemized Order'!Y41="","",'Itemized Order'!Y41)</f>
        <v/>
      </c>
      <c r="Z38" s="171" t="str">
        <f>IF('Itemized Order'!Z41="","",'Itemized Order'!Z41)</f>
        <v/>
      </c>
      <c r="AA38" s="171" t="str">
        <f>IF('Itemized Order'!AA41="","",'Itemized Order'!AA41)</f>
        <v/>
      </c>
      <c r="AB38" s="171" t="str">
        <f>IF('Itemized Order'!AB41="","",'Itemized Order'!AB41)</f>
        <v/>
      </c>
      <c r="AC38" s="171" t="str">
        <f>IF('Itemized Order'!AC41="","",'Itemized Order'!AC41)</f>
        <v/>
      </c>
      <c r="AE38" s="171" t="str">
        <f>IF('Itemized Order'!AE41="","",'Itemized Order'!AE41)</f>
        <v/>
      </c>
      <c r="AF38" s="171" t="str">
        <f>IF('Itemized Order'!AF41="","",'Itemized Order'!AF41)</f>
        <v/>
      </c>
      <c r="AG38" s="171" t="str">
        <f>IF('Itemized Order'!AG41="","",'Itemized Order'!AG41)</f>
        <v/>
      </c>
      <c r="AH38" s="171" t="str">
        <f>IF('Itemized Order'!AH41="","",'Itemized Order'!AH41)</f>
        <v/>
      </c>
      <c r="AI38" s="171" t="str">
        <f>IF('Itemized Order'!AI41="","",'Itemized Order'!AI41)</f>
        <v/>
      </c>
      <c r="AK38" s="171" t="str">
        <f>IF('Itemized Order'!AK41="","",'Itemized Order'!AK41)</f>
        <v/>
      </c>
      <c r="AL38" s="171" t="str">
        <f>IF('Itemized Order'!AL41="","",'Itemized Order'!AL41)</f>
        <v/>
      </c>
      <c r="AM38" s="171" t="str">
        <f>IF('Itemized Order'!AM41="","",'Itemized Order'!AM41)</f>
        <v/>
      </c>
      <c r="AN38" s="171" t="str">
        <f>IF('Itemized Order'!AN41="","",'Itemized Order'!AN41)</f>
        <v/>
      </c>
      <c r="AO38" s="171" t="str">
        <f>IF('Itemized Order'!AO41="","",'Itemized Order'!AO41)</f>
        <v/>
      </c>
      <c r="AQ38" s="171" t="str">
        <f>IF('Itemized Order'!AQ41="","",'Itemized Order'!AQ41)</f>
        <v/>
      </c>
      <c r="AR38" s="171" t="str">
        <f>IF('Itemized Order'!AR41="","",'Itemized Order'!AR41)</f>
        <v/>
      </c>
      <c r="AS38" s="171" t="str">
        <f>IF('Itemized Order'!AS41="","",'Itemized Order'!AS41)</f>
        <v/>
      </c>
      <c r="AT38" s="171" t="str">
        <f>IF('Itemized Order'!AT41="","",'Itemized Order'!AT41)</f>
        <v/>
      </c>
      <c r="AU38" s="171" t="str">
        <f>IF('Itemized Order'!AU41="","",'Itemized Order'!AU41)</f>
        <v/>
      </c>
      <c r="AW38" s="171" t="str">
        <f>IF('Itemized Order'!AW41="","",'Itemized Order'!AW41)</f>
        <v/>
      </c>
      <c r="AX38" s="171" t="str">
        <f>IF('Itemized Order'!AX41="","",'Itemized Order'!AX41)</f>
        <v/>
      </c>
      <c r="AY38" s="171" t="str">
        <f>IF('Itemized Order'!AY41="","",'Itemized Order'!AY41)</f>
        <v/>
      </c>
      <c r="AZ38" s="171" t="str">
        <f>IF('Itemized Order'!AZ41="","",'Itemized Order'!AZ41)</f>
        <v/>
      </c>
      <c r="BA38" s="171" t="str">
        <f>IF('Itemized Order'!BA41="","",'Itemized Order'!BA41)</f>
        <v/>
      </c>
      <c r="BC38" s="171" t="str">
        <f>IF('Itemized Order'!BC41="","",'Itemized Order'!BC41)</f>
        <v/>
      </c>
      <c r="BD38" s="171" t="str">
        <f>IF('Itemized Order'!BD41="","",'Itemized Order'!BD41)</f>
        <v/>
      </c>
      <c r="BE38" s="171" t="str">
        <f>IF('Itemized Order'!BE41="","",'Itemized Order'!BE41)</f>
        <v/>
      </c>
      <c r="BF38" s="171" t="str">
        <f>IF('Itemized Order'!BF41="","",'Itemized Order'!BF41)</f>
        <v/>
      </c>
      <c r="BG38" s="171" t="str">
        <f>IF('Itemized Order'!BG41="","",'Itemized Order'!BG41)</f>
        <v/>
      </c>
      <c r="BI38" s="171" t="str">
        <f>IF('Itemized Order'!BI41="","",'Itemized Order'!BI41)</f>
        <v/>
      </c>
      <c r="BJ38" s="171" t="str">
        <f>IF('Itemized Order'!BJ41="","",'Itemized Order'!BJ41)</f>
        <v/>
      </c>
      <c r="BK38" s="171" t="str">
        <f>IF('Itemized Order'!BK41="","",'Itemized Order'!BK41)</f>
        <v/>
      </c>
      <c r="BL38" s="171" t="str">
        <f>IF('Itemized Order'!BL41="","",'Itemized Order'!BL41)</f>
        <v/>
      </c>
      <c r="BM38" s="171" t="str">
        <f>IF('Itemized Order'!BM41="","",'Itemized Order'!BM41)</f>
        <v/>
      </c>
      <c r="BO38" s="171" t="str">
        <f>IF('Itemized Order'!BO41="","",'Itemized Order'!BO41)</f>
        <v/>
      </c>
      <c r="BP38" s="171" t="str">
        <f>IF('Itemized Order'!BP41="","",'Itemized Order'!BP41)</f>
        <v/>
      </c>
      <c r="BQ38" s="171" t="str">
        <f>IF('Itemized Order'!BQ41="","",'Itemized Order'!BQ41)</f>
        <v/>
      </c>
      <c r="BR38" s="171" t="str">
        <f>IF('Itemized Order'!BR41="","",'Itemized Order'!BR41)</f>
        <v/>
      </c>
      <c r="BS38" s="171" t="str">
        <f>IF('Itemized Order'!BS41="","",'Itemized Order'!BS41)</f>
        <v/>
      </c>
      <c r="BU38" s="171" t="str">
        <f>IF('Itemized Order'!BU41="","",'Itemized Order'!BU41)</f>
        <v/>
      </c>
      <c r="BV38" s="171" t="str">
        <f>IF('Itemized Order'!BV41="","",'Itemized Order'!BV41)</f>
        <v/>
      </c>
      <c r="BW38" s="171" t="str">
        <f>IF('Itemized Order'!BW41="","",'Itemized Order'!BW41)</f>
        <v/>
      </c>
      <c r="BX38" s="171" t="str">
        <f>IF('Itemized Order'!BX41="","",'Itemized Order'!BX41)</f>
        <v/>
      </c>
      <c r="BY38" s="171" t="str">
        <f>IF('Itemized Order'!BY41="","",'Itemized Order'!BY41)</f>
        <v/>
      </c>
      <c r="CA38" s="171" t="str">
        <f>IF('Itemized Order'!CA41="","",'Itemized Order'!CA41)</f>
        <v/>
      </c>
      <c r="CB38" s="171" t="str">
        <f>IF('Itemized Order'!CB41="","",'Itemized Order'!CB41)</f>
        <v/>
      </c>
      <c r="CC38" s="171" t="str">
        <f>IF('Itemized Order'!CC41="","",'Itemized Order'!CC41)</f>
        <v/>
      </c>
      <c r="CD38" s="171" t="str">
        <f>IF('Itemized Order'!CD41="","",'Itemized Order'!CD41)</f>
        <v/>
      </c>
      <c r="CE38" s="171" t="str">
        <f>IF('Itemized Order'!CE41="","",'Itemized Order'!CE41)</f>
        <v/>
      </c>
    </row>
    <row r="39" spans="1:83" x14ac:dyDescent="0.3">
      <c r="A39" s="171" t="str">
        <f>IF('Itemized Order'!A42="","",'Itemized Order'!A42)</f>
        <v/>
      </c>
      <c r="B39" s="171" t="str">
        <f>IF('Itemized Order'!B42="","",'Itemized Order'!B42)</f>
        <v/>
      </c>
      <c r="C39" s="171" t="str">
        <f>IF('Itemized Order'!C42="","",'Itemized Order'!C42)</f>
        <v/>
      </c>
      <c r="D39" s="171" t="str">
        <f>IF('Itemized Order'!D42="","",'Itemized Order'!D42)</f>
        <v/>
      </c>
      <c r="E39" s="201" t="str">
        <f>IF('Itemized Order'!E42="","",'Itemized Order'!E42)</f>
        <v/>
      </c>
      <c r="G39" s="171" t="str">
        <f>IF('Itemized Order'!G42="","",'Itemized Order'!G42)</f>
        <v/>
      </c>
      <c r="H39" s="171" t="str">
        <f>IF('Itemized Order'!H42="","",'Itemized Order'!H42)</f>
        <v/>
      </c>
      <c r="I39" s="171" t="str">
        <f>IF('Itemized Order'!I42="","",'Itemized Order'!I42)</f>
        <v/>
      </c>
      <c r="J39" s="171" t="str">
        <f>IF('Itemized Order'!J42="","",'Itemized Order'!J42)</f>
        <v/>
      </c>
      <c r="K39" s="171" t="str">
        <f>IF('Itemized Order'!K42="","",'Itemized Order'!K42)</f>
        <v/>
      </c>
      <c r="M39" s="171" t="str">
        <f>IF('Itemized Order'!M42="","",'Itemized Order'!M42)</f>
        <v/>
      </c>
      <c r="N39" s="171" t="str">
        <f>IF('Itemized Order'!N42="","",'Itemized Order'!N42)</f>
        <v/>
      </c>
      <c r="O39" s="171" t="str">
        <f>IF('Itemized Order'!O42="","",'Itemized Order'!O42)</f>
        <v/>
      </c>
      <c r="P39" s="171" t="str">
        <f>IF('Itemized Order'!P42="","",'Itemized Order'!P42)</f>
        <v/>
      </c>
      <c r="Q39" s="171" t="str">
        <f>IF('Itemized Order'!Q42="","",'Itemized Order'!Q42)</f>
        <v/>
      </c>
      <c r="S39" s="171" t="str">
        <f>IF('Itemized Order'!S42="","",'Itemized Order'!S42)</f>
        <v/>
      </c>
      <c r="T39" s="171" t="str">
        <f>IF('Itemized Order'!T42="","",'Itemized Order'!T42)</f>
        <v/>
      </c>
      <c r="U39" s="171" t="str">
        <f>IF('Itemized Order'!U42="","",'Itemized Order'!U42)</f>
        <v/>
      </c>
      <c r="V39" s="171" t="str">
        <f>IF('Itemized Order'!V42="","",'Itemized Order'!V42)</f>
        <v/>
      </c>
      <c r="W39" s="171" t="str">
        <f>IF('Itemized Order'!W42="","",'Itemized Order'!W42)</f>
        <v/>
      </c>
      <c r="Y39" s="171" t="str">
        <f>IF('Itemized Order'!Y42="","",'Itemized Order'!Y42)</f>
        <v/>
      </c>
      <c r="Z39" s="171" t="str">
        <f>IF('Itemized Order'!Z42="","",'Itemized Order'!Z42)</f>
        <v/>
      </c>
      <c r="AA39" s="171" t="str">
        <f>IF('Itemized Order'!AA42="","",'Itemized Order'!AA42)</f>
        <v/>
      </c>
      <c r="AB39" s="171" t="str">
        <f>IF('Itemized Order'!AB42="","",'Itemized Order'!AB42)</f>
        <v/>
      </c>
      <c r="AC39" s="171" t="str">
        <f>IF('Itemized Order'!AC42="","",'Itemized Order'!AC42)</f>
        <v/>
      </c>
      <c r="AE39" s="171" t="str">
        <f>IF('Itemized Order'!AE42="","",'Itemized Order'!AE42)</f>
        <v/>
      </c>
      <c r="AF39" s="171" t="str">
        <f>IF('Itemized Order'!AF42="","",'Itemized Order'!AF42)</f>
        <v/>
      </c>
      <c r="AG39" s="171" t="str">
        <f>IF('Itemized Order'!AG42="","",'Itemized Order'!AG42)</f>
        <v/>
      </c>
      <c r="AH39" s="171" t="str">
        <f>IF('Itemized Order'!AH42="","",'Itemized Order'!AH42)</f>
        <v/>
      </c>
      <c r="AI39" s="171" t="str">
        <f>IF('Itemized Order'!AI42="","",'Itemized Order'!AI42)</f>
        <v/>
      </c>
      <c r="AK39" s="171" t="str">
        <f>IF('Itemized Order'!AK42="","",'Itemized Order'!AK42)</f>
        <v/>
      </c>
      <c r="AL39" s="171" t="str">
        <f>IF('Itemized Order'!AL42="","",'Itemized Order'!AL42)</f>
        <v/>
      </c>
      <c r="AM39" s="171" t="str">
        <f>IF('Itemized Order'!AM42="","",'Itemized Order'!AM42)</f>
        <v/>
      </c>
      <c r="AN39" s="171" t="str">
        <f>IF('Itemized Order'!AN42="","",'Itemized Order'!AN42)</f>
        <v/>
      </c>
      <c r="AO39" s="171" t="str">
        <f>IF('Itemized Order'!AO42="","",'Itemized Order'!AO42)</f>
        <v/>
      </c>
      <c r="AQ39" s="171" t="str">
        <f>IF('Itemized Order'!AQ42="","",'Itemized Order'!AQ42)</f>
        <v/>
      </c>
      <c r="AR39" s="171" t="str">
        <f>IF('Itemized Order'!AR42="","",'Itemized Order'!AR42)</f>
        <v/>
      </c>
      <c r="AS39" s="171" t="str">
        <f>IF('Itemized Order'!AS42="","",'Itemized Order'!AS42)</f>
        <v/>
      </c>
      <c r="AT39" s="171" t="str">
        <f>IF('Itemized Order'!AT42="","",'Itemized Order'!AT42)</f>
        <v/>
      </c>
      <c r="AU39" s="171" t="str">
        <f>IF('Itemized Order'!AU42="","",'Itemized Order'!AU42)</f>
        <v/>
      </c>
      <c r="AW39" s="171" t="str">
        <f>IF('Itemized Order'!AW42="","",'Itemized Order'!AW42)</f>
        <v/>
      </c>
      <c r="AX39" s="171" t="str">
        <f>IF('Itemized Order'!AX42="","",'Itemized Order'!AX42)</f>
        <v/>
      </c>
      <c r="AY39" s="171" t="str">
        <f>IF('Itemized Order'!AY42="","",'Itemized Order'!AY42)</f>
        <v/>
      </c>
      <c r="AZ39" s="171" t="str">
        <f>IF('Itemized Order'!AZ42="","",'Itemized Order'!AZ42)</f>
        <v/>
      </c>
      <c r="BA39" s="171" t="str">
        <f>IF('Itemized Order'!BA42="","",'Itemized Order'!BA42)</f>
        <v/>
      </c>
      <c r="BC39" s="171" t="str">
        <f>IF('Itemized Order'!BC42="","",'Itemized Order'!BC42)</f>
        <v/>
      </c>
      <c r="BD39" s="171" t="str">
        <f>IF('Itemized Order'!BD42="","",'Itemized Order'!BD42)</f>
        <v/>
      </c>
      <c r="BE39" s="171" t="str">
        <f>IF('Itemized Order'!BE42="","",'Itemized Order'!BE42)</f>
        <v/>
      </c>
      <c r="BF39" s="171" t="str">
        <f>IF('Itemized Order'!BF42="","",'Itemized Order'!BF42)</f>
        <v/>
      </c>
      <c r="BG39" s="171" t="str">
        <f>IF('Itemized Order'!BG42="","",'Itemized Order'!BG42)</f>
        <v/>
      </c>
      <c r="BI39" s="171" t="str">
        <f>IF('Itemized Order'!BI42="","",'Itemized Order'!BI42)</f>
        <v/>
      </c>
      <c r="BJ39" s="171" t="str">
        <f>IF('Itemized Order'!BJ42="","",'Itemized Order'!BJ42)</f>
        <v/>
      </c>
      <c r="BK39" s="171" t="str">
        <f>IF('Itemized Order'!BK42="","",'Itemized Order'!BK42)</f>
        <v/>
      </c>
      <c r="BL39" s="171" t="str">
        <f>IF('Itemized Order'!BL42="","",'Itemized Order'!BL42)</f>
        <v/>
      </c>
      <c r="BM39" s="171" t="str">
        <f>IF('Itemized Order'!BM42="","",'Itemized Order'!BM42)</f>
        <v/>
      </c>
      <c r="BO39" s="171" t="str">
        <f>IF('Itemized Order'!BO42="","",'Itemized Order'!BO42)</f>
        <v/>
      </c>
      <c r="BP39" s="171" t="str">
        <f>IF('Itemized Order'!BP42="","",'Itemized Order'!BP42)</f>
        <v/>
      </c>
      <c r="BQ39" s="171" t="str">
        <f>IF('Itemized Order'!BQ42="","",'Itemized Order'!BQ42)</f>
        <v/>
      </c>
      <c r="BR39" s="171" t="str">
        <f>IF('Itemized Order'!BR42="","",'Itemized Order'!BR42)</f>
        <v/>
      </c>
      <c r="BS39" s="171" t="str">
        <f>IF('Itemized Order'!BS42="","",'Itemized Order'!BS42)</f>
        <v/>
      </c>
      <c r="BU39" s="171" t="str">
        <f>IF('Itemized Order'!BU42="","",'Itemized Order'!BU42)</f>
        <v/>
      </c>
      <c r="BV39" s="171" t="str">
        <f>IF('Itemized Order'!BV42="","",'Itemized Order'!BV42)</f>
        <v/>
      </c>
      <c r="BW39" s="171" t="str">
        <f>IF('Itemized Order'!BW42="","",'Itemized Order'!BW42)</f>
        <v/>
      </c>
      <c r="BX39" s="171" t="str">
        <f>IF('Itemized Order'!BX42="","",'Itemized Order'!BX42)</f>
        <v/>
      </c>
      <c r="BY39" s="171" t="str">
        <f>IF('Itemized Order'!BY42="","",'Itemized Order'!BY42)</f>
        <v/>
      </c>
      <c r="CA39" s="171" t="str">
        <f>IF('Itemized Order'!CA42="","",'Itemized Order'!CA42)</f>
        <v/>
      </c>
      <c r="CB39" s="171" t="str">
        <f>IF('Itemized Order'!CB42="","",'Itemized Order'!CB42)</f>
        <v/>
      </c>
      <c r="CC39" s="171" t="str">
        <f>IF('Itemized Order'!CC42="","",'Itemized Order'!CC42)</f>
        <v/>
      </c>
      <c r="CD39" s="171" t="str">
        <f>IF('Itemized Order'!CD42="","",'Itemized Order'!CD42)</f>
        <v/>
      </c>
      <c r="CE39" s="171" t="str">
        <f>IF('Itemized Order'!CE42="","",'Itemized Order'!CE42)</f>
        <v/>
      </c>
    </row>
    <row r="40" spans="1:83" x14ac:dyDescent="0.3">
      <c r="A40" s="171" t="str">
        <f>IF('Itemized Order'!A43="","",'Itemized Order'!A43)</f>
        <v/>
      </c>
      <c r="B40" s="171" t="str">
        <f>IF('Itemized Order'!B43="","",'Itemized Order'!B43)</f>
        <v/>
      </c>
      <c r="C40" s="171" t="str">
        <f>IF('Itemized Order'!C43="","",'Itemized Order'!C43)</f>
        <v/>
      </c>
      <c r="D40" s="171" t="str">
        <f>IF('Itemized Order'!D43="","",'Itemized Order'!D43)</f>
        <v/>
      </c>
      <c r="E40" s="201" t="str">
        <f>IF('Itemized Order'!E43="","",'Itemized Order'!E43)</f>
        <v/>
      </c>
      <c r="G40" s="171" t="str">
        <f>IF('Itemized Order'!G43="","",'Itemized Order'!G43)</f>
        <v/>
      </c>
      <c r="H40" s="171" t="str">
        <f>IF('Itemized Order'!H43="","",'Itemized Order'!H43)</f>
        <v/>
      </c>
      <c r="I40" s="171" t="str">
        <f>IF('Itemized Order'!I43="","",'Itemized Order'!I43)</f>
        <v/>
      </c>
      <c r="J40" s="171" t="str">
        <f>IF('Itemized Order'!J43="","",'Itemized Order'!J43)</f>
        <v/>
      </c>
      <c r="K40" s="171" t="str">
        <f>IF('Itemized Order'!K43="","",'Itemized Order'!K43)</f>
        <v/>
      </c>
      <c r="M40" s="171" t="str">
        <f>IF('Itemized Order'!M43="","",'Itemized Order'!M43)</f>
        <v/>
      </c>
      <c r="N40" s="171" t="str">
        <f>IF('Itemized Order'!N43="","",'Itemized Order'!N43)</f>
        <v/>
      </c>
      <c r="O40" s="171" t="str">
        <f>IF('Itemized Order'!O43="","",'Itemized Order'!O43)</f>
        <v/>
      </c>
      <c r="P40" s="171" t="str">
        <f>IF('Itemized Order'!P43="","",'Itemized Order'!P43)</f>
        <v/>
      </c>
      <c r="Q40" s="171" t="str">
        <f>IF('Itemized Order'!Q43="","",'Itemized Order'!Q43)</f>
        <v/>
      </c>
      <c r="S40" s="171" t="str">
        <f>IF('Itemized Order'!S43="","",'Itemized Order'!S43)</f>
        <v/>
      </c>
      <c r="T40" s="171" t="str">
        <f>IF('Itemized Order'!T43="","",'Itemized Order'!T43)</f>
        <v/>
      </c>
      <c r="U40" s="171" t="str">
        <f>IF('Itemized Order'!U43="","",'Itemized Order'!U43)</f>
        <v/>
      </c>
      <c r="V40" s="171" t="str">
        <f>IF('Itemized Order'!V43="","",'Itemized Order'!V43)</f>
        <v/>
      </c>
      <c r="W40" s="171" t="str">
        <f>IF('Itemized Order'!W43="","",'Itemized Order'!W43)</f>
        <v/>
      </c>
      <c r="Y40" s="171" t="str">
        <f>IF('Itemized Order'!Y43="","",'Itemized Order'!Y43)</f>
        <v/>
      </c>
      <c r="Z40" s="171" t="str">
        <f>IF('Itemized Order'!Z43="","",'Itemized Order'!Z43)</f>
        <v/>
      </c>
      <c r="AA40" s="171" t="str">
        <f>IF('Itemized Order'!AA43="","",'Itemized Order'!AA43)</f>
        <v/>
      </c>
      <c r="AB40" s="171" t="str">
        <f>IF('Itemized Order'!AB43="","",'Itemized Order'!AB43)</f>
        <v/>
      </c>
      <c r="AC40" s="171" t="str">
        <f>IF('Itemized Order'!AC43="","",'Itemized Order'!AC43)</f>
        <v/>
      </c>
      <c r="AE40" s="171" t="str">
        <f>IF('Itemized Order'!AE43="","",'Itemized Order'!AE43)</f>
        <v/>
      </c>
      <c r="AF40" s="171" t="str">
        <f>IF('Itemized Order'!AF43="","",'Itemized Order'!AF43)</f>
        <v/>
      </c>
      <c r="AG40" s="171" t="str">
        <f>IF('Itemized Order'!AG43="","",'Itemized Order'!AG43)</f>
        <v/>
      </c>
      <c r="AH40" s="171" t="str">
        <f>IF('Itemized Order'!AH43="","",'Itemized Order'!AH43)</f>
        <v/>
      </c>
      <c r="AI40" s="171" t="str">
        <f>IF('Itemized Order'!AI43="","",'Itemized Order'!AI43)</f>
        <v/>
      </c>
      <c r="AK40" s="171" t="str">
        <f>IF('Itemized Order'!AK43="","",'Itemized Order'!AK43)</f>
        <v/>
      </c>
      <c r="AL40" s="171" t="str">
        <f>IF('Itemized Order'!AL43="","",'Itemized Order'!AL43)</f>
        <v/>
      </c>
      <c r="AM40" s="171" t="str">
        <f>IF('Itemized Order'!AM43="","",'Itemized Order'!AM43)</f>
        <v/>
      </c>
      <c r="AN40" s="171" t="str">
        <f>IF('Itemized Order'!AN43="","",'Itemized Order'!AN43)</f>
        <v/>
      </c>
      <c r="AO40" s="171" t="str">
        <f>IF('Itemized Order'!AO43="","",'Itemized Order'!AO43)</f>
        <v/>
      </c>
      <c r="AQ40" s="171" t="str">
        <f>IF('Itemized Order'!AQ43="","",'Itemized Order'!AQ43)</f>
        <v/>
      </c>
      <c r="AR40" s="171" t="str">
        <f>IF('Itemized Order'!AR43="","",'Itemized Order'!AR43)</f>
        <v/>
      </c>
      <c r="AS40" s="171" t="str">
        <f>IF('Itemized Order'!AS43="","",'Itemized Order'!AS43)</f>
        <v/>
      </c>
      <c r="AT40" s="171" t="str">
        <f>IF('Itemized Order'!AT43="","",'Itemized Order'!AT43)</f>
        <v/>
      </c>
      <c r="AU40" s="171" t="str">
        <f>IF('Itemized Order'!AU43="","",'Itemized Order'!AU43)</f>
        <v/>
      </c>
      <c r="AW40" s="171" t="str">
        <f>IF('Itemized Order'!AW43="","",'Itemized Order'!AW43)</f>
        <v/>
      </c>
      <c r="AX40" s="171" t="str">
        <f>IF('Itemized Order'!AX43="","",'Itemized Order'!AX43)</f>
        <v/>
      </c>
      <c r="AY40" s="171" t="str">
        <f>IF('Itemized Order'!AY43="","",'Itemized Order'!AY43)</f>
        <v/>
      </c>
      <c r="AZ40" s="171" t="str">
        <f>IF('Itemized Order'!AZ43="","",'Itemized Order'!AZ43)</f>
        <v/>
      </c>
      <c r="BA40" s="171" t="str">
        <f>IF('Itemized Order'!BA43="","",'Itemized Order'!BA43)</f>
        <v/>
      </c>
      <c r="BC40" s="171" t="str">
        <f>IF('Itemized Order'!BC43="","",'Itemized Order'!BC43)</f>
        <v/>
      </c>
      <c r="BD40" s="171" t="str">
        <f>IF('Itemized Order'!BD43="","",'Itemized Order'!BD43)</f>
        <v/>
      </c>
      <c r="BE40" s="171" t="str">
        <f>IF('Itemized Order'!BE43="","",'Itemized Order'!BE43)</f>
        <v/>
      </c>
      <c r="BF40" s="171" t="str">
        <f>IF('Itemized Order'!BF43="","",'Itemized Order'!BF43)</f>
        <v/>
      </c>
      <c r="BG40" s="171" t="str">
        <f>IF('Itemized Order'!BG43="","",'Itemized Order'!BG43)</f>
        <v/>
      </c>
      <c r="BI40" s="171" t="str">
        <f>IF('Itemized Order'!BI43="","",'Itemized Order'!BI43)</f>
        <v/>
      </c>
      <c r="BJ40" s="171" t="str">
        <f>IF('Itemized Order'!BJ43="","",'Itemized Order'!BJ43)</f>
        <v/>
      </c>
      <c r="BK40" s="171" t="str">
        <f>IF('Itemized Order'!BK43="","",'Itemized Order'!BK43)</f>
        <v/>
      </c>
      <c r="BL40" s="171" t="str">
        <f>IF('Itemized Order'!BL43="","",'Itemized Order'!BL43)</f>
        <v/>
      </c>
      <c r="BM40" s="171" t="str">
        <f>IF('Itemized Order'!BM43="","",'Itemized Order'!BM43)</f>
        <v/>
      </c>
      <c r="BO40" s="171" t="str">
        <f>IF('Itemized Order'!BO43="","",'Itemized Order'!BO43)</f>
        <v/>
      </c>
      <c r="BP40" s="171" t="str">
        <f>IF('Itemized Order'!BP43="","",'Itemized Order'!BP43)</f>
        <v/>
      </c>
      <c r="BQ40" s="171" t="str">
        <f>IF('Itemized Order'!BQ43="","",'Itemized Order'!BQ43)</f>
        <v/>
      </c>
      <c r="BR40" s="171" t="str">
        <f>IF('Itemized Order'!BR43="","",'Itemized Order'!BR43)</f>
        <v/>
      </c>
      <c r="BS40" s="171" t="str">
        <f>IF('Itemized Order'!BS43="","",'Itemized Order'!BS43)</f>
        <v/>
      </c>
      <c r="BU40" s="171" t="str">
        <f>IF('Itemized Order'!BU43="","",'Itemized Order'!BU43)</f>
        <v/>
      </c>
      <c r="BV40" s="171" t="str">
        <f>IF('Itemized Order'!BV43="","",'Itemized Order'!BV43)</f>
        <v/>
      </c>
      <c r="BW40" s="171" t="str">
        <f>IF('Itemized Order'!BW43="","",'Itemized Order'!BW43)</f>
        <v/>
      </c>
      <c r="BX40" s="171" t="str">
        <f>IF('Itemized Order'!BX43="","",'Itemized Order'!BX43)</f>
        <v/>
      </c>
      <c r="BY40" s="171" t="str">
        <f>IF('Itemized Order'!BY43="","",'Itemized Order'!BY43)</f>
        <v/>
      </c>
      <c r="CA40" s="171" t="str">
        <f>IF('Itemized Order'!CA43="","",'Itemized Order'!CA43)</f>
        <v/>
      </c>
      <c r="CB40" s="171" t="str">
        <f>IF('Itemized Order'!CB43="","",'Itemized Order'!CB43)</f>
        <v/>
      </c>
      <c r="CC40" s="171" t="str">
        <f>IF('Itemized Order'!CC43="","",'Itemized Order'!CC43)</f>
        <v/>
      </c>
      <c r="CD40" s="171" t="str">
        <f>IF('Itemized Order'!CD43="","",'Itemized Order'!CD43)</f>
        <v/>
      </c>
      <c r="CE40" s="171" t="str">
        <f>IF('Itemized Order'!CE43="","",'Itemized Order'!CE43)</f>
        <v/>
      </c>
    </row>
    <row r="41" spans="1:83" x14ac:dyDescent="0.3">
      <c r="A41" s="171" t="str">
        <f>IF('Itemized Order'!A44="","",'Itemized Order'!A44)</f>
        <v/>
      </c>
      <c r="B41" s="171" t="str">
        <f>IF('Itemized Order'!B44="","",'Itemized Order'!B44)</f>
        <v/>
      </c>
      <c r="C41" s="171" t="str">
        <f>IF('Itemized Order'!C44="","",'Itemized Order'!C44)</f>
        <v/>
      </c>
      <c r="D41" s="171" t="str">
        <f>IF('Itemized Order'!D44="","",'Itemized Order'!D44)</f>
        <v/>
      </c>
      <c r="E41" s="201" t="str">
        <f>IF('Itemized Order'!E44="","",'Itemized Order'!E44)</f>
        <v/>
      </c>
      <c r="G41" s="171" t="str">
        <f>IF('Itemized Order'!G44="","",'Itemized Order'!G44)</f>
        <v/>
      </c>
      <c r="H41" s="171" t="str">
        <f>IF('Itemized Order'!H44="","",'Itemized Order'!H44)</f>
        <v/>
      </c>
      <c r="I41" s="171" t="str">
        <f>IF('Itemized Order'!I44="","",'Itemized Order'!I44)</f>
        <v/>
      </c>
      <c r="J41" s="171" t="str">
        <f>IF('Itemized Order'!J44="","",'Itemized Order'!J44)</f>
        <v/>
      </c>
      <c r="K41" s="171" t="str">
        <f>IF('Itemized Order'!K44="","",'Itemized Order'!K44)</f>
        <v/>
      </c>
      <c r="M41" s="171" t="str">
        <f>IF('Itemized Order'!M44="","",'Itemized Order'!M44)</f>
        <v/>
      </c>
      <c r="N41" s="171" t="str">
        <f>IF('Itemized Order'!N44="","",'Itemized Order'!N44)</f>
        <v/>
      </c>
      <c r="O41" s="171" t="str">
        <f>IF('Itemized Order'!O44="","",'Itemized Order'!O44)</f>
        <v/>
      </c>
      <c r="P41" s="171" t="str">
        <f>IF('Itemized Order'!P44="","",'Itemized Order'!P44)</f>
        <v/>
      </c>
      <c r="Q41" s="171" t="str">
        <f>IF('Itemized Order'!Q44="","",'Itemized Order'!Q44)</f>
        <v/>
      </c>
      <c r="S41" s="171" t="str">
        <f>IF('Itemized Order'!S44="","",'Itemized Order'!S44)</f>
        <v/>
      </c>
      <c r="T41" s="171" t="str">
        <f>IF('Itemized Order'!T44="","",'Itemized Order'!T44)</f>
        <v/>
      </c>
      <c r="U41" s="171" t="str">
        <f>IF('Itemized Order'!U44="","",'Itemized Order'!U44)</f>
        <v/>
      </c>
      <c r="V41" s="171" t="str">
        <f>IF('Itemized Order'!V44="","",'Itemized Order'!V44)</f>
        <v/>
      </c>
      <c r="W41" s="171" t="str">
        <f>IF('Itemized Order'!W44="","",'Itemized Order'!W44)</f>
        <v/>
      </c>
      <c r="Y41" s="171" t="str">
        <f>IF('Itemized Order'!Y44="","",'Itemized Order'!Y44)</f>
        <v/>
      </c>
      <c r="Z41" s="171" t="str">
        <f>IF('Itemized Order'!Z44="","",'Itemized Order'!Z44)</f>
        <v/>
      </c>
      <c r="AA41" s="171" t="str">
        <f>IF('Itemized Order'!AA44="","",'Itemized Order'!AA44)</f>
        <v/>
      </c>
      <c r="AB41" s="171" t="str">
        <f>IF('Itemized Order'!AB44="","",'Itemized Order'!AB44)</f>
        <v/>
      </c>
      <c r="AC41" s="171" t="str">
        <f>IF('Itemized Order'!AC44="","",'Itemized Order'!AC44)</f>
        <v/>
      </c>
      <c r="AE41" s="171" t="str">
        <f>IF('Itemized Order'!AE44="","",'Itemized Order'!AE44)</f>
        <v/>
      </c>
      <c r="AF41" s="171" t="str">
        <f>IF('Itemized Order'!AF44="","",'Itemized Order'!AF44)</f>
        <v/>
      </c>
      <c r="AG41" s="171" t="str">
        <f>IF('Itemized Order'!AG44="","",'Itemized Order'!AG44)</f>
        <v/>
      </c>
      <c r="AH41" s="171" t="str">
        <f>IF('Itemized Order'!AH44="","",'Itemized Order'!AH44)</f>
        <v/>
      </c>
      <c r="AI41" s="171" t="str">
        <f>IF('Itemized Order'!AI44="","",'Itemized Order'!AI44)</f>
        <v/>
      </c>
      <c r="AK41" s="171" t="str">
        <f>IF('Itemized Order'!AK44="","",'Itemized Order'!AK44)</f>
        <v/>
      </c>
      <c r="AL41" s="171" t="str">
        <f>IF('Itemized Order'!AL44="","",'Itemized Order'!AL44)</f>
        <v/>
      </c>
      <c r="AM41" s="171" t="str">
        <f>IF('Itemized Order'!AM44="","",'Itemized Order'!AM44)</f>
        <v/>
      </c>
      <c r="AN41" s="171" t="str">
        <f>IF('Itemized Order'!AN44="","",'Itemized Order'!AN44)</f>
        <v/>
      </c>
      <c r="AO41" s="171" t="str">
        <f>IF('Itemized Order'!AO44="","",'Itemized Order'!AO44)</f>
        <v/>
      </c>
      <c r="AQ41" s="171" t="str">
        <f>IF('Itemized Order'!AQ44="","",'Itemized Order'!AQ44)</f>
        <v/>
      </c>
      <c r="AR41" s="171" t="str">
        <f>IF('Itemized Order'!AR44="","",'Itemized Order'!AR44)</f>
        <v/>
      </c>
      <c r="AS41" s="171" t="str">
        <f>IF('Itemized Order'!AS44="","",'Itemized Order'!AS44)</f>
        <v/>
      </c>
      <c r="AT41" s="171" t="str">
        <f>IF('Itemized Order'!AT44="","",'Itemized Order'!AT44)</f>
        <v/>
      </c>
      <c r="AU41" s="171" t="str">
        <f>IF('Itemized Order'!AU44="","",'Itemized Order'!AU44)</f>
        <v/>
      </c>
      <c r="AW41" s="171" t="str">
        <f>IF('Itemized Order'!AW44="","",'Itemized Order'!AW44)</f>
        <v/>
      </c>
      <c r="AX41" s="171" t="str">
        <f>IF('Itemized Order'!AX44="","",'Itemized Order'!AX44)</f>
        <v/>
      </c>
      <c r="AY41" s="171" t="str">
        <f>IF('Itemized Order'!AY44="","",'Itemized Order'!AY44)</f>
        <v/>
      </c>
      <c r="AZ41" s="171" t="str">
        <f>IF('Itemized Order'!AZ44="","",'Itemized Order'!AZ44)</f>
        <v/>
      </c>
      <c r="BA41" s="171" t="str">
        <f>IF('Itemized Order'!BA44="","",'Itemized Order'!BA44)</f>
        <v/>
      </c>
      <c r="BC41" s="171" t="str">
        <f>IF('Itemized Order'!BC44="","",'Itemized Order'!BC44)</f>
        <v/>
      </c>
      <c r="BD41" s="171" t="str">
        <f>IF('Itemized Order'!BD44="","",'Itemized Order'!BD44)</f>
        <v/>
      </c>
      <c r="BE41" s="171" t="str">
        <f>IF('Itemized Order'!BE44="","",'Itemized Order'!BE44)</f>
        <v/>
      </c>
      <c r="BF41" s="171" t="str">
        <f>IF('Itemized Order'!BF44="","",'Itemized Order'!BF44)</f>
        <v/>
      </c>
      <c r="BG41" s="171" t="str">
        <f>IF('Itemized Order'!BG44="","",'Itemized Order'!BG44)</f>
        <v/>
      </c>
      <c r="BI41" s="171" t="str">
        <f>IF('Itemized Order'!BI44="","",'Itemized Order'!BI44)</f>
        <v/>
      </c>
      <c r="BJ41" s="171" t="str">
        <f>IF('Itemized Order'!BJ44="","",'Itemized Order'!BJ44)</f>
        <v/>
      </c>
      <c r="BK41" s="171" t="str">
        <f>IF('Itemized Order'!BK44="","",'Itemized Order'!BK44)</f>
        <v/>
      </c>
      <c r="BL41" s="171" t="str">
        <f>IF('Itemized Order'!BL44="","",'Itemized Order'!BL44)</f>
        <v/>
      </c>
      <c r="BM41" s="171" t="str">
        <f>IF('Itemized Order'!BM44="","",'Itemized Order'!BM44)</f>
        <v/>
      </c>
      <c r="BO41" s="171" t="str">
        <f>IF('Itemized Order'!BO44="","",'Itemized Order'!BO44)</f>
        <v/>
      </c>
      <c r="BP41" s="171" t="str">
        <f>IF('Itemized Order'!BP44="","",'Itemized Order'!BP44)</f>
        <v/>
      </c>
      <c r="BQ41" s="171" t="str">
        <f>IF('Itemized Order'!BQ44="","",'Itemized Order'!BQ44)</f>
        <v/>
      </c>
      <c r="BR41" s="171" t="str">
        <f>IF('Itemized Order'!BR44="","",'Itemized Order'!BR44)</f>
        <v/>
      </c>
      <c r="BS41" s="171" t="str">
        <f>IF('Itemized Order'!BS44="","",'Itemized Order'!BS44)</f>
        <v/>
      </c>
      <c r="BU41" s="171" t="str">
        <f>IF('Itemized Order'!BU44="","",'Itemized Order'!BU44)</f>
        <v/>
      </c>
      <c r="BV41" s="171" t="str">
        <f>IF('Itemized Order'!BV44="","",'Itemized Order'!BV44)</f>
        <v/>
      </c>
      <c r="BW41" s="171" t="str">
        <f>IF('Itemized Order'!BW44="","",'Itemized Order'!BW44)</f>
        <v/>
      </c>
      <c r="BX41" s="171" t="str">
        <f>IF('Itemized Order'!BX44="","",'Itemized Order'!BX44)</f>
        <v/>
      </c>
      <c r="BY41" s="171" t="str">
        <f>IF('Itemized Order'!BY44="","",'Itemized Order'!BY44)</f>
        <v/>
      </c>
      <c r="CA41" s="171" t="str">
        <f>IF('Itemized Order'!CA44="","",'Itemized Order'!CA44)</f>
        <v/>
      </c>
      <c r="CB41" s="171" t="str">
        <f>IF('Itemized Order'!CB44="","",'Itemized Order'!CB44)</f>
        <v/>
      </c>
      <c r="CC41" s="171" t="str">
        <f>IF('Itemized Order'!CC44="","",'Itemized Order'!CC44)</f>
        <v/>
      </c>
      <c r="CD41" s="171" t="str">
        <f>IF('Itemized Order'!CD44="","",'Itemized Order'!CD44)</f>
        <v/>
      </c>
      <c r="CE41" s="171" t="str">
        <f>IF('Itemized Order'!CE44="","",'Itemized Order'!CE44)</f>
        <v/>
      </c>
    </row>
    <row r="42" spans="1:83" x14ac:dyDescent="0.3">
      <c r="A42" s="171" t="str">
        <f>IF('Itemized Order'!A45="","",'Itemized Order'!A45)</f>
        <v/>
      </c>
      <c r="B42" s="171" t="str">
        <f>IF('Itemized Order'!B45="","",'Itemized Order'!B45)</f>
        <v/>
      </c>
      <c r="C42" s="171" t="str">
        <f>IF('Itemized Order'!C45="","",'Itemized Order'!C45)</f>
        <v/>
      </c>
      <c r="D42" s="171" t="str">
        <f>IF('Itemized Order'!D45="","",'Itemized Order'!D45)</f>
        <v/>
      </c>
      <c r="E42" s="201" t="str">
        <f>IF('Itemized Order'!E45="","",'Itemized Order'!E45)</f>
        <v/>
      </c>
      <c r="G42" s="171" t="str">
        <f>IF('Itemized Order'!G45="","",'Itemized Order'!G45)</f>
        <v/>
      </c>
      <c r="H42" s="171" t="str">
        <f>IF('Itemized Order'!H45="","",'Itemized Order'!H45)</f>
        <v/>
      </c>
      <c r="I42" s="171" t="str">
        <f>IF('Itemized Order'!I45="","",'Itemized Order'!I45)</f>
        <v/>
      </c>
      <c r="J42" s="171" t="str">
        <f>IF('Itemized Order'!J45="","",'Itemized Order'!J45)</f>
        <v/>
      </c>
      <c r="K42" s="171" t="str">
        <f>IF('Itemized Order'!K45="","",'Itemized Order'!K45)</f>
        <v/>
      </c>
      <c r="M42" s="171" t="str">
        <f>IF('Itemized Order'!M45="","",'Itemized Order'!M45)</f>
        <v/>
      </c>
      <c r="N42" s="171" t="str">
        <f>IF('Itemized Order'!N45="","",'Itemized Order'!N45)</f>
        <v/>
      </c>
      <c r="O42" s="171" t="str">
        <f>IF('Itemized Order'!O45="","",'Itemized Order'!O45)</f>
        <v/>
      </c>
      <c r="P42" s="171" t="str">
        <f>IF('Itemized Order'!P45="","",'Itemized Order'!P45)</f>
        <v/>
      </c>
      <c r="Q42" s="171" t="str">
        <f>IF('Itemized Order'!Q45="","",'Itemized Order'!Q45)</f>
        <v/>
      </c>
      <c r="S42" s="171" t="str">
        <f>IF('Itemized Order'!S45="","",'Itemized Order'!S45)</f>
        <v/>
      </c>
      <c r="T42" s="171" t="str">
        <f>IF('Itemized Order'!T45="","",'Itemized Order'!T45)</f>
        <v/>
      </c>
      <c r="U42" s="171" t="str">
        <f>IF('Itemized Order'!U45="","",'Itemized Order'!U45)</f>
        <v/>
      </c>
      <c r="V42" s="171" t="str">
        <f>IF('Itemized Order'!V45="","",'Itemized Order'!V45)</f>
        <v/>
      </c>
      <c r="W42" s="171" t="str">
        <f>IF('Itemized Order'!W45="","",'Itemized Order'!W45)</f>
        <v/>
      </c>
      <c r="Y42" s="171" t="str">
        <f>IF('Itemized Order'!Y45="","",'Itemized Order'!Y45)</f>
        <v/>
      </c>
      <c r="Z42" s="171" t="str">
        <f>IF('Itemized Order'!Z45="","",'Itemized Order'!Z45)</f>
        <v/>
      </c>
      <c r="AA42" s="171" t="str">
        <f>IF('Itemized Order'!AA45="","",'Itemized Order'!AA45)</f>
        <v/>
      </c>
      <c r="AB42" s="171" t="str">
        <f>IF('Itemized Order'!AB45="","",'Itemized Order'!AB45)</f>
        <v/>
      </c>
      <c r="AC42" s="171" t="str">
        <f>IF('Itemized Order'!AC45="","",'Itemized Order'!AC45)</f>
        <v/>
      </c>
      <c r="AE42" s="171" t="str">
        <f>IF('Itemized Order'!AE45="","",'Itemized Order'!AE45)</f>
        <v/>
      </c>
      <c r="AF42" s="171" t="str">
        <f>IF('Itemized Order'!AF45="","",'Itemized Order'!AF45)</f>
        <v/>
      </c>
      <c r="AG42" s="171" t="str">
        <f>IF('Itemized Order'!AG45="","",'Itemized Order'!AG45)</f>
        <v/>
      </c>
      <c r="AH42" s="171" t="str">
        <f>IF('Itemized Order'!AH45="","",'Itemized Order'!AH45)</f>
        <v/>
      </c>
      <c r="AI42" s="171" t="str">
        <f>IF('Itemized Order'!AI45="","",'Itemized Order'!AI45)</f>
        <v/>
      </c>
      <c r="AK42" s="171" t="str">
        <f>IF('Itemized Order'!AK45="","",'Itemized Order'!AK45)</f>
        <v/>
      </c>
      <c r="AL42" s="171" t="str">
        <f>IF('Itemized Order'!AL45="","",'Itemized Order'!AL45)</f>
        <v/>
      </c>
      <c r="AM42" s="171" t="str">
        <f>IF('Itemized Order'!AM45="","",'Itemized Order'!AM45)</f>
        <v/>
      </c>
      <c r="AN42" s="171" t="str">
        <f>IF('Itemized Order'!AN45="","",'Itemized Order'!AN45)</f>
        <v/>
      </c>
      <c r="AO42" s="171" t="str">
        <f>IF('Itemized Order'!AO45="","",'Itemized Order'!AO45)</f>
        <v/>
      </c>
      <c r="AQ42" s="171" t="str">
        <f>IF('Itemized Order'!AQ45="","",'Itemized Order'!AQ45)</f>
        <v/>
      </c>
      <c r="AR42" s="171" t="str">
        <f>IF('Itemized Order'!AR45="","",'Itemized Order'!AR45)</f>
        <v/>
      </c>
      <c r="AS42" s="171" t="str">
        <f>IF('Itemized Order'!AS45="","",'Itemized Order'!AS45)</f>
        <v/>
      </c>
      <c r="AT42" s="171" t="str">
        <f>IF('Itemized Order'!AT45="","",'Itemized Order'!AT45)</f>
        <v/>
      </c>
      <c r="AU42" s="171" t="str">
        <f>IF('Itemized Order'!AU45="","",'Itemized Order'!AU45)</f>
        <v/>
      </c>
      <c r="AW42" s="171" t="str">
        <f>IF('Itemized Order'!AW45="","",'Itemized Order'!AW45)</f>
        <v/>
      </c>
      <c r="AX42" s="171" t="str">
        <f>IF('Itemized Order'!AX45="","",'Itemized Order'!AX45)</f>
        <v/>
      </c>
      <c r="AY42" s="171" t="str">
        <f>IF('Itemized Order'!AY45="","",'Itemized Order'!AY45)</f>
        <v/>
      </c>
      <c r="AZ42" s="171" t="str">
        <f>IF('Itemized Order'!AZ45="","",'Itemized Order'!AZ45)</f>
        <v/>
      </c>
      <c r="BA42" s="171" t="str">
        <f>IF('Itemized Order'!BA45="","",'Itemized Order'!BA45)</f>
        <v/>
      </c>
      <c r="BC42" s="171" t="str">
        <f>IF('Itemized Order'!BC45="","",'Itemized Order'!BC45)</f>
        <v/>
      </c>
      <c r="BD42" s="171" t="str">
        <f>IF('Itemized Order'!BD45="","",'Itemized Order'!BD45)</f>
        <v/>
      </c>
      <c r="BE42" s="171" t="str">
        <f>IF('Itemized Order'!BE45="","",'Itemized Order'!BE45)</f>
        <v/>
      </c>
      <c r="BF42" s="171" t="str">
        <f>IF('Itemized Order'!BF45="","",'Itemized Order'!BF45)</f>
        <v/>
      </c>
      <c r="BG42" s="171" t="str">
        <f>IF('Itemized Order'!BG45="","",'Itemized Order'!BG45)</f>
        <v/>
      </c>
      <c r="BI42" s="171" t="str">
        <f>IF('Itemized Order'!BI45="","",'Itemized Order'!BI45)</f>
        <v/>
      </c>
      <c r="BJ42" s="171" t="str">
        <f>IF('Itemized Order'!BJ45="","",'Itemized Order'!BJ45)</f>
        <v/>
      </c>
      <c r="BK42" s="171" t="str">
        <f>IF('Itemized Order'!BK45="","",'Itemized Order'!BK45)</f>
        <v/>
      </c>
      <c r="BL42" s="171" t="str">
        <f>IF('Itemized Order'!BL45="","",'Itemized Order'!BL45)</f>
        <v/>
      </c>
      <c r="BM42" s="171" t="str">
        <f>IF('Itemized Order'!BM45="","",'Itemized Order'!BM45)</f>
        <v/>
      </c>
      <c r="BO42" s="171" t="str">
        <f>IF('Itemized Order'!BO45="","",'Itemized Order'!BO45)</f>
        <v/>
      </c>
      <c r="BP42" s="171" t="str">
        <f>IF('Itemized Order'!BP45="","",'Itemized Order'!BP45)</f>
        <v/>
      </c>
      <c r="BQ42" s="171" t="str">
        <f>IF('Itemized Order'!BQ45="","",'Itemized Order'!BQ45)</f>
        <v/>
      </c>
      <c r="BR42" s="171" t="str">
        <f>IF('Itemized Order'!BR45="","",'Itemized Order'!BR45)</f>
        <v/>
      </c>
      <c r="BS42" s="171" t="str">
        <f>IF('Itemized Order'!BS45="","",'Itemized Order'!BS45)</f>
        <v/>
      </c>
      <c r="BU42" s="171" t="str">
        <f>IF('Itemized Order'!BU45="","",'Itemized Order'!BU45)</f>
        <v/>
      </c>
      <c r="BV42" s="171" t="str">
        <f>IF('Itemized Order'!BV45="","",'Itemized Order'!BV45)</f>
        <v/>
      </c>
      <c r="BW42" s="171" t="str">
        <f>IF('Itemized Order'!BW45="","",'Itemized Order'!BW45)</f>
        <v/>
      </c>
      <c r="BX42" s="171" t="str">
        <f>IF('Itemized Order'!BX45="","",'Itemized Order'!BX45)</f>
        <v/>
      </c>
      <c r="BY42" s="171" t="str">
        <f>IF('Itemized Order'!BY45="","",'Itemized Order'!BY45)</f>
        <v/>
      </c>
      <c r="CA42" s="171" t="str">
        <f>IF('Itemized Order'!CA45="","",'Itemized Order'!CA45)</f>
        <v/>
      </c>
      <c r="CB42" s="171" t="str">
        <f>IF('Itemized Order'!CB45="","",'Itemized Order'!CB45)</f>
        <v/>
      </c>
      <c r="CC42" s="171" t="str">
        <f>IF('Itemized Order'!CC45="","",'Itemized Order'!CC45)</f>
        <v/>
      </c>
      <c r="CD42" s="171" t="str">
        <f>IF('Itemized Order'!CD45="","",'Itemized Order'!CD45)</f>
        <v/>
      </c>
      <c r="CE42" s="171" t="str">
        <f>IF('Itemized Order'!CE45="","",'Itemized Order'!CE45)</f>
        <v/>
      </c>
    </row>
    <row r="43" spans="1:83" x14ac:dyDescent="0.3">
      <c r="A43" s="171" t="str">
        <f>IF('Itemized Order'!A46="","",'Itemized Order'!A46)</f>
        <v/>
      </c>
      <c r="B43" s="171" t="str">
        <f>IF('Itemized Order'!B46="","",'Itemized Order'!B46)</f>
        <v/>
      </c>
      <c r="C43" s="171" t="str">
        <f>IF('Itemized Order'!C46="","",'Itemized Order'!C46)</f>
        <v/>
      </c>
      <c r="D43" s="171" t="str">
        <f>IF('Itemized Order'!D46="","",'Itemized Order'!D46)</f>
        <v/>
      </c>
      <c r="E43" s="201" t="str">
        <f>IF('Itemized Order'!E46="","",'Itemized Order'!E46)</f>
        <v/>
      </c>
      <c r="G43" s="171" t="str">
        <f>IF('Itemized Order'!G46="","",'Itemized Order'!G46)</f>
        <v/>
      </c>
      <c r="H43" s="171" t="str">
        <f>IF('Itemized Order'!H46="","",'Itemized Order'!H46)</f>
        <v/>
      </c>
      <c r="I43" s="171" t="str">
        <f>IF('Itemized Order'!I46="","",'Itemized Order'!I46)</f>
        <v/>
      </c>
      <c r="J43" s="171" t="str">
        <f>IF('Itemized Order'!J46="","",'Itemized Order'!J46)</f>
        <v/>
      </c>
      <c r="K43" s="171" t="str">
        <f>IF('Itemized Order'!K46="","",'Itemized Order'!K46)</f>
        <v/>
      </c>
      <c r="M43" s="171" t="str">
        <f>IF('Itemized Order'!M46="","",'Itemized Order'!M46)</f>
        <v/>
      </c>
      <c r="N43" s="171" t="str">
        <f>IF('Itemized Order'!N46="","",'Itemized Order'!N46)</f>
        <v/>
      </c>
      <c r="O43" s="171" t="str">
        <f>IF('Itemized Order'!O46="","",'Itemized Order'!O46)</f>
        <v/>
      </c>
      <c r="P43" s="171" t="str">
        <f>IF('Itemized Order'!P46="","",'Itemized Order'!P46)</f>
        <v/>
      </c>
      <c r="Q43" s="171" t="str">
        <f>IF('Itemized Order'!Q46="","",'Itemized Order'!Q46)</f>
        <v/>
      </c>
      <c r="S43" s="171" t="str">
        <f>IF('Itemized Order'!S46="","",'Itemized Order'!S46)</f>
        <v/>
      </c>
      <c r="T43" s="171" t="str">
        <f>IF('Itemized Order'!T46="","",'Itemized Order'!T46)</f>
        <v/>
      </c>
      <c r="U43" s="171" t="str">
        <f>IF('Itemized Order'!U46="","",'Itemized Order'!U46)</f>
        <v/>
      </c>
      <c r="V43" s="171" t="str">
        <f>IF('Itemized Order'!V46="","",'Itemized Order'!V46)</f>
        <v/>
      </c>
      <c r="W43" s="171" t="str">
        <f>IF('Itemized Order'!W46="","",'Itemized Order'!W46)</f>
        <v/>
      </c>
      <c r="Y43" s="171" t="str">
        <f>IF('Itemized Order'!Y46="","",'Itemized Order'!Y46)</f>
        <v/>
      </c>
      <c r="Z43" s="171" t="str">
        <f>IF('Itemized Order'!Z46="","",'Itemized Order'!Z46)</f>
        <v/>
      </c>
      <c r="AA43" s="171" t="str">
        <f>IF('Itemized Order'!AA46="","",'Itemized Order'!AA46)</f>
        <v/>
      </c>
      <c r="AB43" s="171" t="str">
        <f>IF('Itemized Order'!AB46="","",'Itemized Order'!AB46)</f>
        <v/>
      </c>
      <c r="AC43" s="171" t="str">
        <f>IF('Itemized Order'!AC46="","",'Itemized Order'!AC46)</f>
        <v/>
      </c>
      <c r="AE43" s="171" t="str">
        <f>IF('Itemized Order'!AE46="","",'Itemized Order'!AE46)</f>
        <v/>
      </c>
      <c r="AF43" s="171" t="str">
        <f>IF('Itemized Order'!AF46="","",'Itemized Order'!AF46)</f>
        <v/>
      </c>
      <c r="AG43" s="171" t="str">
        <f>IF('Itemized Order'!AG46="","",'Itemized Order'!AG46)</f>
        <v/>
      </c>
      <c r="AH43" s="171" t="str">
        <f>IF('Itemized Order'!AH46="","",'Itemized Order'!AH46)</f>
        <v/>
      </c>
      <c r="AI43" s="171" t="str">
        <f>IF('Itemized Order'!AI46="","",'Itemized Order'!AI46)</f>
        <v/>
      </c>
      <c r="AK43" s="171" t="str">
        <f>IF('Itemized Order'!AK46="","",'Itemized Order'!AK46)</f>
        <v/>
      </c>
      <c r="AL43" s="171" t="str">
        <f>IF('Itemized Order'!AL46="","",'Itemized Order'!AL46)</f>
        <v/>
      </c>
      <c r="AM43" s="171" t="str">
        <f>IF('Itemized Order'!AM46="","",'Itemized Order'!AM46)</f>
        <v/>
      </c>
      <c r="AN43" s="171" t="str">
        <f>IF('Itemized Order'!AN46="","",'Itemized Order'!AN46)</f>
        <v/>
      </c>
      <c r="AO43" s="171" t="str">
        <f>IF('Itemized Order'!AO46="","",'Itemized Order'!AO46)</f>
        <v/>
      </c>
      <c r="AQ43" s="171" t="str">
        <f>IF('Itemized Order'!AQ46="","",'Itemized Order'!AQ46)</f>
        <v/>
      </c>
      <c r="AR43" s="171" t="str">
        <f>IF('Itemized Order'!AR46="","",'Itemized Order'!AR46)</f>
        <v/>
      </c>
      <c r="AS43" s="171" t="str">
        <f>IF('Itemized Order'!AS46="","",'Itemized Order'!AS46)</f>
        <v/>
      </c>
      <c r="AT43" s="171" t="str">
        <f>IF('Itemized Order'!AT46="","",'Itemized Order'!AT46)</f>
        <v/>
      </c>
      <c r="AU43" s="171" t="str">
        <f>IF('Itemized Order'!AU46="","",'Itemized Order'!AU46)</f>
        <v/>
      </c>
      <c r="AW43" s="171" t="str">
        <f>IF('Itemized Order'!AW46="","",'Itemized Order'!AW46)</f>
        <v/>
      </c>
      <c r="AX43" s="171" t="str">
        <f>IF('Itemized Order'!AX46="","",'Itemized Order'!AX46)</f>
        <v/>
      </c>
      <c r="AY43" s="171" t="str">
        <f>IF('Itemized Order'!AY46="","",'Itemized Order'!AY46)</f>
        <v/>
      </c>
      <c r="AZ43" s="171" t="str">
        <f>IF('Itemized Order'!AZ46="","",'Itemized Order'!AZ46)</f>
        <v/>
      </c>
      <c r="BA43" s="171" t="str">
        <f>IF('Itemized Order'!BA46="","",'Itemized Order'!BA46)</f>
        <v/>
      </c>
      <c r="BC43" s="171" t="str">
        <f>IF('Itemized Order'!BC46="","",'Itemized Order'!BC46)</f>
        <v/>
      </c>
      <c r="BD43" s="171" t="str">
        <f>IF('Itemized Order'!BD46="","",'Itemized Order'!BD46)</f>
        <v/>
      </c>
      <c r="BE43" s="171" t="str">
        <f>IF('Itemized Order'!BE46="","",'Itemized Order'!BE46)</f>
        <v/>
      </c>
      <c r="BF43" s="171" t="str">
        <f>IF('Itemized Order'!BF46="","",'Itemized Order'!BF46)</f>
        <v/>
      </c>
      <c r="BG43" s="171" t="str">
        <f>IF('Itemized Order'!BG46="","",'Itemized Order'!BG46)</f>
        <v/>
      </c>
      <c r="BI43" s="171" t="str">
        <f>IF('Itemized Order'!BI46="","",'Itemized Order'!BI46)</f>
        <v/>
      </c>
      <c r="BJ43" s="171" t="str">
        <f>IF('Itemized Order'!BJ46="","",'Itemized Order'!BJ46)</f>
        <v/>
      </c>
      <c r="BK43" s="171" t="str">
        <f>IF('Itemized Order'!BK46="","",'Itemized Order'!BK46)</f>
        <v/>
      </c>
      <c r="BL43" s="171" t="str">
        <f>IF('Itemized Order'!BL46="","",'Itemized Order'!BL46)</f>
        <v/>
      </c>
      <c r="BM43" s="171" t="str">
        <f>IF('Itemized Order'!BM46="","",'Itemized Order'!BM46)</f>
        <v/>
      </c>
      <c r="BO43" s="171" t="str">
        <f>IF('Itemized Order'!BO46="","",'Itemized Order'!BO46)</f>
        <v/>
      </c>
      <c r="BP43" s="171" t="str">
        <f>IF('Itemized Order'!BP46="","",'Itemized Order'!BP46)</f>
        <v/>
      </c>
      <c r="BQ43" s="171" t="str">
        <f>IF('Itemized Order'!BQ46="","",'Itemized Order'!BQ46)</f>
        <v/>
      </c>
      <c r="BR43" s="171" t="str">
        <f>IF('Itemized Order'!BR46="","",'Itemized Order'!BR46)</f>
        <v/>
      </c>
      <c r="BS43" s="171" t="str">
        <f>IF('Itemized Order'!BS46="","",'Itemized Order'!BS46)</f>
        <v/>
      </c>
      <c r="BU43" s="171" t="str">
        <f>IF('Itemized Order'!BU46="","",'Itemized Order'!BU46)</f>
        <v/>
      </c>
      <c r="BV43" s="171" t="str">
        <f>IF('Itemized Order'!BV46="","",'Itemized Order'!BV46)</f>
        <v/>
      </c>
      <c r="BW43" s="171" t="str">
        <f>IF('Itemized Order'!BW46="","",'Itemized Order'!BW46)</f>
        <v/>
      </c>
      <c r="BX43" s="171" t="str">
        <f>IF('Itemized Order'!BX46="","",'Itemized Order'!BX46)</f>
        <v/>
      </c>
      <c r="BY43" s="171" t="str">
        <f>IF('Itemized Order'!BY46="","",'Itemized Order'!BY46)</f>
        <v/>
      </c>
      <c r="CA43" s="171" t="str">
        <f>IF('Itemized Order'!CA46="","",'Itemized Order'!CA46)</f>
        <v/>
      </c>
      <c r="CB43" s="171" t="str">
        <f>IF('Itemized Order'!CB46="","",'Itemized Order'!CB46)</f>
        <v/>
      </c>
      <c r="CC43" s="171" t="str">
        <f>IF('Itemized Order'!CC46="","",'Itemized Order'!CC46)</f>
        <v/>
      </c>
      <c r="CD43" s="171" t="str">
        <f>IF('Itemized Order'!CD46="","",'Itemized Order'!CD46)</f>
        <v/>
      </c>
      <c r="CE43" s="171" t="str">
        <f>IF('Itemized Order'!CE46="","",'Itemized Order'!CE46)</f>
        <v/>
      </c>
    </row>
    <row r="44" spans="1:83" x14ac:dyDescent="0.3">
      <c r="A44" s="171" t="str">
        <f>IF('Itemized Order'!A47="","",'Itemized Order'!A47)</f>
        <v/>
      </c>
      <c r="B44" s="171" t="str">
        <f>IF('Itemized Order'!B47="","",'Itemized Order'!B47)</f>
        <v/>
      </c>
      <c r="C44" s="171" t="str">
        <f>IF('Itemized Order'!C47="","",'Itemized Order'!C47)</f>
        <v/>
      </c>
      <c r="D44" s="171" t="str">
        <f>IF('Itemized Order'!D47="","",'Itemized Order'!D47)</f>
        <v/>
      </c>
      <c r="E44" s="201" t="str">
        <f>IF('Itemized Order'!E47="","",'Itemized Order'!E47)</f>
        <v/>
      </c>
      <c r="G44" s="171" t="str">
        <f>IF('Itemized Order'!G47="","",'Itemized Order'!G47)</f>
        <v/>
      </c>
      <c r="H44" s="171" t="str">
        <f>IF('Itemized Order'!H47="","",'Itemized Order'!H47)</f>
        <v/>
      </c>
      <c r="I44" s="171" t="str">
        <f>IF('Itemized Order'!I47="","",'Itemized Order'!I47)</f>
        <v/>
      </c>
      <c r="J44" s="171" t="str">
        <f>IF('Itemized Order'!J47="","",'Itemized Order'!J47)</f>
        <v/>
      </c>
      <c r="K44" s="171" t="str">
        <f>IF('Itemized Order'!K47="","",'Itemized Order'!K47)</f>
        <v/>
      </c>
      <c r="M44" s="171" t="str">
        <f>IF('Itemized Order'!M47="","",'Itemized Order'!M47)</f>
        <v/>
      </c>
      <c r="N44" s="171" t="str">
        <f>IF('Itemized Order'!N47="","",'Itemized Order'!N47)</f>
        <v/>
      </c>
      <c r="O44" s="171" t="str">
        <f>IF('Itemized Order'!O47="","",'Itemized Order'!O47)</f>
        <v/>
      </c>
      <c r="P44" s="171" t="str">
        <f>IF('Itemized Order'!P47="","",'Itemized Order'!P47)</f>
        <v/>
      </c>
      <c r="Q44" s="171" t="str">
        <f>IF('Itemized Order'!Q47="","",'Itemized Order'!Q47)</f>
        <v/>
      </c>
      <c r="S44" s="171" t="str">
        <f>IF('Itemized Order'!S47="","",'Itemized Order'!S47)</f>
        <v/>
      </c>
      <c r="T44" s="171" t="str">
        <f>IF('Itemized Order'!T47="","",'Itemized Order'!T47)</f>
        <v/>
      </c>
      <c r="U44" s="171" t="str">
        <f>IF('Itemized Order'!U47="","",'Itemized Order'!U47)</f>
        <v/>
      </c>
      <c r="V44" s="171" t="str">
        <f>IF('Itemized Order'!V47="","",'Itemized Order'!V47)</f>
        <v/>
      </c>
      <c r="W44" s="171" t="str">
        <f>IF('Itemized Order'!W47="","",'Itemized Order'!W47)</f>
        <v/>
      </c>
      <c r="Y44" s="171" t="str">
        <f>IF('Itemized Order'!Y47="","",'Itemized Order'!Y47)</f>
        <v/>
      </c>
      <c r="Z44" s="171" t="str">
        <f>IF('Itemized Order'!Z47="","",'Itemized Order'!Z47)</f>
        <v/>
      </c>
      <c r="AA44" s="171" t="str">
        <f>IF('Itemized Order'!AA47="","",'Itemized Order'!AA47)</f>
        <v/>
      </c>
      <c r="AB44" s="171" t="str">
        <f>IF('Itemized Order'!AB47="","",'Itemized Order'!AB47)</f>
        <v/>
      </c>
      <c r="AC44" s="171" t="str">
        <f>IF('Itemized Order'!AC47="","",'Itemized Order'!AC47)</f>
        <v/>
      </c>
      <c r="AE44" s="171" t="str">
        <f>IF('Itemized Order'!AE47="","",'Itemized Order'!AE47)</f>
        <v/>
      </c>
      <c r="AF44" s="171" t="str">
        <f>IF('Itemized Order'!AF47="","",'Itemized Order'!AF47)</f>
        <v/>
      </c>
      <c r="AG44" s="171" t="str">
        <f>IF('Itemized Order'!AG47="","",'Itemized Order'!AG47)</f>
        <v/>
      </c>
      <c r="AH44" s="171" t="str">
        <f>IF('Itemized Order'!AH47="","",'Itemized Order'!AH47)</f>
        <v/>
      </c>
      <c r="AI44" s="171" t="str">
        <f>IF('Itemized Order'!AI47="","",'Itemized Order'!AI47)</f>
        <v/>
      </c>
      <c r="AK44" s="171" t="str">
        <f>IF('Itemized Order'!AK47="","",'Itemized Order'!AK47)</f>
        <v/>
      </c>
      <c r="AL44" s="171" t="str">
        <f>IF('Itemized Order'!AL47="","",'Itemized Order'!AL47)</f>
        <v/>
      </c>
      <c r="AM44" s="171" t="str">
        <f>IF('Itemized Order'!AM47="","",'Itemized Order'!AM47)</f>
        <v/>
      </c>
      <c r="AN44" s="171" t="str">
        <f>IF('Itemized Order'!AN47="","",'Itemized Order'!AN47)</f>
        <v/>
      </c>
      <c r="AO44" s="171" t="str">
        <f>IF('Itemized Order'!AO47="","",'Itemized Order'!AO47)</f>
        <v/>
      </c>
      <c r="AQ44" s="171" t="str">
        <f>IF('Itemized Order'!AQ47="","",'Itemized Order'!AQ47)</f>
        <v/>
      </c>
      <c r="AR44" s="171" t="str">
        <f>IF('Itemized Order'!AR47="","",'Itemized Order'!AR47)</f>
        <v/>
      </c>
      <c r="AS44" s="171" t="str">
        <f>IF('Itemized Order'!AS47="","",'Itemized Order'!AS47)</f>
        <v/>
      </c>
      <c r="AT44" s="171" t="str">
        <f>IF('Itemized Order'!AT47="","",'Itemized Order'!AT47)</f>
        <v/>
      </c>
      <c r="AU44" s="171" t="str">
        <f>IF('Itemized Order'!AU47="","",'Itemized Order'!AU47)</f>
        <v/>
      </c>
      <c r="AW44" s="171" t="str">
        <f>IF('Itemized Order'!AW47="","",'Itemized Order'!AW47)</f>
        <v/>
      </c>
      <c r="AX44" s="171" t="str">
        <f>IF('Itemized Order'!AX47="","",'Itemized Order'!AX47)</f>
        <v/>
      </c>
      <c r="AY44" s="171" t="str">
        <f>IF('Itemized Order'!AY47="","",'Itemized Order'!AY47)</f>
        <v/>
      </c>
      <c r="AZ44" s="171" t="str">
        <f>IF('Itemized Order'!AZ47="","",'Itemized Order'!AZ47)</f>
        <v/>
      </c>
      <c r="BA44" s="171" t="str">
        <f>IF('Itemized Order'!BA47="","",'Itemized Order'!BA47)</f>
        <v/>
      </c>
      <c r="BC44" s="171" t="str">
        <f>IF('Itemized Order'!BC47="","",'Itemized Order'!BC47)</f>
        <v/>
      </c>
      <c r="BD44" s="171" t="str">
        <f>IF('Itemized Order'!BD47="","",'Itemized Order'!BD47)</f>
        <v/>
      </c>
      <c r="BE44" s="171" t="str">
        <f>IF('Itemized Order'!BE47="","",'Itemized Order'!BE47)</f>
        <v/>
      </c>
      <c r="BF44" s="171" t="str">
        <f>IF('Itemized Order'!BF47="","",'Itemized Order'!BF47)</f>
        <v/>
      </c>
      <c r="BG44" s="171" t="str">
        <f>IF('Itemized Order'!BG47="","",'Itemized Order'!BG47)</f>
        <v/>
      </c>
      <c r="BI44" s="171" t="str">
        <f>IF('Itemized Order'!BI47="","",'Itemized Order'!BI47)</f>
        <v/>
      </c>
      <c r="BJ44" s="171" t="str">
        <f>IF('Itemized Order'!BJ47="","",'Itemized Order'!BJ47)</f>
        <v/>
      </c>
      <c r="BK44" s="171" t="str">
        <f>IF('Itemized Order'!BK47="","",'Itemized Order'!BK47)</f>
        <v/>
      </c>
      <c r="BL44" s="171" t="str">
        <f>IF('Itemized Order'!BL47="","",'Itemized Order'!BL47)</f>
        <v/>
      </c>
      <c r="BM44" s="171" t="str">
        <f>IF('Itemized Order'!BM47="","",'Itemized Order'!BM47)</f>
        <v/>
      </c>
      <c r="BO44" s="171" t="str">
        <f>IF('Itemized Order'!BO47="","",'Itemized Order'!BO47)</f>
        <v/>
      </c>
      <c r="BP44" s="171" t="str">
        <f>IF('Itemized Order'!BP47="","",'Itemized Order'!BP47)</f>
        <v/>
      </c>
      <c r="BQ44" s="171" t="str">
        <f>IF('Itemized Order'!BQ47="","",'Itemized Order'!BQ47)</f>
        <v/>
      </c>
      <c r="BR44" s="171" t="str">
        <f>IF('Itemized Order'!BR47="","",'Itemized Order'!BR47)</f>
        <v/>
      </c>
      <c r="BS44" s="171" t="str">
        <f>IF('Itemized Order'!BS47="","",'Itemized Order'!BS47)</f>
        <v/>
      </c>
      <c r="BU44" s="171" t="str">
        <f>IF('Itemized Order'!BU47="","",'Itemized Order'!BU47)</f>
        <v/>
      </c>
      <c r="BV44" s="171" t="str">
        <f>IF('Itemized Order'!BV47="","",'Itemized Order'!BV47)</f>
        <v/>
      </c>
      <c r="BW44" s="171" t="str">
        <f>IF('Itemized Order'!BW47="","",'Itemized Order'!BW47)</f>
        <v/>
      </c>
      <c r="BX44" s="171" t="str">
        <f>IF('Itemized Order'!BX47="","",'Itemized Order'!BX47)</f>
        <v/>
      </c>
      <c r="BY44" s="171" t="str">
        <f>IF('Itemized Order'!BY47="","",'Itemized Order'!BY47)</f>
        <v/>
      </c>
      <c r="CA44" s="171" t="str">
        <f>IF('Itemized Order'!CA47="","",'Itemized Order'!CA47)</f>
        <v/>
      </c>
      <c r="CB44" s="171" t="str">
        <f>IF('Itemized Order'!CB47="","",'Itemized Order'!CB47)</f>
        <v/>
      </c>
      <c r="CC44" s="171" t="str">
        <f>IF('Itemized Order'!CC47="","",'Itemized Order'!CC47)</f>
        <v/>
      </c>
      <c r="CD44" s="171" t="str">
        <f>IF('Itemized Order'!CD47="","",'Itemized Order'!CD47)</f>
        <v/>
      </c>
      <c r="CE44" s="171" t="str">
        <f>IF('Itemized Order'!CE47="","",'Itemized Order'!CE47)</f>
        <v/>
      </c>
    </row>
    <row r="45" spans="1:83" x14ac:dyDescent="0.3">
      <c r="A45" s="171" t="str">
        <f>IF('Itemized Order'!A48="","",'Itemized Order'!A48)</f>
        <v/>
      </c>
      <c r="B45" s="171" t="str">
        <f>IF('Itemized Order'!B48="","",'Itemized Order'!B48)</f>
        <v/>
      </c>
      <c r="C45" s="171" t="str">
        <f>IF('Itemized Order'!C48="","",'Itemized Order'!C48)</f>
        <v/>
      </c>
      <c r="D45" s="171" t="str">
        <f>IF('Itemized Order'!D48="","",'Itemized Order'!D48)</f>
        <v/>
      </c>
      <c r="E45" s="201" t="str">
        <f>IF('Itemized Order'!E48="","",'Itemized Order'!E48)</f>
        <v/>
      </c>
      <c r="G45" s="171" t="str">
        <f>IF('Itemized Order'!G48="","",'Itemized Order'!G48)</f>
        <v/>
      </c>
      <c r="H45" s="171" t="str">
        <f>IF('Itemized Order'!H48="","",'Itemized Order'!H48)</f>
        <v/>
      </c>
      <c r="I45" s="171" t="str">
        <f>IF('Itemized Order'!I48="","",'Itemized Order'!I48)</f>
        <v/>
      </c>
      <c r="J45" s="171" t="str">
        <f>IF('Itemized Order'!J48="","",'Itemized Order'!J48)</f>
        <v/>
      </c>
      <c r="K45" s="171" t="str">
        <f>IF('Itemized Order'!K48="","",'Itemized Order'!K48)</f>
        <v/>
      </c>
      <c r="M45" s="171" t="str">
        <f>IF('Itemized Order'!M48="","",'Itemized Order'!M48)</f>
        <v/>
      </c>
      <c r="N45" s="171" t="str">
        <f>IF('Itemized Order'!N48="","",'Itemized Order'!N48)</f>
        <v/>
      </c>
      <c r="O45" s="171" t="str">
        <f>IF('Itemized Order'!O48="","",'Itemized Order'!O48)</f>
        <v/>
      </c>
      <c r="P45" s="171" t="str">
        <f>IF('Itemized Order'!P48="","",'Itemized Order'!P48)</f>
        <v/>
      </c>
      <c r="Q45" s="171" t="str">
        <f>IF('Itemized Order'!Q48="","",'Itemized Order'!Q48)</f>
        <v/>
      </c>
      <c r="S45" s="171" t="str">
        <f>IF('Itemized Order'!S48="","",'Itemized Order'!S48)</f>
        <v/>
      </c>
      <c r="T45" s="171" t="str">
        <f>IF('Itemized Order'!T48="","",'Itemized Order'!T48)</f>
        <v/>
      </c>
      <c r="U45" s="171" t="str">
        <f>IF('Itemized Order'!U48="","",'Itemized Order'!U48)</f>
        <v/>
      </c>
      <c r="V45" s="171" t="str">
        <f>IF('Itemized Order'!V48="","",'Itemized Order'!V48)</f>
        <v/>
      </c>
      <c r="W45" s="171" t="str">
        <f>IF('Itemized Order'!W48="","",'Itemized Order'!W48)</f>
        <v/>
      </c>
      <c r="Y45" s="171" t="str">
        <f>IF('Itemized Order'!Y48="","",'Itemized Order'!Y48)</f>
        <v/>
      </c>
      <c r="Z45" s="171" t="str">
        <f>IF('Itemized Order'!Z48="","",'Itemized Order'!Z48)</f>
        <v/>
      </c>
      <c r="AA45" s="171" t="str">
        <f>IF('Itemized Order'!AA48="","",'Itemized Order'!AA48)</f>
        <v/>
      </c>
      <c r="AB45" s="171" t="str">
        <f>IF('Itemized Order'!AB48="","",'Itemized Order'!AB48)</f>
        <v/>
      </c>
      <c r="AC45" s="171" t="str">
        <f>IF('Itemized Order'!AC48="","",'Itemized Order'!AC48)</f>
        <v/>
      </c>
      <c r="AE45" s="171" t="str">
        <f>IF('Itemized Order'!AE48="","",'Itemized Order'!AE48)</f>
        <v/>
      </c>
      <c r="AF45" s="171" t="str">
        <f>IF('Itemized Order'!AF48="","",'Itemized Order'!AF48)</f>
        <v/>
      </c>
      <c r="AG45" s="171" t="str">
        <f>IF('Itemized Order'!AG48="","",'Itemized Order'!AG48)</f>
        <v/>
      </c>
      <c r="AH45" s="171" t="str">
        <f>IF('Itemized Order'!AH48="","",'Itemized Order'!AH48)</f>
        <v/>
      </c>
      <c r="AI45" s="171" t="str">
        <f>IF('Itemized Order'!AI48="","",'Itemized Order'!AI48)</f>
        <v/>
      </c>
      <c r="AK45" s="171" t="str">
        <f>IF('Itemized Order'!AK48="","",'Itemized Order'!AK48)</f>
        <v/>
      </c>
      <c r="AL45" s="171" t="str">
        <f>IF('Itemized Order'!AL48="","",'Itemized Order'!AL48)</f>
        <v/>
      </c>
      <c r="AM45" s="171" t="str">
        <f>IF('Itemized Order'!AM48="","",'Itemized Order'!AM48)</f>
        <v/>
      </c>
      <c r="AN45" s="171" t="str">
        <f>IF('Itemized Order'!AN48="","",'Itemized Order'!AN48)</f>
        <v/>
      </c>
      <c r="AO45" s="171" t="str">
        <f>IF('Itemized Order'!AO48="","",'Itemized Order'!AO48)</f>
        <v/>
      </c>
      <c r="AQ45" s="171" t="str">
        <f>IF('Itemized Order'!AQ48="","",'Itemized Order'!AQ48)</f>
        <v/>
      </c>
      <c r="AR45" s="171" t="str">
        <f>IF('Itemized Order'!AR48="","",'Itemized Order'!AR48)</f>
        <v/>
      </c>
      <c r="AS45" s="171" t="str">
        <f>IF('Itemized Order'!AS48="","",'Itemized Order'!AS48)</f>
        <v/>
      </c>
      <c r="AT45" s="171" t="str">
        <f>IF('Itemized Order'!AT48="","",'Itemized Order'!AT48)</f>
        <v/>
      </c>
      <c r="AU45" s="171" t="str">
        <f>IF('Itemized Order'!AU48="","",'Itemized Order'!AU48)</f>
        <v/>
      </c>
      <c r="AW45" s="171" t="str">
        <f>IF('Itemized Order'!AW48="","",'Itemized Order'!AW48)</f>
        <v/>
      </c>
      <c r="AX45" s="171" t="str">
        <f>IF('Itemized Order'!AX48="","",'Itemized Order'!AX48)</f>
        <v/>
      </c>
      <c r="AY45" s="171" t="str">
        <f>IF('Itemized Order'!AY48="","",'Itemized Order'!AY48)</f>
        <v/>
      </c>
      <c r="AZ45" s="171" t="str">
        <f>IF('Itemized Order'!AZ48="","",'Itemized Order'!AZ48)</f>
        <v/>
      </c>
      <c r="BA45" s="171" t="str">
        <f>IF('Itemized Order'!BA48="","",'Itemized Order'!BA48)</f>
        <v/>
      </c>
      <c r="BC45" s="171" t="str">
        <f>IF('Itemized Order'!BC48="","",'Itemized Order'!BC48)</f>
        <v/>
      </c>
      <c r="BD45" s="171" t="str">
        <f>IF('Itemized Order'!BD48="","",'Itemized Order'!BD48)</f>
        <v/>
      </c>
      <c r="BE45" s="171" t="str">
        <f>IF('Itemized Order'!BE48="","",'Itemized Order'!BE48)</f>
        <v/>
      </c>
      <c r="BF45" s="171" t="str">
        <f>IF('Itemized Order'!BF48="","",'Itemized Order'!BF48)</f>
        <v/>
      </c>
      <c r="BG45" s="171" t="str">
        <f>IF('Itemized Order'!BG48="","",'Itemized Order'!BG48)</f>
        <v/>
      </c>
      <c r="BI45" s="171" t="str">
        <f>IF('Itemized Order'!BI48="","",'Itemized Order'!BI48)</f>
        <v/>
      </c>
      <c r="BJ45" s="171" t="str">
        <f>IF('Itemized Order'!BJ48="","",'Itemized Order'!BJ48)</f>
        <v/>
      </c>
      <c r="BK45" s="171" t="str">
        <f>IF('Itemized Order'!BK48="","",'Itemized Order'!BK48)</f>
        <v/>
      </c>
      <c r="BL45" s="171" t="str">
        <f>IF('Itemized Order'!BL48="","",'Itemized Order'!BL48)</f>
        <v/>
      </c>
      <c r="BM45" s="171" t="str">
        <f>IF('Itemized Order'!BM48="","",'Itemized Order'!BM48)</f>
        <v/>
      </c>
      <c r="BO45" s="171" t="str">
        <f>IF('Itemized Order'!BO48="","",'Itemized Order'!BO48)</f>
        <v/>
      </c>
      <c r="BP45" s="171" t="str">
        <f>IF('Itemized Order'!BP48="","",'Itemized Order'!BP48)</f>
        <v/>
      </c>
      <c r="BQ45" s="171" t="str">
        <f>IF('Itemized Order'!BQ48="","",'Itemized Order'!BQ48)</f>
        <v/>
      </c>
      <c r="BR45" s="171" t="str">
        <f>IF('Itemized Order'!BR48="","",'Itemized Order'!BR48)</f>
        <v/>
      </c>
      <c r="BS45" s="171" t="str">
        <f>IF('Itemized Order'!BS48="","",'Itemized Order'!BS48)</f>
        <v/>
      </c>
      <c r="BU45" s="171" t="str">
        <f>IF('Itemized Order'!BU48="","",'Itemized Order'!BU48)</f>
        <v/>
      </c>
      <c r="BV45" s="171" t="str">
        <f>IF('Itemized Order'!BV48="","",'Itemized Order'!BV48)</f>
        <v/>
      </c>
      <c r="BW45" s="171" t="str">
        <f>IF('Itemized Order'!BW48="","",'Itemized Order'!BW48)</f>
        <v/>
      </c>
      <c r="BX45" s="171" t="str">
        <f>IF('Itemized Order'!BX48="","",'Itemized Order'!BX48)</f>
        <v/>
      </c>
      <c r="BY45" s="171" t="str">
        <f>IF('Itemized Order'!BY48="","",'Itemized Order'!BY48)</f>
        <v/>
      </c>
      <c r="CA45" s="171" t="str">
        <f>IF('Itemized Order'!CA48="","",'Itemized Order'!CA48)</f>
        <v/>
      </c>
      <c r="CB45" s="171" t="str">
        <f>IF('Itemized Order'!CB48="","",'Itemized Order'!CB48)</f>
        <v/>
      </c>
      <c r="CC45" s="171" t="str">
        <f>IF('Itemized Order'!CC48="","",'Itemized Order'!CC48)</f>
        <v/>
      </c>
      <c r="CD45" s="171" t="str">
        <f>IF('Itemized Order'!CD48="","",'Itemized Order'!CD48)</f>
        <v/>
      </c>
      <c r="CE45" s="171" t="str">
        <f>IF('Itemized Order'!CE48="","",'Itemized Order'!CE48)</f>
        <v/>
      </c>
    </row>
    <row r="46" spans="1:83" x14ac:dyDescent="0.3">
      <c r="A46" s="171" t="str">
        <f>IF('Itemized Order'!A49="","",'Itemized Order'!A49)</f>
        <v/>
      </c>
      <c r="B46" s="171" t="str">
        <f>IF('Itemized Order'!B49="","",'Itemized Order'!B49)</f>
        <v/>
      </c>
      <c r="C46" s="171" t="str">
        <f>IF('Itemized Order'!C49="","",'Itemized Order'!C49)</f>
        <v/>
      </c>
      <c r="D46" s="171" t="str">
        <f>IF('Itemized Order'!D49="","",'Itemized Order'!D49)</f>
        <v/>
      </c>
      <c r="E46" s="201" t="str">
        <f>IF('Itemized Order'!E49="","",'Itemized Order'!E49)</f>
        <v/>
      </c>
      <c r="G46" s="171" t="str">
        <f>IF('Itemized Order'!G49="","",'Itemized Order'!G49)</f>
        <v/>
      </c>
      <c r="H46" s="171" t="str">
        <f>IF('Itemized Order'!H49="","",'Itemized Order'!H49)</f>
        <v/>
      </c>
      <c r="I46" s="171" t="str">
        <f>IF('Itemized Order'!I49="","",'Itemized Order'!I49)</f>
        <v/>
      </c>
      <c r="J46" s="171" t="str">
        <f>IF('Itemized Order'!J49="","",'Itemized Order'!J49)</f>
        <v/>
      </c>
      <c r="K46" s="171" t="str">
        <f>IF('Itemized Order'!K49="","",'Itemized Order'!K49)</f>
        <v/>
      </c>
      <c r="M46" s="171" t="str">
        <f>IF('Itemized Order'!M49="","",'Itemized Order'!M49)</f>
        <v/>
      </c>
      <c r="N46" s="171" t="str">
        <f>IF('Itemized Order'!N49="","",'Itemized Order'!N49)</f>
        <v/>
      </c>
      <c r="O46" s="171" t="str">
        <f>IF('Itemized Order'!O49="","",'Itemized Order'!O49)</f>
        <v/>
      </c>
      <c r="P46" s="171" t="str">
        <f>IF('Itemized Order'!P49="","",'Itemized Order'!P49)</f>
        <v/>
      </c>
      <c r="Q46" s="171" t="str">
        <f>IF('Itemized Order'!Q49="","",'Itemized Order'!Q49)</f>
        <v/>
      </c>
      <c r="S46" s="171" t="str">
        <f>IF('Itemized Order'!S49="","",'Itemized Order'!S49)</f>
        <v/>
      </c>
      <c r="T46" s="171" t="str">
        <f>IF('Itemized Order'!T49="","",'Itemized Order'!T49)</f>
        <v/>
      </c>
      <c r="U46" s="171" t="str">
        <f>IF('Itemized Order'!U49="","",'Itemized Order'!U49)</f>
        <v/>
      </c>
      <c r="V46" s="171" t="str">
        <f>IF('Itemized Order'!V49="","",'Itemized Order'!V49)</f>
        <v/>
      </c>
      <c r="W46" s="171" t="str">
        <f>IF('Itemized Order'!W49="","",'Itemized Order'!W49)</f>
        <v/>
      </c>
      <c r="Y46" s="171" t="str">
        <f>IF('Itemized Order'!Y49="","",'Itemized Order'!Y49)</f>
        <v/>
      </c>
      <c r="Z46" s="171" t="str">
        <f>IF('Itemized Order'!Z49="","",'Itemized Order'!Z49)</f>
        <v/>
      </c>
      <c r="AA46" s="171" t="str">
        <f>IF('Itemized Order'!AA49="","",'Itemized Order'!AA49)</f>
        <v/>
      </c>
      <c r="AB46" s="171" t="str">
        <f>IF('Itemized Order'!AB49="","",'Itemized Order'!AB49)</f>
        <v/>
      </c>
      <c r="AC46" s="171" t="str">
        <f>IF('Itemized Order'!AC49="","",'Itemized Order'!AC49)</f>
        <v/>
      </c>
      <c r="AE46" s="171" t="str">
        <f>IF('Itemized Order'!AE49="","",'Itemized Order'!AE49)</f>
        <v/>
      </c>
      <c r="AF46" s="171" t="str">
        <f>IF('Itemized Order'!AF49="","",'Itemized Order'!AF49)</f>
        <v/>
      </c>
      <c r="AG46" s="171" t="str">
        <f>IF('Itemized Order'!AG49="","",'Itemized Order'!AG49)</f>
        <v/>
      </c>
      <c r="AH46" s="171" t="str">
        <f>IF('Itemized Order'!AH49="","",'Itemized Order'!AH49)</f>
        <v/>
      </c>
      <c r="AI46" s="171" t="str">
        <f>IF('Itemized Order'!AI49="","",'Itemized Order'!AI49)</f>
        <v/>
      </c>
      <c r="AK46" s="171" t="str">
        <f>IF('Itemized Order'!AK49="","",'Itemized Order'!AK49)</f>
        <v/>
      </c>
      <c r="AL46" s="171" t="str">
        <f>IF('Itemized Order'!AL49="","",'Itemized Order'!AL49)</f>
        <v/>
      </c>
      <c r="AM46" s="171" t="str">
        <f>IF('Itemized Order'!AM49="","",'Itemized Order'!AM49)</f>
        <v/>
      </c>
      <c r="AN46" s="171" t="str">
        <f>IF('Itemized Order'!AN49="","",'Itemized Order'!AN49)</f>
        <v/>
      </c>
      <c r="AO46" s="171" t="str">
        <f>IF('Itemized Order'!AO49="","",'Itemized Order'!AO49)</f>
        <v/>
      </c>
      <c r="AQ46" s="171" t="str">
        <f>IF('Itemized Order'!AQ49="","",'Itemized Order'!AQ49)</f>
        <v/>
      </c>
      <c r="AR46" s="171" t="str">
        <f>IF('Itemized Order'!AR49="","",'Itemized Order'!AR49)</f>
        <v/>
      </c>
      <c r="AS46" s="171" t="str">
        <f>IF('Itemized Order'!AS49="","",'Itemized Order'!AS49)</f>
        <v/>
      </c>
      <c r="AT46" s="171" t="str">
        <f>IF('Itemized Order'!AT49="","",'Itemized Order'!AT49)</f>
        <v/>
      </c>
      <c r="AU46" s="171" t="str">
        <f>IF('Itemized Order'!AU49="","",'Itemized Order'!AU49)</f>
        <v/>
      </c>
      <c r="AW46" s="171" t="str">
        <f>IF('Itemized Order'!AW49="","",'Itemized Order'!AW49)</f>
        <v/>
      </c>
      <c r="AX46" s="171" t="str">
        <f>IF('Itemized Order'!AX49="","",'Itemized Order'!AX49)</f>
        <v/>
      </c>
      <c r="AY46" s="171" t="str">
        <f>IF('Itemized Order'!AY49="","",'Itemized Order'!AY49)</f>
        <v/>
      </c>
      <c r="AZ46" s="171" t="str">
        <f>IF('Itemized Order'!AZ49="","",'Itemized Order'!AZ49)</f>
        <v/>
      </c>
      <c r="BA46" s="171" t="str">
        <f>IF('Itemized Order'!BA49="","",'Itemized Order'!BA49)</f>
        <v/>
      </c>
      <c r="BC46" s="171" t="str">
        <f>IF('Itemized Order'!BC49="","",'Itemized Order'!BC49)</f>
        <v/>
      </c>
      <c r="BD46" s="171" t="str">
        <f>IF('Itemized Order'!BD49="","",'Itemized Order'!BD49)</f>
        <v/>
      </c>
      <c r="BE46" s="171" t="str">
        <f>IF('Itemized Order'!BE49="","",'Itemized Order'!BE49)</f>
        <v/>
      </c>
      <c r="BF46" s="171" t="str">
        <f>IF('Itemized Order'!BF49="","",'Itemized Order'!BF49)</f>
        <v/>
      </c>
      <c r="BG46" s="171" t="str">
        <f>IF('Itemized Order'!BG49="","",'Itemized Order'!BG49)</f>
        <v/>
      </c>
      <c r="BI46" s="171" t="str">
        <f>IF('Itemized Order'!BI49="","",'Itemized Order'!BI49)</f>
        <v/>
      </c>
      <c r="BJ46" s="171" t="str">
        <f>IF('Itemized Order'!BJ49="","",'Itemized Order'!BJ49)</f>
        <v/>
      </c>
      <c r="BK46" s="171" t="str">
        <f>IF('Itemized Order'!BK49="","",'Itemized Order'!BK49)</f>
        <v/>
      </c>
      <c r="BL46" s="171" t="str">
        <f>IF('Itemized Order'!BL49="","",'Itemized Order'!BL49)</f>
        <v/>
      </c>
      <c r="BM46" s="171" t="str">
        <f>IF('Itemized Order'!BM49="","",'Itemized Order'!BM49)</f>
        <v/>
      </c>
      <c r="BO46" s="171" t="str">
        <f>IF('Itemized Order'!BO49="","",'Itemized Order'!BO49)</f>
        <v/>
      </c>
      <c r="BP46" s="171" t="str">
        <f>IF('Itemized Order'!BP49="","",'Itemized Order'!BP49)</f>
        <v/>
      </c>
      <c r="BQ46" s="171" t="str">
        <f>IF('Itemized Order'!BQ49="","",'Itemized Order'!BQ49)</f>
        <v/>
      </c>
      <c r="BR46" s="171" t="str">
        <f>IF('Itemized Order'!BR49="","",'Itemized Order'!BR49)</f>
        <v/>
      </c>
      <c r="BS46" s="171" t="str">
        <f>IF('Itemized Order'!BS49="","",'Itemized Order'!BS49)</f>
        <v/>
      </c>
      <c r="BU46" s="171" t="str">
        <f>IF('Itemized Order'!BU49="","",'Itemized Order'!BU49)</f>
        <v/>
      </c>
      <c r="BV46" s="171" t="str">
        <f>IF('Itemized Order'!BV49="","",'Itemized Order'!BV49)</f>
        <v/>
      </c>
      <c r="BW46" s="171" t="str">
        <f>IF('Itemized Order'!BW49="","",'Itemized Order'!BW49)</f>
        <v/>
      </c>
      <c r="BX46" s="171" t="str">
        <f>IF('Itemized Order'!BX49="","",'Itemized Order'!BX49)</f>
        <v/>
      </c>
      <c r="BY46" s="171" t="str">
        <f>IF('Itemized Order'!BY49="","",'Itemized Order'!BY49)</f>
        <v/>
      </c>
      <c r="CA46" s="171" t="str">
        <f>IF('Itemized Order'!CA49="","",'Itemized Order'!CA49)</f>
        <v/>
      </c>
      <c r="CB46" s="171" t="str">
        <f>IF('Itemized Order'!CB49="","",'Itemized Order'!CB49)</f>
        <v/>
      </c>
      <c r="CC46" s="171" t="str">
        <f>IF('Itemized Order'!CC49="","",'Itemized Order'!CC49)</f>
        <v/>
      </c>
      <c r="CD46" s="171" t="str">
        <f>IF('Itemized Order'!CD49="","",'Itemized Order'!CD49)</f>
        <v/>
      </c>
      <c r="CE46" s="171" t="str">
        <f>IF('Itemized Order'!CE49="","",'Itemized Order'!CE49)</f>
        <v/>
      </c>
    </row>
    <row r="47" spans="1:83" x14ac:dyDescent="0.3">
      <c r="A47" s="171" t="str">
        <f>IF('Itemized Order'!A50="","",'Itemized Order'!A50)</f>
        <v/>
      </c>
      <c r="B47" s="171" t="str">
        <f>IF('Itemized Order'!B50="","",'Itemized Order'!B50)</f>
        <v/>
      </c>
      <c r="C47" s="171" t="str">
        <f>IF('Itemized Order'!C50="","",'Itemized Order'!C50)</f>
        <v/>
      </c>
      <c r="D47" s="171" t="str">
        <f>IF('Itemized Order'!D50="","",'Itemized Order'!D50)</f>
        <v/>
      </c>
      <c r="E47" s="201" t="str">
        <f>IF('Itemized Order'!E50="","",'Itemized Order'!E50)</f>
        <v/>
      </c>
      <c r="G47" s="171" t="str">
        <f>IF('Itemized Order'!G50="","",'Itemized Order'!G50)</f>
        <v/>
      </c>
      <c r="H47" s="171" t="str">
        <f>IF('Itemized Order'!H50="","",'Itemized Order'!H50)</f>
        <v/>
      </c>
      <c r="I47" s="171" t="str">
        <f>IF('Itemized Order'!I50="","",'Itemized Order'!I50)</f>
        <v/>
      </c>
      <c r="J47" s="171" t="str">
        <f>IF('Itemized Order'!J50="","",'Itemized Order'!J50)</f>
        <v/>
      </c>
      <c r="K47" s="171" t="str">
        <f>IF('Itemized Order'!K50="","",'Itemized Order'!K50)</f>
        <v/>
      </c>
      <c r="M47" s="171" t="str">
        <f>IF('Itemized Order'!M50="","",'Itemized Order'!M50)</f>
        <v/>
      </c>
      <c r="N47" s="171" t="str">
        <f>IF('Itemized Order'!N50="","",'Itemized Order'!N50)</f>
        <v/>
      </c>
      <c r="O47" s="171" t="str">
        <f>IF('Itemized Order'!O50="","",'Itemized Order'!O50)</f>
        <v/>
      </c>
      <c r="P47" s="171" t="str">
        <f>IF('Itemized Order'!P50="","",'Itemized Order'!P50)</f>
        <v/>
      </c>
      <c r="Q47" s="171" t="str">
        <f>IF('Itemized Order'!Q50="","",'Itemized Order'!Q50)</f>
        <v/>
      </c>
      <c r="S47" s="171" t="str">
        <f>IF('Itemized Order'!S50="","",'Itemized Order'!S50)</f>
        <v/>
      </c>
      <c r="T47" s="171" t="str">
        <f>IF('Itemized Order'!T50="","",'Itemized Order'!T50)</f>
        <v/>
      </c>
      <c r="U47" s="171" t="str">
        <f>IF('Itemized Order'!U50="","",'Itemized Order'!U50)</f>
        <v/>
      </c>
      <c r="V47" s="171" t="str">
        <f>IF('Itemized Order'!V50="","",'Itemized Order'!V50)</f>
        <v/>
      </c>
      <c r="W47" s="171" t="str">
        <f>IF('Itemized Order'!W50="","",'Itemized Order'!W50)</f>
        <v/>
      </c>
      <c r="Y47" s="171" t="str">
        <f>IF('Itemized Order'!Y50="","",'Itemized Order'!Y50)</f>
        <v/>
      </c>
      <c r="Z47" s="171" t="str">
        <f>IF('Itemized Order'!Z50="","",'Itemized Order'!Z50)</f>
        <v/>
      </c>
      <c r="AA47" s="171" t="str">
        <f>IF('Itemized Order'!AA50="","",'Itemized Order'!AA50)</f>
        <v/>
      </c>
      <c r="AB47" s="171" t="str">
        <f>IF('Itemized Order'!AB50="","",'Itemized Order'!AB50)</f>
        <v/>
      </c>
      <c r="AC47" s="171" t="str">
        <f>IF('Itemized Order'!AC50="","",'Itemized Order'!AC50)</f>
        <v/>
      </c>
      <c r="AE47" s="171" t="str">
        <f>IF('Itemized Order'!AE50="","",'Itemized Order'!AE50)</f>
        <v/>
      </c>
      <c r="AF47" s="171" t="str">
        <f>IF('Itemized Order'!AF50="","",'Itemized Order'!AF50)</f>
        <v/>
      </c>
      <c r="AG47" s="171" t="str">
        <f>IF('Itemized Order'!AG50="","",'Itemized Order'!AG50)</f>
        <v/>
      </c>
      <c r="AH47" s="171" t="str">
        <f>IF('Itemized Order'!AH50="","",'Itemized Order'!AH50)</f>
        <v/>
      </c>
      <c r="AI47" s="171" t="str">
        <f>IF('Itemized Order'!AI50="","",'Itemized Order'!AI50)</f>
        <v/>
      </c>
      <c r="AK47" s="171" t="str">
        <f>IF('Itemized Order'!AK50="","",'Itemized Order'!AK50)</f>
        <v/>
      </c>
      <c r="AL47" s="171" t="str">
        <f>IF('Itemized Order'!AL50="","",'Itemized Order'!AL50)</f>
        <v/>
      </c>
      <c r="AM47" s="171" t="str">
        <f>IF('Itemized Order'!AM50="","",'Itemized Order'!AM50)</f>
        <v/>
      </c>
      <c r="AN47" s="171" t="str">
        <f>IF('Itemized Order'!AN50="","",'Itemized Order'!AN50)</f>
        <v/>
      </c>
      <c r="AO47" s="171" t="str">
        <f>IF('Itemized Order'!AO50="","",'Itemized Order'!AO50)</f>
        <v/>
      </c>
      <c r="AQ47" s="171" t="str">
        <f>IF('Itemized Order'!AQ50="","",'Itemized Order'!AQ50)</f>
        <v/>
      </c>
      <c r="AR47" s="171" t="str">
        <f>IF('Itemized Order'!AR50="","",'Itemized Order'!AR50)</f>
        <v/>
      </c>
      <c r="AS47" s="171" t="str">
        <f>IF('Itemized Order'!AS50="","",'Itemized Order'!AS50)</f>
        <v/>
      </c>
      <c r="AT47" s="171" t="str">
        <f>IF('Itemized Order'!AT50="","",'Itemized Order'!AT50)</f>
        <v/>
      </c>
      <c r="AU47" s="171" t="str">
        <f>IF('Itemized Order'!AU50="","",'Itemized Order'!AU50)</f>
        <v/>
      </c>
      <c r="AW47" s="171" t="str">
        <f>IF('Itemized Order'!AW50="","",'Itemized Order'!AW50)</f>
        <v/>
      </c>
      <c r="AX47" s="171" t="str">
        <f>IF('Itemized Order'!AX50="","",'Itemized Order'!AX50)</f>
        <v/>
      </c>
      <c r="AY47" s="171" t="str">
        <f>IF('Itemized Order'!AY50="","",'Itemized Order'!AY50)</f>
        <v/>
      </c>
      <c r="AZ47" s="171" t="str">
        <f>IF('Itemized Order'!AZ50="","",'Itemized Order'!AZ50)</f>
        <v/>
      </c>
      <c r="BA47" s="171" t="str">
        <f>IF('Itemized Order'!BA50="","",'Itemized Order'!BA50)</f>
        <v/>
      </c>
      <c r="BC47" s="171" t="str">
        <f>IF('Itemized Order'!BC50="","",'Itemized Order'!BC50)</f>
        <v/>
      </c>
      <c r="BD47" s="171" t="str">
        <f>IF('Itemized Order'!BD50="","",'Itemized Order'!BD50)</f>
        <v/>
      </c>
      <c r="BE47" s="171" t="str">
        <f>IF('Itemized Order'!BE50="","",'Itemized Order'!BE50)</f>
        <v/>
      </c>
      <c r="BF47" s="171" t="str">
        <f>IF('Itemized Order'!BF50="","",'Itemized Order'!BF50)</f>
        <v/>
      </c>
      <c r="BG47" s="171" t="str">
        <f>IF('Itemized Order'!BG50="","",'Itemized Order'!BG50)</f>
        <v/>
      </c>
      <c r="BI47" s="171" t="str">
        <f>IF('Itemized Order'!BI50="","",'Itemized Order'!BI50)</f>
        <v/>
      </c>
      <c r="BJ47" s="171" t="str">
        <f>IF('Itemized Order'!BJ50="","",'Itemized Order'!BJ50)</f>
        <v/>
      </c>
      <c r="BK47" s="171" t="str">
        <f>IF('Itemized Order'!BK50="","",'Itemized Order'!BK50)</f>
        <v/>
      </c>
      <c r="BL47" s="171" t="str">
        <f>IF('Itemized Order'!BL50="","",'Itemized Order'!BL50)</f>
        <v/>
      </c>
      <c r="BM47" s="171" t="str">
        <f>IF('Itemized Order'!BM50="","",'Itemized Order'!BM50)</f>
        <v/>
      </c>
      <c r="BO47" s="171" t="str">
        <f>IF('Itemized Order'!BO50="","",'Itemized Order'!BO50)</f>
        <v/>
      </c>
      <c r="BP47" s="171" t="str">
        <f>IF('Itemized Order'!BP50="","",'Itemized Order'!BP50)</f>
        <v/>
      </c>
      <c r="BQ47" s="171" t="str">
        <f>IF('Itemized Order'!BQ50="","",'Itemized Order'!BQ50)</f>
        <v/>
      </c>
      <c r="BR47" s="171" t="str">
        <f>IF('Itemized Order'!BR50="","",'Itemized Order'!BR50)</f>
        <v/>
      </c>
      <c r="BS47" s="171" t="str">
        <f>IF('Itemized Order'!BS50="","",'Itemized Order'!BS50)</f>
        <v/>
      </c>
      <c r="BU47" s="171" t="str">
        <f>IF('Itemized Order'!BU50="","",'Itemized Order'!BU50)</f>
        <v/>
      </c>
      <c r="BV47" s="171" t="str">
        <f>IF('Itemized Order'!BV50="","",'Itemized Order'!BV50)</f>
        <v/>
      </c>
      <c r="BW47" s="171" t="str">
        <f>IF('Itemized Order'!BW50="","",'Itemized Order'!BW50)</f>
        <v/>
      </c>
      <c r="BX47" s="171" t="str">
        <f>IF('Itemized Order'!BX50="","",'Itemized Order'!BX50)</f>
        <v/>
      </c>
      <c r="BY47" s="171" t="str">
        <f>IF('Itemized Order'!BY50="","",'Itemized Order'!BY50)</f>
        <v/>
      </c>
      <c r="CA47" s="171" t="str">
        <f>IF('Itemized Order'!CA50="","",'Itemized Order'!CA50)</f>
        <v/>
      </c>
      <c r="CB47" s="171" t="str">
        <f>IF('Itemized Order'!CB50="","",'Itemized Order'!CB50)</f>
        <v/>
      </c>
      <c r="CC47" s="171" t="str">
        <f>IF('Itemized Order'!CC50="","",'Itemized Order'!CC50)</f>
        <v/>
      </c>
      <c r="CD47" s="171" t="str">
        <f>IF('Itemized Order'!CD50="","",'Itemized Order'!CD50)</f>
        <v/>
      </c>
      <c r="CE47" s="171" t="str">
        <f>IF('Itemized Order'!CE50="","",'Itemized Order'!CE50)</f>
        <v/>
      </c>
    </row>
    <row r="48" spans="1:83" x14ac:dyDescent="0.3">
      <c r="A48" s="171" t="str">
        <f>IF('Itemized Order'!A51="","",'Itemized Order'!A51)</f>
        <v/>
      </c>
      <c r="B48" s="171" t="str">
        <f>IF('Itemized Order'!B51="","",'Itemized Order'!B51)</f>
        <v/>
      </c>
      <c r="C48" s="171" t="str">
        <f>IF('Itemized Order'!C51="","",'Itemized Order'!C51)</f>
        <v/>
      </c>
      <c r="D48" s="171" t="str">
        <f>IF('Itemized Order'!D51="","",'Itemized Order'!D51)</f>
        <v/>
      </c>
      <c r="E48" s="201" t="str">
        <f>IF('Itemized Order'!E51="","",'Itemized Order'!E51)</f>
        <v/>
      </c>
      <c r="G48" s="171" t="str">
        <f>IF('Itemized Order'!G51="","",'Itemized Order'!G51)</f>
        <v/>
      </c>
      <c r="H48" s="171" t="str">
        <f>IF('Itemized Order'!H51="","",'Itemized Order'!H51)</f>
        <v/>
      </c>
      <c r="I48" s="171" t="str">
        <f>IF('Itemized Order'!I51="","",'Itemized Order'!I51)</f>
        <v/>
      </c>
      <c r="J48" s="171" t="str">
        <f>IF('Itemized Order'!J51="","",'Itemized Order'!J51)</f>
        <v/>
      </c>
      <c r="K48" s="171" t="str">
        <f>IF('Itemized Order'!K51="","",'Itemized Order'!K51)</f>
        <v/>
      </c>
      <c r="M48" s="171" t="str">
        <f>IF('Itemized Order'!M51="","",'Itemized Order'!M51)</f>
        <v/>
      </c>
      <c r="N48" s="171" t="str">
        <f>IF('Itemized Order'!N51="","",'Itemized Order'!N51)</f>
        <v/>
      </c>
      <c r="O48" s="171" t="str">
        <f>IF('Itemized Order'!O51="","",'Itemized Order'!O51)</f>
        <v/>
      </c>
      <c r="P48" s="171" t="str">
        <f>IF('Itemized Order'!P51="","",'Itemized Order'!P51)</f>
        <v/>
      </c>
      <c r="Q48" s="171" t="str">
        <f>IF('Itemized Order'!Q51="","",'Itemized Order'!Q51)</f>
        <v/>
      </c>
      <c r="S48" s="171" t="str">
        <f>IF('Itemized Order'!S51="","",'Itemized Order'!S51)</f>
        <v/>
      </c>
      <c r="T48" s="171" t="str">
        <f>IF('Itemized Order'!T51="","",'Itemized Order'!T51)</f>
        <v/>
      </c>
      <c r="U48" s="171" t="str">
        <f>IF('Itemized Order'!U51="","",'Itemized Order'!U51)</f>
        <v/>
      </c>
      <c r="V48" s="171" t="str">
        <f>IF('Itemized Order'!V51="","",'Itemized Order'!V51)</f>
        <v/>
      </c>
      <c r="W48" s="171" t="str">
        <f>IF('Itemized Order'!W51="","",'Itemized Order'!W51)</f>
        <v/>
      </c>
      <c r="Y48" s="171" t="str">
        <f>IF('Itemized Order'!Y51="","",'Itemized Order'!Y51)</f>
        <v/>
      </c>
      <c r="Z48" s="171" t="str">
        <f>IF('Itemized Order'!Z51="","",'Itemized Order'!Z51)</f>
        <v/>
      </c>
      <c r="AA48" s="171" t="str">
        <f>IF('Itemized Order'!AA51="","",'Itemized Order'!AA51)</f>
        <v/>
      </c>
      <c r="AB48" s="171" t="str">
        <f>IF('Itemized Order'!AB51="","",'Itemized Order'!AB51)</f>
        <v/>
      </c>
      <c r="AC48" s="171" t="str">
        <f>IF('Itemized Order'!AC51="","",'Itemized Order'!AC51)</f>
        <v/>
      </c>
      <c r="AE48" s="171" t="str">
        <f>IF('Itemized Order'!AE51="","",'Itemized Order'!AE51)</f>
        <v/>
      </c>
      <c r="AF48" s="171" t="str">
        <f>IF('Itemized Order'!AF51="","",'Itemized Order'!AF51)</f>
        <v/>
      </c>
      <c r="AG48" s="171" t="str">
        <f>IF('Itemized Order'!AG51="","",'Itemized Order'!AG51)</f>
        <v/>
      </c>
      <c r="AH48" s="171" t="str">
        <f>IF('Itemized Order'!AH51="","",'Itemized Order'!AH51)</f>
        <v/>
      </c>
      <c r="AI48" s="171" t="str">
        <f>IF('Itemized Order'!AI51="","",'Itemized Order'!AI51)</f>
        <v/>
      </c>
      <c r="AK48" s="171" t="str">
        <f>IF('Itemized Order'!AK51="","",'Itemized Order'!AK51)</f>
        <v/>
      </c>
      <c r="AL48" s="171" t="str">
        <f>IF('Itemized Order'!AL51="","",'Itemized Order'!AL51)</f>
        <v/>
      </c>
      <c r="AM48" s="171" t="str">
        <f>IF('Itemized Order'!AM51="","",'Itemized Order'!AM51)</f>
        <v/>
      </c>
      <c r="AN48" s="171" t="str">
        <f>IF('Itemized Order'!AN51="","",'Itemized Order'!AN51)</f>
        <v/>
      </c>
      <c r="AO48" s="171" t="str">
        <f>IF('Itemized Order'!AO51="","",'Itemized Order'!AO51)</f>
        <v/>
      </c>
      <c r="AQ48" s="171" t="str">
        <f>IF('Itemized Order'!AQ51="","",'Itemized Order'!AQ51)</f>
        <v/>
      </c>
      <c r="AR48" s="171" t="str">
        <f>IF('Itemized Order'!AR51="","",'Itemized Order'!AR51)</f>
        <v/>
      </c>
      <c r="AS48" s="171" t="str">
        <f>IF('Itemized Order'!AS51="","",'Itemized Order'!AS51)</f>
        <v/>
      </c>
      <c r="AT48" s="171" t="str">
        <f>IF('Itemized Order'!AT51="","",'Itemized Order'!AT51)</f>
        <v/>
      </c>
      <c r="AU48" s="171" t="str">
        <f>IF('Itemized Order'!AU51="","",'Itemized Order'!AU51)</f>
        <v/>
      </c>
      <c r="AW48" s="171" t="str">
        <f>IF('Itemized Order'!AW51="","",'Itemized Order'!AW51)</f>
        <v/>
      </c>
      <c r="AX48" s="171" t="str">
        <f>IF('Itemized Order'!AX51="","",'Itemized Order'!AX51)</f>
        <v/>
      </c>
      <c r="AY48" s="171" t="str">
        <f>IF('Itemized Order'!AY51="","",'Itemized Order'!AY51)</f>
        <v/>
      </c>
      <c r="AZ48" s="171" t="str">
        <f>IF('Itemized Order'!AZ51="","",'Itemized Order'!AZ51)</f>
        <v/>
      </c>
      <c r="BA48" s="171" t="str">
        <f>IF('Itemized Order'!BA51="","",'Itemized Order'!BA51)</f>
        <v/>
      </c>
      <c r="BC48" s="171" t="str">
        <f>IF('Itemized Order'!BC51="","",'Itemized Order'!BC51)</f>
        <v/>
      </c>
      <c r="BD48" s="171" t="str">
        <f>IF('Itemized Order'!BD51="","",'Itemized Order'!BD51)</f>
        <v/>
      </c>
      <c r="BE48" s="171" t="str">
        <f>IF('Itemized Order'!BE51="","",'Itemized Order'!BE51)</f>
        <v/>
      </c>
      <c r="BF48" s="171" t="str">
        <f>IF('Itemized Order'!BF51="","",'Itemized Order'!BF51)</f>
        <v/>
      </c>
      <c r="BG48" s="171" t="str">
        <f>IF('Itemized Order'!BG51="","",'Itemized Order'!BG51)</f>
        <v/>
      </c>
      <c r="BI48" s="171" t="str">
        <f>IF('Itemized Order'!BI51="","",'Itemized Order'!BI51)</f>
        <v/>
      </c>
      <c r="BJ48" s="171" t="str">
        <f>IF('Itemized Order'!BJ51="","",'Itemized Order'!BJ51)</f>
        <v/>
      </c>
      <c r="BK48" s="171" t="str">
        <f>IF('Itemized Order'!BK51="","",'Itemized Order'!BK51)</f>
        <v/>
      </c>
      <c r="BL48" s="171" t="str">
        <f>IF('Itemized Order'!BL51="","",'Itemized Order'!BL51)</f>
        <v/>
      </c>
      <c r="BM48" s="171" t="str">
        <f>IF('Itemized Order'!BM51="","",'Itemized Order'!BM51)</f>
        <v/>
      </c>
      <c r="BO48" s="171" t="str">
        <f>IF('Itemized Order'!BO51="","",'Itemized Order'!BO51)</f>
        <v/>
      </c>
      <c r="BP48" s="171" t="str">
        <f>IF('Itemized Order'!BP51="","",'Itemized Order'!BP51)</f>
        <v/>
      </c>
      <c r="BQ48" s="171" t="str">
        <f>IF('Itemized Order'!BQ51="","",'Itemized Order'!BQ51)</f>
        <v/>
      </c>
      <c r="BR48" s="171" t="str">
        <f>IF('Itemized Order'!BR51="","",'Itemized Order'!BR51)</f>
        <v/>
      </c>
      <c r="BS48" s="171" t="str">
        <f>IF('Itemized Order'!BS51="","",'Itemized Order'!BS51)</f>
        <v/>
      </c>
      <c r="BU48" s="171" t="str">
        <f>IF('Itemized Order'!BU51="","",'Itemized Order'!BU51)</f>
        <v/>
      </c>
      <c r="BV48" s="171" t="str">
        <f>IF('Itemized Order'!BV51="","",'Itemized Order'!BV51)</f>
        <v/>
      </c>
      <c r="BW48" s="171" t="str">
        <f>IF('Itemized Order'!BW51="","",'Itemized Order'!BW51)</f>
        <v/>
      </c>
      <c r="BX48" s="171" t="str">
        <f>IF('Itemized Order'!BX51="","",'Itemized Order'!BX51)</f>
        <v/>
      </c>
      <c r="BY48" s="171" t="str">
        <f>IF('Itemized Order'!BY51="","",'Itemized Order'!BY51)</f>
        <v/>
      </c>
      <c r="CA48" s="171" t="str">
        <f>IF('Itemized Order'!CA51="","",'Itemized Order'!CA51)</f>
        <v/>
      </c>
      <c r="CB48" s="171" t="str">
        <f>IF('Itemized Order'!CB51="","",'Itemized Order'!CB51)</f>
        <v/>
      </c>
      <c r="CC48" s="171" t="str">
        <f>IF('Itemized Order'!CC51="","",'Itemized Order'!CC51)</f>
        <v/>
      </c>
      <c r="CD48" s="171" t="str">
        <f>IF('Itemized Order'!CD51="","",'Itemized Order'!CD51)</f>
        <v/>
      </c>
      <c r="CE48" s="171" t="str">
        <f>IF('Itemized Order'!CE51="","",'Itemized Order'!CE51)</f>
        <v/>
      </c>
    </row>
    <row r="49" spans="1:83" x14ac:dyDescent="0.3">
      <c r="A49" s="171" t="str">
        <f>IF('Itemized Order'!A52="","",'Itemized Order'!A52)</f>
        <v/>
      </c>
      <c r="B49" s="171" t="str">
        <f>IF('Itemized Order'!B52="","",'Itemized Order'!B52)</f>
        <v/>
      </c>
      <c r="C49" s="171" t="str">
        <f>IF('Itemized Order'!C52="","",'Itemized Order'!C52)</f>
        <v/>
      </c>
      <c r="D49" s="171" t="str">
        <f>IF('Itemized Order'!D52="","",'Itemized Order'!D52)</f>
        <v/>
      </c>
      <c r="E49" s="201" t="str">
        <f>IF('Itemized Order'!E52="","",'Itemized Order'!E52)</f>
        <v/>
      </c>
      <c r="G49" s="171" t="str">
        <f>IF('Itemized Order'!G52="","",'Itemized Order'!G52)</f>
        <v/>
      </c>
      <c r="H49" s="171" t="str">
        <f>IF('Itemized Order'!H52="","",'Itemized Order'!H52)</f>
        <v/>
      </c>
      <c r="I49" s="171" t="str">
        <f>IF('Itemized Order'!I52="","",'Itemized Order'!I52)</f>
        <v/>
      </c>
      <c r="J49" s="171" t="str">
        <f>IF('Itemized Order'!J52="","",'Itemized Order'!J52)</f>
        <v/>
      </c>
      <c r="K49" s="171" t="str">
        <f>IF('Itemized Order'!K52="","",'Itemized Order'!K52)</f>
        <v/>
      </c>
      <c r="M49" s="171" t="str">
        <f>IF('Itemized Order'!M52="","",'Itemized Order'!M52)</f>
        <v/>
      </c>
      <c r="N49" s="171" t="str">
        <f>IF('Itemized Order'!N52="","",'Itemized Order'!N52)</f>
        <v/>
      </c>
      <c r="O49" s="171" t="str">
        <f>IF('Itemized Order'!O52="","",'Itemized Order'!O52)</f>
        <v/>
      </c>
      <c r="P49" s="171" t="str">
        <f>IF('Itemized Order'!P52="","",'Itemized Order'!P52)</f>
        <v/>
      </c>
      <c r="Q49" s="171" t="str">
        <f>IF('Itemized Order'!Q52="","",'Itemized Order'!Q52)</f>
        <v/>
      </c>
      <c r="S49" s="171" t="str">
        <f>IF('Itemized Order'!S52="","",'Itemized Order'!S52)</f>
        <v/>
      </c>
      <c r="T49" s="171" t="str">
        <f>IF('Itemized Order'!T52="","",'Itemized Order'!T52)</f>
        <v/>
      </c>
      <c r="U49" s="171" t="str">
        <f>IF('Itemized Order'!U52="","",'Itemized Order'!U52)</f>
        <v/>
      </c>
      <c r="V49" s="171" t="str">
        <f>IF('Itemized Order'!V52="","",'Itemized Order'!V52)</f>
        <v/>
      </c>
      <c r="W49" s="171" t="str">
        <f>IF('Itemized Order'!W52="","",'Itemized Order'!W52)</f>
        <v/>
      </c>
      <c r="Y49" s="171" t="str">
        <f>IF('Itemized Order'!Y52="","",'Itemized Order'!Y52)</f>
        <v/>
      </c>
      <c r="Z49" s="171" t="str">
        <f>IF('Itemized Order'!Z52="","",'Itemized Order'!Z52)</f>
        <v/>
      </c>
      <c r="AA49" s="171" t="str">
        <f>IF('Itemized Order'!AA52="","",'Itemized Order'!AA52)</f>
        <v/>
      </c>
      <c r="AB49" s="171" t="str">
        <f>IF('Itemized Order'!AB52="","",'Itemized Order'!AB52)</f>
        <v/>
      </c>
      <c r="AC49" s="171" t="str">
        <f>IF('Itemized Order'!AC52="","",'Itemized Order'!AC52)</f>
        <v/>
      </c>
      <c r="AE49" s="171" t="str">
        <f>IF('Itemized Order'!AE52="","",'Itemized Order'!AE52)</f>
        <v/>
      </c>
      <c r="AF49" s="171" t="str">
        <f>IF('Itemized Order'!AF52="","",'Itemized Order'!AF52)</f>
        <v/>
      </c>
      <c r="AG49" s="171" t="str">
        <f>IF('Itemized Order'!AG52="","",'Itemized Order'!AG52)</f>
        <v/>
      </c>
      <c r="AH49" s="171" t="str">
        <f>IF('Itemized Order'!AH52="","",'Itemized Order'!AH52)</f>
        <v/>
      </c>
      <c r="AI49" s="171" t="str">
        <f>IF('Itemized Order'!AI52="","",'Itemized Order'!AI52)</f>
        <v/>
      </c>
      <c r="AK49" s="171" t="str">
        <f>IF('Itemized Order'!AK52="","",'Itemized Order'!AK52)</f>
        <v/>
      </c>
      <c r="AL49" s="171" t="str">
        <f>IF('Itemized Order'!AL52="","",'Itemized Order'!AL52)</f>
        <v/>
      </c>
      <c r="AM49" s="171" t="str">
        <f>IF('Itemized Order'!AM52="","",'Itemized Order'!AM52)</f>
        <v/>
      </c>
      <c r="AN49" s="171" t="str">
        <f>IF('Itemized Order'!AN52="","",'Itemized Order'!AN52)</f>
        <v/>
      </c>
      <c r="AO49" s="171" t="str">
        <f>IF('Itemized Order'!AO52="","",'Itemized Order'!AO52)</f>
        <v/>
      </c>
      <c r="AQ49" s="171" t="str">
        <f>IF('Itemized Order'!AQ52="","",'Itemized Order'!AQ52)</f>
        <v/>
      </c>
      <c r="AR49" s="171" t="str">
        <f>IF('Itemized Order'!AR52="","",'Itemized Order'!AR52)</f>
        <v/>
      </c>
      <c r="AS49" s="171" t="str">
        <f>IF('Itemized Order'!AS52="","",'Itemized Order'!AS52)</f>
        <v/>
      </c>
      <c r="AT49" s="171" t="str">
        <f>IF('Itemized Order'!AT52="","",'Itemized Order'!AT52)</f>
        <v/>
      </c>
      <c r="AU49" s="171" t="str">
        <f>IF('Itemized Order'!AU52="","",'Itemized Order'!AU52)</f>
        <v/>
      </c>
      <c r="AW49" s="171" t="str">
        <f>IF('Itemized Order'!AW52="","",'Itemized Order'!AW52)</f>
        <v/>
      </c>
      <c r="AX49" s="171" t="str">
        <f>IF('Itemized Order'!AX52="","",'Itemized Order'!AX52)</f>
        <v/>
      </c>
      <c r="AY49" s="171" t="str">
        <f>IF('Itemized Order'!AY52="","",'Itemized Order'!AY52)</f>
        <v/>
      </c>
      <c r="AZ49" s="171" t="str">
        <f>IF('Itemized Order'!AZ52="","",'Itemized Order'!AZ52)</f>
        <v/>
      </c>
      <c r="BA49" s="171" t="str">
        <f>IF('Itemized Order'!BA52="","",'Itemized Order'!BA52)</f>
        <v/>
      </c>
      <c r="BC49" s="171" t="str">
        <f>IF('Itemized Order'!BC52="","",'Itemized Order'!BC52)</f>
        <v/>
      </c>
      <c r="BD49" s="171" t="str">
        <f>IF('Itemized Order'!BD52="","",'Itemized Order'!BD52)</f>
        <v/>
      </c>
      <c r="BE49" s="171" t="str">
        <f>IF('Itemized Order'!BE52="","",'Itemized Order'!BE52)</f>
        <v/>
      </c>
      <c r="BF49" s="171" t="str">
        <f>IF('Itemized Order'!BF52="","",'Itemized Order'!BF52)</f>
        <v/>
      </c>
      <c r="BG49" s="171" t="str">
        <f>IF('Itemized Order'!BG52="","",'Itemized Order'!BG52)</f>
        <v/>
      </c>
      <c r="BI49" s="171" t="str">
        <f>IF('Itemized Order'!BI52="","",'Itemized Order'!BI52)</f>
        <v/>
      </c>
      <c r="BJ49" s="171" t="str">
        <f>IF('Itemized Order'!BJ52="","",'Itemized Order'!BJ52)</f>
        <v/>
      </c>
      <c r="BK49" s="171" t="str">
        <f>IF('Itemized Order'!BK52="","",'Itemized Order'!BK52)</f>
        <v/>
      </c>
      <c r="BL49" s="171" t="str">
        <f>IF('Itemized Order'!BL52="","",'Itemized Order'!BL52)</f>
        <v/>
      </c>
      <c r="BM49" s="171" t="str">
        <f>IF('Itemized Order'!BM52="","",'Itemized Order'!BM52)</f>
        <v/>
      </c>
      <c r="BO49" s="171" t="str">
        <f>IF('Itemized Order'!BO52="","",'Itemized Order'!BO52)</f>
        <v/>
      </c>
      <c r="BP49" s="171" t="str">
        <f>IF('Itemized Order'!BP52="","",'Itemized Order'!BP52)</f>
        <v/>
      </c>
      <c r="BQ49" s="171" t="str">
        <f>IF('Itemized Order'!BQ52="","",'Itemized Order'!BQ52)</f>
        <v/>
      </c>
      <c r="BR49" s="171" t="str">
        <f>IF('Itemized Order'!BR52="","",'Itemized Order'!BR52)</f>
        <v/>
      </c>
      <c r="BS49" s="171" t="str">
        <f>IF('Itemized Order'!BS52="","",'Itemized Order'!BS52)</f>
        <v/>
      </c>
      <c r="BU49" s="171" t="str">
        <f>IF('Itemized Order'!BU52="","",'Itemized Order'!BU52)</f>
        <v/>
      </c>
      <c r="BV49" s="171" t="str">
        <f>IF('Itemized Order'!BV52="","",'Itemized Order'!BV52)</f>
        <v/>
      </c>
      <c r="BW49" s="171" t="str">
        <f>IF('Itemized Order'!BW52="","",'Itemized Order'!BW52)</f>
        <v/>
      </c>
      <c r="BX49" s="171" t="str">
        <f>IF('Itemized Order'!BX52="","",'Itemized Order'!BX52)</f>
        <v/>
      </c>
      <c r="BY49" s="171" t="str">
        <f>IF('Itemized Order'!BY52="","",'Itemized Order'!BY52)</f>
        <v/>
      </c>
      <c r="CA49" s="171" t="str">
        <f>IF('Itemized Order'!CA52="","",'Itemized Order'!CA52)</f>
        <v/>
      </c>
      <c r="CB49" s="171" t="str">
        <f>IF('Itemized Order'!CB52="","",'Itemized Order'!CB52)</f>
        <v/>
      </c>
      <c r="CC49" s="171" t="str">
        <f>IF('Itemized Order'!CC52="","",'Itemized Order'!CC52)</f>
        <v/>
      </c>
      <c r="CD49" s="171" t="str">
        <f>IF('Itemized Order'!CD52="","",'Itemized Order'!CD52)</f>
        <v/>
      </c>
      <c r="CE49" s="171" t="str">
        <f>IF('Itemized Order'!CE52="","",'Itemized Order'!CE52)</f>
        <v/>
      </c>
    </row>
    <row r="50" spans="1:83" x14ac:dyDescent="0.3">
      <c r="A50" s="171" t="str">
        <f>IF('Itemized Order'!A53="","",'Itemized Order'!A53)</f>
        <v/>
      </c>
      <c r="B50" s="171" t="str">
        <f>IF('Itemized Order'!B53="","",'Itemized Order'!B53)</f>
        <v/>
      </c>
      <c r="C50" s="171" t="str">
        <f>IF('Itemized Order'!C53="","",'Itemized Order'!C53)</f>
        <v/>
      </c>
      <c r="D50" s="171" t="str">
        <f>IF('Itemized Order'!D53="","",'Itemized Order'!D53)</f>
        <v/>
      </c>
      <c r="E50" s="201" t="str">
        <f>IF('Itemized Order'!E53="","",'Itemized Order'!E53)</f>
        <v/>
      </c>
      <c r="G50" s="171" t="str">
        <f>IF('Itemized Order'!G53="","",'Itemized Order'!G53)</f>
        <v/>
      </c>
      <c r="H50" s="171" t="str">
        <f>IF('Itemized Order'!H53="","",'Itemized Order'!H53)</f>
        <v/>
      </c>
      <c r="I50" s="171" t="str">
        <f>IF('Itemized Order'!I53="","",'Itemized Order'!I53)</f>
        <v/>
      </c>
      <c r="J50" s="171" t="str">
        <f>IF('Itemized Order'!J53="","",'Itemized Order'!J53)</f>
        <v/>
      </c>
      <c r="K50" s="171" t="str">
        <f>IF('Itemized Order'!K53="","",'Itemized Order'!K53)</f>
        <v/>
      </c>
      <c r="M50" s="171" t="str">
        <f>IF('Itemized Order'!M53="","",'Itemized Order'!M53)</f>
        <v/>
      </c>
      <c r="N50" s="171" t="str">
        <f>IF('Itemized Order'!N53="","",'Itemized Order'!N53)</f>
        <v/>
      </c>
      <c r="O50" s="171" t="str">
        <f>IF('Itemized Order'!O53="","",'Itemized Order'!O53)</f>
        <v/>
      </c>
      <c r="P50" s="171" t="str">
        <f>IF('Itemized Order'!P53="","",'Itemized Order'!P53)</f>
        <v/>
      </c>
      <c r="Q50" s="171" t="str">
        <f>IF('Itemized Order'!Q53="","",'Itemized Order'!Q53)</f>
        <v/>
      </c>
      <c r="S50" s="171" t="str">
        <f>IF('Itemized Order'!S53="","",'Itemized Order'!S53)</f>
        <v/>
      </c>
      <c r="T50" s="171" t="str">
        <f>IF('Itemized Order'!T53="","",'Itemized Order'!T53)</f>
        <v/>
      </c>
      <c r="U50" s="171" t="str">
        <f>IF('Itemized Order'!U53="","",'Itemized Order'!U53)</f>
        <v/>
      </c>
      <c r="V50" s="171" t="str">
        <f>IF('Itemized Order'!V53="","",'Itemized Order'!V53)</f>
        <v/>
      </c>
      <c r="W50" s="171" t="str">
        <f>IF('Itemized Order'!W53="","",'Itemized Order'!W53)</f>
        <v/>
      </c>
      <c r="Y50" s="171" t="str">
        <f>IF('Itemized Order'!Y53="","",'Itemized Order'!Y53)</f>
        <v/>
      </c>
      <c r="Z50" s="171" t="str">
        <f>IF('Itemized Order'!Z53="","",'Itemized Order'!Z53)</f>
        <v/>
      </c>
      <c r="AA50" s="171" t="str">
        <f>IF('Itemized Order'!AA53="","",'Itemized Order'!AA53)</f>
        <v/>
      </c>
      <c r="AB50" s="171" t="str">
        <f>IF('Itemized Order'!AB53="","",'Itemized Order'!AB53)</f>
        <v/>
      </c>
      <c r="AC50" s="171" t="str">
        <f>IF('Itemized Order'!AC53="","",'Itemized Order'!AC53)</f>
        <v/>
      </c>
      <c r="AE50" s="171" t="str">
        <f>IF('Itemized Order'!AE53="","",'Itemized Order'!AE53)</f>
        <v/>
      </c>
      <c r="AF50" s="171" t="str">
        <f>IF('Itemized Order'!AF53="","",'Itemized Order'!AF53)</f>
        <v/>
      </c>
      <c r="AG50" s="171" t="str">
        <f>IF('Itemized Order'!AG53="","",'Itemized Order'!AG53)</f>
        <v/>
      </c>
      <c r="AH50" s="171" t="str">
        <f>IF('Itemized Order'!AH53="","",'Itemized Order'!AH53)</f>
        <v/>
      </c>
      <c r="AI50" s="171" t="str">
        <f>IF('Itemized Order'!AI53="","",'Itemized Order'!AI53)</f>
        <v/>
      </c>
      <c r="AK50" s="171" t="str">
        <f>IF('Itemized Order'!AK53="","",'Itemized Order'!AK53)</f>
        <v/>
      </c>
      <c r="AL50" s="171" t="str">
        <f>IF('Itemized Order'!AL53="","",'Itemized Order'!AL53)</f>
        <v/>
      </c>
      <c r="AM50" s="171" t="str">
        <f>IF('Itemized Order'!AM53="","",'Itemized Order'!AM53)</f>
        <v/>
      </c>
      <c r="AN50" s="171" t="str">
        <f>IF('Itemized Order'!AN53="","",'Itemized Order'!AN53)</f>
        <v/>
      </c>
      <c r="AO50" s="171" t="str">
        <f>IF('Itemized Order'!AO53="","",'Itemized Order'!AO53)</f>
        <v/>
      </c>
      <c r="AQ50" s="171" t="str">
        <f>IF('Itemized Order'!AQ53="","",'Itemized Order'!AQ53)</f>
        <v/>
      </c>
      <c r="AR50" s="171" t="str">
        <f>IF('Itemized Order'!AR53="","",'Itemized Order'!AR53)</f>
        <v/>
      </c>
      <c r="AS50" s="171" t="str">
        <f>IF('Itemized Order'!AS53="","",'Itemized Order'!AS53)</f>
        <v/>
      </c>
      <c r="AT50" s="171" t="str">
        <f>IF('Itemized Order'!AT53="","",'Itemized Order'!AT53)</f>
        <v/>
      </c>
      <c r="AU50" s="171" t="str">
        <f>IF('Itemized Order'!AU53="","",'Itemized Order'!AU53)</f>
        <v/>
      </c>
      <c r="AW50" s="171" t="str">
        <f>IF('Itemized Order'!AW53="","",'Itemized Order'!AW53)</f>
        <v/>
      </c>
      <c r="AX50" s="171" t="str">
        <f>IF('Itemized Order'!AX53="","",'Itemized Order'!AX53)</f>
        <v/>
      </c>
      <c r="AY50" s="171" t="str">
        <f>IF('Itemized Order'!AY53="","",'Itemized Order'!AY53)</f>
        <v/>
      </c>
      <c r="AZ50" s="171" t="str">
        <f>IF('Itemized Order'!AZ53="","",'Itemized Order'!AZ53)</f>
        <v/>
      </c>
      <c r="BA50" s="171" t="str">
        <f>IF('Itemized Order'!BA53="","",'Itemized Order'!BA53)</f>
        <v/>
      </c>
      <c r="BC50" s="171" t="str">
        <f>IF('Itemized Order'!BC53="","",'Itemized Order'!BC53)</f>
        <v/>
      </c>
      <c r="BD50" s="171" t="str">
        <f>IF('Itemized Order'!BD53="","",'Itemized Order'!BD53)</f>
        <v/>
      </c>
      <c r="BE50" s="171" t="str">
        <f>IF('Itemized Order'!BE53="","",'Itemized Order'!BE53)</f>
        <v/>
      </c>
      <c r="BF50" s="171" t="str">
        <f>IF('Itemized Order'!BF53="","",'Itemized Order'!BF53)</f>
        <v/>
      </c>
      <c r="BG50" s="171" t="str">
        <f>IF('Itemized Order'!BG53="","",'Itemized Order'!BG53)</f>
        <v/>
      </c>
      <c r="BI50" s="171" t="str">
        <f>IF('Itemized Order'!BI53="","",'Itemized Order'!BI53)</f>
        <v/>
      </c>
      <c r="BJ50" s="171" t="str">
        <f>IF('Itemized Order'!BJ53="","",'Itemized Order'!BJ53)</f>
        <v/>
      </c>
      <c r="BK50" s="171" t="str">
        <f>IF('Itemized Order'!BK53="","",'Itemized Order'!BK53)</f>
        <v/>
      </c>
      <c r="BL50" s="171" t="str">
        <f>IF('Itemized Order'!BL53="","",'Itemized Order'!BL53)</f>
        <v/>
      </c>
      <c r="BM50" s="171" t="str">
        <f>IF('Itemized Order'!BM53="","",'Itemized Order'!BM53)</f>
        <v/>
      </c>
      <c r="BO50" s="171" t="str">
        <f>IF('Itemized Order'!BO53="","",'Itemized Order'!BO53)</f>
        <v/>
      </c>
      <c r="BP50" s="171" t="str">
        <f>IF('Itemized Order'!BP53="","",'Itemized Order'!BP53)</f>
        <v/>
      </c>
      <c r="BQ50" s="171" t="str">
        <f>IF('Itemized Order'!BQ53="","",'Itemized Order'!BQ53)</f>
        <v/>
      </c>
      <c r="BR50" s="171" t="str">
        <f>IF('Itemized Order'!BR53="","",'Itemized Order'!BR53)</f>
        <v/>
      </c>
      <c r="BS50" s="171" t="str">
        <f>IF('Itemized Order'!BS53="","",'Itemized Order'!BS53)</f>
        <v/>
      </c>
      <c r="BU50" s="171" t="str">
        <f>IF('Itemized Order'!BU53="","",'Itemized Order'!BU53)</f>
        <v/>
      </c>
      <c r="BV50" s="171" t="str">
        <f>IF('Itemized Order'!BV53="","",'Itemized Order'!BV53)</f>
        <v/>
      </c>
      <c r="BW50" s="171" t="str">
        <f>IF('Itemized Order'!BW53="","",'Itemized Order'!BW53)</f>
        <v/>
      </c>
      <c r="BX50" s="171" t="str">
        <f>IF('Itemized Order'!BX53="","",'Itemized Order'!BX53)</f>
        <v/>
      </c>
      <c r="BY50" s="171" t="str">
        <f>IF('Itemized Order'!BY53="","",'Itemized Order'!BY53)</f>
        <v/>
      </c>
      <c r="CA50" s="171" t="str">
        <f>IF('Itemized Order'!CA53="","",'Itemized Order'!CA53)</f>
        <v/>
      </c>
      <c r="CB50" s="171" t="str">
        <f>IF('Itemized Order'!CB53="","",'Itemized Order'!CB53)</f>
        <v/>
      </c>
      <c r="CC50" s="171" t="str">
        <f>IF('Itemized Order'!CC53="","",'Itemized Order'!CC53)</f>
        <v/>
      </c>
      <c r="CD50" s="171" t="str">
        <f>IF('Itemized Order'!CD53="","",'Itemized Order'!CD53)</f>
        <v/>
      </c>
      <c r="CE50" s="171" t="str">
        <f>IF('Itemized Order'!CE53="","",'Itemized Order'!CE53)</f>
        <v/>
      </c>
    </row>
    <row r="51" spans="1:83" x14ac:dyDescent="0.3">
      <c r="A51" s="171" t="str">
        <f>IF('Itemized Order'!A54="","",'Itemized Order'!A54)</f>
        <v/>
      </c>
      <c r="B51" s="171" t="str">
        <f>IF('Itemized Order'!B54="","",'Itemized Order'!B54)</f>
        <v/>
      </c>
      <c r="C51" s="171" t="str">
        <f>IF('Itemized Order'!C54="","",'Itemized Order'!C54)</f>
        <v/>
      </c>
      <c r="D51" s="171" t="str">
        <f>IF('Itemized Order'!D54="","",'Itemized Order'!D54)</f>
        <v/>
      </c>
      <c r="E51" s="201" t="str">
        <f>IF('Itemized Order'!E54="","",'Itemized Order'!E54)</f>
        <v/>
      </c>
      <c r="G51" s="171" t="str">
        <f>IF('Itemized Order'!G54="","",'Itemized Order'!G54)</f>
        <v/>
      </c>
      <c r="H51" s="171" t="str">
        <f>IF('Itemized Order'!H54="","",'Itemized Order'!H54)</f>
        <v/>
      </c>
      <c r="I51" s="171" t="str">
        <f>IF('Itemized Order'!I54="","",'Itemized Order'!I54)</f>
        <v/>
      </c>
      <c r="J51" s="171" t="str">
        <f>IF('Itemized Order'!J54="","",'Itemized Order'!J54)</f>
        <v/>
      </c>
      <c r="K51" s="171" t="str">
        <f>IF('Itemized Order'!K54="","",'Itemized Order'!K54)</f>
        <v/>
      </c>
      <c r="M51" s="171" t="str">
        <f>IF('Itemized Order'!M54="","",'Itemized Order'!M54)</f>
        <v/>
      </c>
      <c r="N51" s="171" t="str">
        <f>IF('Itemized Order'!N54="","",'Itemized Order'!N54)</f>
        <v/>
      </c>
      <c r="O51" s="171" t="str">
        <f>IF('Itemized Order'!O54="","",'Itemized Order'!O54)</f>
        <v/>
      </c>
      <c r="P51" s="171" t="str">
        <f>IF('Itemized Order'!P54="","",'Itemized Order'!P54)</f>
        <v/>
      </c>
      <c r="Q51" s="171" t="str">
        <f>IF('Itemized Order'!Q54="","",'Itemized Order'!Q54)</f>
        <v/>
      </c>
      <c r="S51" s="171" t="str">
        <f>IF('Itemized Order'!S54="","",'Itemized Order'!S54)</f>
        <v/>
      </c>
      <c r="T51" s="171" t="str">
        <f>IF('Itemized Order'!T54="","",'Itemized Order'!T54)</f>
        <v/>
      </c>
      <c r="U51" s="171" t="str">
        <f>IF('Itemized Order'!U54="","",'Itemized Order'!U54)</f>
        <v/>
      </c>
      <c r="V51" s="171" t="str">
        <f>IF('Itemized Order'!V54="","",'Itemized Order'!V54)</f>
        <v/>
      </c>
      <c r="W51" s="171" t="str">
        <f>IF('Itemized Order'!W54="","",'Itemized Order'!W54)</f>
        <v/>
      </c>
      <c r="Y51" s="171" t="str">
        <f>IF('Itemized Order'!Y54="","",'Itemized Order'!Y54)</f>
        <v/>
      </c>
      <c r="Z51" s="171" t="str">
        <f>IF('Itemized Order'!Z54="","",'Itemized Order'!Z54)</f>
        <v/>
      </c>
      <c r="AA51" s="171" t="str">
        <f>IF('Itemized Order'!AA54="","",'Itemized Order'!AA54)</f>
        <v/>
      </c>
      <c r="AB51" s="171" t="str">
        <f>IF('Itemized Order'!AB54="","",'Itemized Order'!AB54)</f>
        <v/>
      </c>
      <c r="AC51" s="171" t="str">
        <f>IF('Itemized Order'!AC54="","",'Itemized Order'!AC54)</f>
        <v/>
      </c>
      <c r="AE51" s="171" t="str">
        <f>IF('Itemized Order'!AE54="","",'Itemized Order'!AE54)</f>
        <v/>
      </c>
      <c r="AF51" s="171" t="str">
        <f>IF('Itemized Order'!AF54="","",'Itemized Order'!AF54)</f>
        <v/>
      </c>
      <c r="AG51" s="171" t="str">
        <f>IF('Itemized Order'!AG54="","",'Itemized Order'!AG54)</f>
        <v/>
      </c>
      <c r="AH51" s="171" t="str">
        <f>IF('Itemized Order'!AH54="","",'Itemized Order'!AH54)</f>
        <v/>
      </c>
      <c r="AI51" s="171" t="str">
        <f>IF('Itemized Order'!AI54="","",'Itemized Order'!AI54)</f>
        <v/>
      </c>
      <c r="AK51" s="171" t="str">
        <f>IF('Itemized Order'!AK54="","",'Itemized Order'!AK54)</f>
        <v/>
      </c>
      <c r="AL51" s="171" t="str">
        <f>IF('Itemized Order'!AL54="","",'Itemized Order'!AL54)</f>
        <v/>
      </c>
      <c r="AM51" s="171" t="str">
        <f>IF('Itemized Order'!AM54="","",'Itemized Order'!AM54)</f>
        <v/>
      </c>
      <c r="AN51" s="171" t="str">
        <f>IF('Itemized Order'!AN54="","",'Itemized Order'!AN54)</f>
        <v/>
      </c>
      <c r="AO51" s="171" t="str">
        <f>IF('Itemized Order'!AO54="","",'Itemized Order'!AO54)</f>
        <v/>
      </c>
      <c r="AQ51" s="171" t="str">
        <f>IF('Itemized Order'!AQ54="","",'Itemized Order'!AQ54)</f>
        <v/>
      </c>
      <c r="AR51" s="171" t="str">
        <f>IF('Itemized Order'!AR54="","",'Itemized Order'!AR54)</f>
        <v/>
      </c>
      <c r="AS51" s="171" t="str">
        <f>IF('Itemized Order'!AS54="","",'Itemized Order'!AS54)</f>
        <v/>
      </c>
      <c r="AT51" s="171" t="str">
        <f>IF('Itemized Order'!AT54="","",'Itemized Order'!AT54)</f>
        <v/>
      </c>
      <c r="AU51" s="171" t="str">
        <f>IF('Itemized Order'!AU54="","",'Itemized Order'!AU54)</f>
        <v/>
      </c>
      <c r="AW51" s="171" t="str">
        <f>IF('Itemized Order'!AW54="","",'Itemized Order'!AW54)</f>
        <v/>
      </c>
      <c r="AX51" s="171" t="str">
        <f>IF('Itemized Order'!AX54="","",'Itemized Order'!AX54)</f>
        <v/>
      </c>
      <c r="AY51" s="171" t="str">
        <f>IF('Itemized Order'!AY54="","",'Itemized Order'!AY54)</f>
        <v/>
      </c>
      <c r="AZ51" s="171" t="str">
        <f>IF('Itemized Order'!AZ54="","",'Itemized Order'!AZ54)</f>
        <v/>
      </c>
      <c r="BA51" s="171" t="str">
        <f>IF('Itemized Order'!BA54="","",'Itemized Order'!BA54)</f>
        <v/>
      </c>
      <c r="BC51" s="171" t="str">
        <f>IF('Itemized Order'!BC54="","",'Itemized Order'!BC54)</f>
        <v/>
      </c>
      <c r="BD51" s="171" t="str">
        <f>IF('Itemized Order'!BD54="","",'Itemized Order'!BD54)</f>
        <v/>
      </c>
      <c r="BE51" s="171" t="str">
        <f>IF('Itemized Order'!BE54="","",'Itemized Order'!BE54)</f>
        <v/>
      </c>
      <c r="BF51" s="171" t="str">
        <f>IF('Itemized Order'!BF54="","",'Itemized Order'!BF54)</f>
        <v/>
      </c>
      <c r="BG51" s="171" t="str">
        <f>IF('Itemized Order'!BG54="","",'Itemized Order'!BG54)</f>
        <v/>
      </c>
      <c r="BI51" s="171" t="str">
        <f>IF('Itemized Order'!BI54="","",'Itemized Order'!BI54)</f>
        <v/>
      </c>
      <c r="BJ51" s="171" t="str">
        <f>IF('Itemized Order'!BJ54="","",'Itemized Order'!BJ54)</f>
        <v/>
      </c>
      <c r="BK51" s="171" t="str">
        <f>IF('Itemized Order'!BK54="","",'Itemized Order'!BK54)</f>
        <v/>
      </c>
      <c r="BL51" s="171" t="str">
        <f>IF('Itemized Order'!BL54="","",'Itemized Order'!BL54)</f>
        <v/>
      </c>
      <c r="BM51" s="171" t="str">
        <f>IF('Itemized Order'!BM54="","",'Itemized Order'!BM54)</f>
        <v/>
      </c>
      <c r="BO51" s="171" t="str">
        <f>IF('Itemized Order'!BO54="","",'Itemized Order'!BO54)</f>
        <v/>
      </c>
      <c r="BP51" s="171" t="str">
        <f>IF('Itemized Order'!BP54="","",'Itemized Order'!BP54)</f>
        <v/>
      </c>
      <c r="BQ51" s="171" t="str">
        <f>IF('Itemized Order'!BQ54="","",'Itemized Order'!BQ54)</f>
        <v/>
      </c>
      <c r="BR51" s="171" t="str">
        <f>IF('Itemized Order'!BR54="","",'Itemized Order'!BR54)</f>
        <v/>
      </c>
      <c r="BS51" s="171" t="str">
        <f>IF('Itemized Order'!BS54="","",'Itemized Order'!BS54)</f>
        <v/>
      </c>
      <c r="BU51" s="171" t="str">
        <f>IF('Itemized Order'!BU54="","",'Itemized Order'!BU54)</f>
        <v/>
      </c>
      <c r="BV51" s="171" t="str">
        <f>IF('Itemized Order'!BV54="","",'Itemized Order'!BV54)</f>
        <v/>
      </c>
      <c r="BW51" s="171" t="str">
        <f>IF('Itemized Order'!BW54="","",'Itemized Order'!BW54)</f>
        <v/>
      </c>
      <c r="BX51" s="171" t="str">
        <f>IF('Itemized Order'!BX54="","",'Itemized Order'!BX54)</f>
        <v/>
      </c>
      <c r="BY51" s="171" t="str">
        <f>IF('Itemized Order'!BY54="","",'Itemized Order'!BY54)</f>
        <v/>
      </c>
      <c r="CA51" s="171" t="str">
        <f>IF('Itemized Order'!CA54="","",'Itemized Order'!CA54)</f>
        <v/>
      </c>
      <c r="CB51" s="171" t="str">
        <f>IF('Itemized Order'!CB54="","",'Itemized Order'!CB54)</f>
        <v/>
      </c>
      <c r="CC51" s="171" t="str">
        <f>IF('Itemized Order'!CC54="","",'Itemized Order'!CC54)</f>
        <v/>
      </c>
      <c r="CD51" s="171" t="str">
        <f>IF('Itemized Order'!CD54="","",'Itemized Order'!CD54)</f>
        <v/>
      </c>
      <c r="CE51" s="171" t="str">
        <f>IF('Itemized Order'!CE54="","",'Itemized Order'!CE54)</f>
        <v/>
      </c>
    </row>
    <row r="52" spans="1:83" x14ac:dyDescent="0.3">
      <c r="A52" s="171" t="str">
        <f>IF('Itemized Order'!A55="","",'Itemized Order'!A55)</f>
        <v/>
      </c>
      <c r="B52" s="171" t="str">
        <f>IF('Itemized Order'!B55="","",'Itemized Order'!B55)</f>
        <v/>
      </c>
      <c r="C52" s="171" t="str">
        <f>IF('Itemized Order'!C55="","",'Itemized Order'!C55)</f>
        <v/>
      </c>
      <c r="D52" s="171" t="str">
        <f>IF('Itemized Order'!D55="","",'Itemized Order'!D55)</f>
        <v/>
      </c>
      <c r="E52" s="201" t="str">
        <f>IF('Itemized Order'!E55="","",'Itemized Order'!E55)</f>
        <v/>
      </c>
      <c r="G52" s="171" t="str">
        <f>IF('Itemized Order'!G55="","",'Itemized Order'!G55)</f>
        <v/>
      </c>
      <c r="H52" s="171" t="str">
        <f>IF('Itemized Order'!H55="","",'Itemized Order'!H55)</f>
        <v/>
      </c>
      <c r="I52" s="171" t="str">
        <f>IF('Itemized Order'!I55="","",'Itemized Order'!I55)</f>
        <v/>
      </c>
      <c r="J52" s="171" t="str">
        <f>IF('Itemized Order'!J55="","",'Itemized Order'!J55)</f>
        <v/>
      </c>
      <c r="K52" s="171" t="str">
        <f>IF('Itemized Order'!K55="","",'Itemized Order'!K55)</f>
        <v/>
      </c>
      <c r="M52" s="171" t="str">
        <f>IF('Itemized Order'!M55="","",'Itemized Order'!M55)</f>
        <v/>
      </c>
      <c r="N52" s="171" t="str">
        <f>IF('Itemized Order'!N55="","",'Itemized Order'!N55)</f>
        <v/>
      </c>
      <c r="O52" s="171" t="str">
        <f>IF('Itemized Order'!O55="","",'Itemized Order'!O55)</f>
        <v/>
      </c>
      <c r="P52" s="171" t="str">
        <f>IF('Itemized Order'!P55="","",'Itemized Order'!P55)</f>
        <v/>
      </c>
      <c r="Q52" s="171" t="str">
        <f>IF('Itemized Order'!Q55="","",'Itemized Order'!Q55)</f>
        <v/>
      </c>
      <c r="S52" s="171" t="str">
        <f>IF('Itemized Order'!S55="","",'Itemized Order'!S55)</f>
        <v/>
      </c>
      <c r="T52" s="171" t="str">
        <f>IF('Itemized Order'!T55="","",'Itemized Order'!T55)</f>
        <v/>
      </c>
      <c r="U52" s="171" t="str">
        <f>IF('Itemized Order'!U55="","",'Itemized Order'!U55)</f>
        <v/>
      </c>
      <c r="V52" s="171" t="str">
        <f>IF('Itemized Order'!V55="","",'Itemized Order'!V55)</f>
        <v/>
      </c>
      <c r="W52" s="171" t="str">
        <f>IF('Itemized Order'!W55="","",'Itemized Order'!W55)</f>
        <v/>
      </c>
      <c r="Y52" s="171" t="str">
        <f>IF('Itemized Order'!Y55="","",'Itemized Order'!Y55)</f>
        <v/>
      </c>
      <c r="Z52" s="171" t="str">
        <f>IF('Itemized Order'!Z55="","",'Itemized Order'!Z55)</f>
        <v/>
      </c>
      <c r="AA52" s="171" t="str">
        <f>IF('Itemized Order'!AA55="","",'Itemized Order'!AA55)</f>
        <v/>
      </c>
      <c r="AB52" s="171" t="str">
        <f>IF('Itemized Order'!AB55="","",'Itemized Order'!AB55)</f>
        <v/>
      </c>
      <c r="AC52" s="171" t="str">
        <f>IF('Itemized Order'!AC55="","",'Itemized Order'!AC55)</f>
        <v/>
      </c>
      <c r="AE52" s="171" t="str">
        <f>IF('Itemized Order'!AE55="","",'Itemized Order'!AE55)</f>
        <v/>
      </c>
      <c r="AF52" s="171" t="str">
        <f>IF('Itemized Order'!AF55="","",'Itemized Order'!AF55)</f>
        <v/>
      </c>
      <c r="AG52" s="171" t="str">
        <f>IF('Itemized Order'!AG55="","",'Itemized Order'!AG55)</f>
        <v/>
      </c>
      <c r="AH52" s="171" t="str">
        <f>IF('Itemized Order'!AH55="","",'Itemized Order'!AH55)</f>
        <v/>
      </c>
      <c r="AI52" s="171" t="str">
        <f>IF('Itemized Order'!AI55="","",'Itemized Order'!AI55)</f>
        <v/>
      </c>
      <c r="AK52" s="171" t="str">
        <f>IF('Itemized Order'!AK55="","",'Itemized Order'!AK55)</f>
        <v/>
      </c>
      <c r="AL52" s="171" t="str">
        <f>IF('Itemized Order'!AL55="","",'Itemized Order'!AL55)</f>
        <v/>
      </c>
      <c r="AM52" s="171" t="str">
        <f>IF('Itemized Order'!AM55="","",'Itemized Order'!AM55)</f>
        <v/>
      </c>
      <c r="AN52" s="171" t="str">
        <f>IF('Itemized Order'!AN55="","",'Itemized Order'!AN55)</f>
        <v/>
      </c>
      <c r="AO52" s="171" t="str">
        <f>IF('Itemized Order'!AO55="","",'Itemized Order'!AO55)</f>
        <v/>
      </c>
      <c r="AQ52" s="171" t="str">
        <f>IF('Itemized Order'!AQ55="","",'Itemized Order'!AQ55)</f>
        <v/>
      </c>
      <c r="AR52" s="171" t="str">
        <f>IF('Itemized Order'!AR55="","",'Itemized Order'!AR55)</f>
        <v/>
      </c>
      <c r="AS52" s="171" t="str">
        <f>IF('Itemized Order'!AS55="","",'Itemized Order'!AS55)</f>
        <v/>
      </c>
      <c r="AT52" s="171" t="str">
        <f>IF('Itemized Order'!AT55="","",'Itemized Order'!AT55)</f>
        <v/>
      </c>
      <c r="AU52" s="171" t="str">
        <f>IF('Itemized Order'!AU55="","",'Itemized Order'!AU55)</f>
        <v/>
      </c>
      <c r="AW52" s="171" t="str">
        <f>IF('Itemized Order'!AW55="","",'Itemized Order'!AW55)</f>
        <v/>
      </c>
      <c r="AX52" s="171" t="str">
        <f>IF('Itemized Order'!AX55="","",'Itemized Order'!AX55)</f>
        <v/>
      </c>
      <c r="AY52" s="171" t="str">
        <f>IF('Itemized Order'!AY55="","",'Itemized Order'!AY55)</f>
        <v/>
      </c>
      <c r="AZ52" s="171" t="str">
        <f>IF('Itemized Order'!AZ55="","",'Itemized Order'!AZ55)</f>
        <v/>
      </c>
      <c r="BA52" s="171" t="str">
        <f>IF('Itemized Order'!BA55="","",'Itemized Order'!BA55)</f>
        <v/>
      </c>
      <c r="BC52" s="171" t="str">
        <f>IF('Itemized Order'!BC55="","",'Itemized Order'!BC55)</f>
        <v/>
      </c>
      <c r="BD52" s="171" t="str">
        <f>IF('Itemized Order'!BD55="","",'Itemized Order'!BD55)</f>
        <v/>
      </c>
      <c r="BE52" s="171" t="str">
        <f>IF('Itemized Order'!BE55="","",'Itemized Order'!BE55)</f>
        <v/>
      </c>
      <c r="BF52" s="171" t="str">
        <f>IF('Itemized Order'!BF55="","",'Itemized Order'!BF55)</f>
        <v/>
      </c>
      <c r="BG52" s="171" t="str">
        <f>IF('Itemized Order'!BG55="","",'Itemized Order'!BG55)</f>
        <v/>
      </c>
      <c r="BI52" s="171" t="str">
        <f>IF('Itemized Order'!BI55="","",'Itemized Order'!BI55)</f>
        <v/>
      </c>
      <c r="BJ52" s="171" t="str">
        <f>IF('Itemized Order'!BJ55="","",'Itemized Order'!BJ55)</f>
        <v/>
      </c>
      <c r="BK52" s="171" t="str">
        <f>IF('Itemized Order'!BK55="","",'Itemized Order'!BK55)</f>
        <v/>
      </c>
      <c r="BL52" s="171" t="str">
        <f>IF('Itemized Order'!BL55="","",'Itemized Order'!BL55)</f>
        <v/>
      </c>
      <c r="BM52" s="171" t="str">
        <f>IF('Itemized Order'!BM55="","",'Itemized Order'!BM55)</f>
        <v/>
      </c>
      <c r="BO52" s="171" t="str">
        <f>IF('Itemized Order'!BO55="","",'Itemized Order'!BO55)</f>
        <v/>
      </c>
      <c r="BP52" s="171" t="str">
        <f>IF('Itemized Order'!BP55="","",'Itemized Order'!BP55)</f>
        <v/>
      </c>
      <c r="BQ52" s="171" t="str">
        <f>IF('Itemized Order'!BQ55="","",'Itemized Order'!BQ55)</f>
        <v/>
      </c>
      <c r="BR52" s="171" t="str">
        <f>IF('Itemized Order'!BR55="","",'Itemized Order'!BR55)</f>
        <v/>
      </c>
      <c r="BS52" s="171" t="str">
        <f>IF('Itemized Order'!BS55="","",'Itemized Order'!BS55)</f>
        <v/>
      </c>
      <c r="BU52" s="171" t="str">
        <f>IF('Itemized Order'!BU55="","",'Itemized Order'!BU55)</f>
        <v/>
      </c>
      <c r="BV52" s="171" t="str">
        <f>IF('Itemized Order'!BV55="","",'Itemized Order'!BV55)</f>
        <v/>
      </c>
      <c r="BW52" s="171" t="str">
        <f>IF('Itemized Order'!BW55="","",'Itemized Order'!BW55)</f>
        <v/>
      </c>
      <c r="BX52" s="171" t="str">
        <f>IF('Itemized Order'!BX55="","",'Itemized Order'!BX55)</f>
        <v/>
      </c>
      <c r="BY52" s="171" t="str">
        <f>IF('Itemized Order'!BY55="","",'Itemized Order'!BY55)</f>
        <v/>
      </c>
      <c r="CA52" s="171" t="str">
        <f>IF('Itemized Order'!CA55="","",'Itemized Order'!CA55)</f>
        <v/>
      </c>
      <c r="CB52" s="171" t="str">
        <f>IF('Itemized Order'!CB55="","",'Itemized Order'!CB55)</f>
        <v/>
      </c>
      <c r="CC52" s="171" t="str">
        <f>IF('Itemized Order'!CC55="","",'Itemized Order'!CC55)</f>
        <v/>
      </c>
      <c r="CD52" s="171" t="str">
        <f>IF('Itemized Order'!CD55="","",'Itemized Order'!CD55)</f>
        <v/>
      </c>
      <c r="CE52" s="171" t="str">
        <f>IF('Itemized Order'!CE55="","",'Itemized Order'!CE55)</f>
        <v/>
      </c>
    </row>
    <row r="53" spans="1:83" x14ac:dyDescent="0.3">
      <c r="A53" s="171" t="str">
        <f>IF('Itemized Order'!A56="","",'Itemized Order'!A56)</f>
        <v/>
      </c>
      <c r="B53" s="171" t="str">
        <f>IF('Itemized Order'!B56="","",'Itemized Order'!B56)</f>
        <v/>
      </c>
      <c r="C53" s="171" t="str">
        <f>IF('Itemized Order'!C56="","",'Itemized Order'!C56)</f>
        <v/>
      </c>
      <c r="D53" s="171" t="str">
        <f>IF('Itemized Order'!D56="","",'Itemized Order'!D56)</f>
        <v/>
      </c>
      <c r="E53" s="201" t="str">
        <f>IF('Itemized Order'!E56="","",'Itemized Order'!E56)</f>
        <v/>
      </c>
      <c r="G53" s="171" t="str">
        <f>IF('Itemized Order'!G56="","",'Itemized Order'!G56)</f>
        <v/>
      </c>
      <c r="H53" s="171" t="str">
        <f>IF('Itemized Order'!H56="","",'Itemized Order'!H56)</f>
        <v/>
      </c>
      <c r="I53" s="171" t="str">
        <f>IF('Itemized Order'!I56="","",'Itemized Order'!I56)</f>
        <v/>
      </c>
      <c r="J53" s="171" t="str">
        <f>IF('Itemized Order'!J56="","",'Itemized Order'!J56)</f>
        <v/>
      </c>
      <c r="K53" s="171" t="str">
        <f>IF('Itemized Order'!K56="","",'Itemized Order'!K56)</f>
        <v/>
      </c>
      <c r="M53" s="171" t="str">
        <f>IF('Itemized Order'!M56="","",'Itemized Order'!M56)</f>
        <v/>
      </c>
      <c r="N53" s="171" t="str">
        <f>IF('Itemized Order'!N56="","",'Itemized Order'!N56)</f>
        <v/>
      </c>
      <c r="O53" s="171" t="str">
        <f>IF('Itemized Order'!O56="","",'Itemized Order'!O56)</f>
        <v/>
      </c>
      <c r="P53" s="171" t="str">
        <f>IF('Itemized Order'!P56="","",'Itemized Order'!P56)</f>
        <v/>
      </c>
      <c r="Q53" s="171" t="str">
        <f>IF('Itemized Order'!Q56="","",'Itemized Order'!Q56)</f>
        <v/>
      </c>
      <c r="S53" s="171" t="str">
        <f>IF('Itemized Order'!S56="","",'Itemized Order'!S56)</f>
        <v/>
      </c>
      <c r="T53" s="171" t="str">
        <f>IF('Itemized Order'!T56="","",'Itemized Order'!T56)</f>
        <v/>
      </c>
      <c r="U53" s="171" t="str">
        <f>IF('Itemized Order'!U56="","",'Itemized Order'!U56)</f>
        <v/>
      </c>
      <c r="V53" s="171" t="str">
        <f>IF('Itemized Order'!V56="","",'Itemized Order'!V56)</f>
        <v/>
      </c>
      <c r="W53" s="171" t="str">
        <f>IF('Itemized Order'!W56="","",'Itemized Order'!W56)</f>
        <v/>
      </c>
      <c r="Y53" s="171" t="str">
        <f>IF('Itemized Order'!Y56="","",'Itemized Order'!Y56)</f>
        <v/>
      </c>
      <c r="Z53" s="171" t="str">
        <f>IF('Itemized Order'!Z56="","",'Itemized Order'!Z56)</f>
        <v/>
      </c>
      <c r="AA53" s="171" t="str">
        <f>IF('Itemized Order'!AA56="","",'Itemized Order'!AA56)</f>
        <v/>
      </c>
      <c r="AB53" s="171" t="str">
        <f>IF('Itemized Order'!AB56="","",'Itemized Order'!AB56)</f>
        <v/>
      </c>
      <c r="AC53" s="171" t="str">
        <f>IF('Itemized Order'!AC56="","",'Itemized Order'!AC56)</f>
        <v/>
      </c>
      <c r="AE53" s="171" t="str">
        <f>IF('Itemized Order'!AE56="","",'Itemized Order'!AE56)</f>
        <v/>
      </c>
      <c r="AF53" s="171" t="str">
        <f>IF('Itemized Order'!AF56="","",'Itemized Order'!AF56)</f>
        <v/>
      </c>
      <c r="AG53" s="171" t="str">
        <f>IF('Itemized Order'!AG56="","",'Itemized Order'!AG56)</f>
        <v/>
      </c>
      <c r="AH53" s="171" t="str">
        <f>IF('Itemized Order'!AH56="","",'Itemized Order'!AH56)</f>
        <v/>
      </c>
      <c r="AI53" s="171" t="str">
        <f>IF('Itemized Order'!AI56="","",'Itemized Order'!AI56)</f>
        <v/>
      </c>
      <c r="AK53" s="171" t="str">
        <f>IF('Itemized Order'!AK56="","",'Itemized Order'!AK56)</f>
        <v/>
      </c>
      <c r="AL53" s="171" t="str">
        <f>IF('Itemized Order'!AL56="","",'Itemized Order'!AL56)</f>
        <v/>
      </c>
      <c r="AM53" s="171" t="str">
        <f>IF('Itemized Order'!AM56="","",'Itemized Order'!AM56)</f>
        <v/>
      </c>
      <c r="AN53" s="171" t="str">
        <f>IF('Itemized Order'!AN56="","",'Itemized Order'!AN56)</f>
        <v/>
      </c>
      <c r="AO53" s="171" t="str">
        <f>IF('Itemized Order'!AO56="","",'Itemized Order'!AO56)</f>
        <v/>
      </c>
      <c r="AQ53" s="171" t="str">
        <f>IF('Itemized Order'!AQ56="","",'Itemized Order'!AQ56)</f>
        <v/>
      </c>
      <c r="AR53" s="171" t="str">
        <f>IF('Itemized Order'!AR56="","",'Itemized Order'!AR56)</f>
        <v/>
      </c>
      <c r="AS53" s="171" t="str">
        <f>IF('Itemized Order'!AS56="","",'Itemized Order'!AS56)</f>
        <v/>
      </c>
      <c r="AT53" s="171" t="str">
        <f>IF('Itemized Order'!AT56="","",'Itemized Order'!AT56)</f>
        <v/>
      </c>
      <c r="AU53" s="171" t="str">
        <f>IF('Itemized Order'!AU56="","",'Itemized Order'!AU56)</f>
        <v/>
      </c>
      <c r="AW53" s="171" t="str">
        <f>IF('Itemized Order'!AW56="","",'Itemized Order'!AW56)</f>
        <v/>
      </c>
      <c r="AX53" s="171" t="str">
        <f>IF('Itemized Order'!AX56="","",'Itemized Order'!AX56)</f>
        <v/>
      </c>
      <c r="AY53" s="171" t="str">
        <f>IF('Itemized Order'!AY56="","",'Itemized Order'!AY56)</f>
        <v/>
      </c>
      <c r="AZ53" s="171" t="str">
        <f>IF('Itemized Order'!AZ56="","",'Itemized Order'!AZ56)</f>
        <v/>
      </c>
      <c r="BA53" s="171" t="str">
        <f>IF('Itemized Order'!BA56="","",'Itemized Order'!BA56)</f>
        <v/>
      </c>
      <c r="BC53" s="171" t="str">
        <f>IF('Itemized Order'!BC56="","",'Itemized Order'!BC56)</f>
        <v/>
      </c>
      <c r="BD53" s="171" t="str">
        <f>IF('Itemized Order'!BD56="","",'Itemized Order'!BD56)</f>
        <v/>
      </c>
      <c r="BE53" s="171" t="str">
        <f>IF('Itemized Order'!BE56="","",'Itemized Order'!BE56)</f>
        <v/>
      </c>
      <c r="BF53" s="171" t="str">
        <f>IF('Itemized Order'!BF56="","",'Itemized Order'!BF56)</f>
        <v/>
      </c>
      <c r="BG53" s="171" t="str">
        <f>IF('Itemized Order'!BG56="","",'Itemized Order'!BG56)</f>
        <v/>
      </c>
      <c r="BI53" s="171" t="str">
        <f>IF('Itemized Order'!BI56="","",'Itemized Order'!BI56)</f>
        <v/>
      </c>
      <c r="BJ53" s="171" t="str">
        <f>IF('Itemized Order'!BJ56="","",'Itemized Order'!BJ56)</f>
        <v/>
      </c>
      <c r="BK53" s="171" t="str">
        <f>IF('Itemized Order'!BK56="","",'Itemized Order'!BK56)</f>
        <v/>
      </c>
      <c r="BL53" s="171" t="str">
        <f>IF('Itemized Order'!BL56="","",'Itemized Order'!BL56)</f>
        <v/>
      </c>
      <c r="BM53" s="171" t="str">
        <f>IF('Itemized Order'!BM56="","",'Itemized Order'!BM56)</f>
        <v/>
      </c>
      <c r="BO53" s="171" t="str">
        <f>IF('Itemized Order'!BO56="","",'Itemized Order'!BO56)</f>
        <v/>
      </c>
      <c r="BP53" s="171" t="str">
        <f>IF('Itemized Order'!BP56="","",'Itemized Order'!BP56)</f>
        <v/>
      </c>
      <c r="BQ53" s="171" t="str">
        <f>IF('Itemized Order'!BQ56="","",'Itemized Order'!BQ56)</f>
        <v/>
      </c>
      <c r="BR53" s="171" t="str">
        <f>IF('Itemized Order'!BR56="","",'Itemized Order'!BR56)</f>
        <v/>
      </c>
      <c r="BS53" s="171" t="str">
        <f>IF('Itemized Order'!BS56="","",'Itemized Order'!BS56)</f>
        <v/>
      </c>
      <c r="BU53" s="171" t="str">
        <f>IF('Itemized Order'!BU56="","",'Itemized Order'!BU56)</f>
        <v/>
      </c>
      <c r="BV53" s="171" t="str">
        <f>IF('Itemized Order'!BV56="","",'Itemized Order'!BV56)</f>
        <v/>
      </c>
      <c r="BW53" s="171" t="str">
        <f>IF('Itemized Order'!BW56="","",'Itemized Order'!BW56)</f>
        <v/>
      </c>
      <c r="BX53" s="171" t="str">
        <f>IF('Itemized Order'!BX56="","",'Itemized Order'!BX56)</f>
        <v/>
      </c>
      <c r="BY53" s="171" t="str">
        <f>IF('Itemized Order'!BY56="","",'Itemized Order'!BY56)</f>
        <v/>
      </c>
      <c r="CA53" s="171" t="str">
        <f>IF('Itemized Order'!CA56="","",'Itemized Order'!CA56)</f>
        <v/>
      </c>
      <c r="CB53" s="171" t="str">
        <f>IF('Itemized Order'!CB56="","",'Itemized Order'!CB56)</f>
        <v/>
      </c>
      <c r="CC53" s="171" t="str">
        <f>IF('Itemized Order'!CC56="","",'Itemized Order'!CC56)</f>
        <v/>
      </c>
      <c r="CD53" s="171" t="str">
        <f>IF('Itemized Order'!CD56="","",'Itemized Order'!CD56)</f>
        <v/>
      </c>
      <c r="CE53" s="171" t="str">
        <f>IF('Itemized Order'!CE56="","",'Itemized Order'!CE56)</f>
        <v/>
      </c>
    </row>
    <row r="54" spans="1:83" x14ac:dyDescent="0.3">
      <c r="A54" s="171" t="str">
        <f>IF('Itemized Order'!A57="","",'Itemized Order'!A57)</f>
        <v/>
      </c>
      <c r="B54" s="171" t="str">
        <f>IF('Itemized Order'!B57="","",'Itemized Order'!B57)</f>
        <v/>
      </c>
      <c r="C54" s="171" t="str">
        <f>IF('Itemized Order'!C57="","",'Itemized Order'!C57)</f>
        <v/>
      </c>
      <c r="D54" s="171" t="str">
        <f>IF('Itemized Order'!D57="","",'Itemized Order'!D57)</f>
        <v/>
      </c>
      <c r="E54" s="201" t="str">
        <f>IF('Itemized Order'!E57="","",'Itemized Order'!E57)</f>
        <v/>
      </c>
      <c r="G54" s="171" t="str">
        <f>IF('Itemized Order'!G57="","",'Itemized Order'!G57)</f>
        <v/>
      </c>
      <c r="H54" s="171" t="str">
        <f>IF('Itemized Order'!H57="","",'Itemized Order'!H57)</f>
        <v/>
      </c>
      <c r="I54" s="171" t="str">
        <f>IF('Itemized Order'!I57="","",'Itemized Order'!I57)</f>
        <v/>
      </c>
      <c r="J54" s="171" t="str">
        <f>IF('Itemized Order'!J57="","",'Itemized Order'!J57)</f>
        <v/>
      </c>
      <c r="K54" s="171" t="str">
        <f>IF('Itemized Order'!K57="","",'Itemized Order'!K57)</f>
        <v/>
      </c>
      <c r="M54" s="171" t="str">
        <f>IF('Itemized Order'!M57="","",'Itemized Order'!M57)</f>
        <v/>
      </c>
      <c r="N54" s="171" t="str">
        <f>IF('Itemized Order'!N57="","",'Itemized Order'!N57)</f>
        <v/>
      </c>
      <c r="O54" s="171" t="str">
        <f>IF('Itemized Order'!O57="","",'Itemized Order'!O57)</f>
        <v/>
      </c>
      <c r="P54" s="171" t="str">
        <f>IF('Itemized Order'!P57="","",'Itemized Order'!P57)</f>
        <v/>
      </c>
      <c r="Q54" s="171" t="str">
        <f>IF('Itemized Order'!Q57="","",'Itemized Order'!Q57)</f>
        <v/>
      </c>
      <c r="S54" s="171" t="str">
        <f>IF('Itemized Order'!S57="","",'Itemized Order'!S57)</f>
        <v/>
      </c>
      <c r="T54" s="171" t="str">
        <f>IF('Itemized Order'!T57="","",'Itemized Order'!T57)</f>
        <v/>
      </c>
      <c r="U54" s="171" t="str">
        <f>IF('Itemized Order'!U57="","",'Itemized Order'!U57)</f>
        <v/>
      </c>
      <c r="V54" s="171" t="str">
        <f>IF('Itemized Order'!V57="","",'Itemized Order'!V57)</f>
        <v/>
      </c>
      <c r="W54" s="171" t="str">
        <f>IF('Itemized Order'!W57="","",'Itemized Order'!W57)</f>
        <v/>
      </c>
      <c r="Y54" s="171" t="str">
        <f>IF('Itemized Order'!Y57="","",'Itemized Order'!Y57)</f>
        <v/>
      </c>
      <c r="Z54" s="171" t="str">
        <f>IF('Itemized Order'!Z57="","",'Itemized Order'!Z57)</f>
        <v/>
      </c>
      <c r="AA54" s="171" t="str">
        <f>IF('Itemized Order'!AA57="","",'Itemized Order'!AA57)</f>
        <v/>
      </c>
      <c r="AB54" s="171" t="str">
        <f>IF('Itemized Order'!AB57="","",'Itemized Order'!AB57)</f>
        <v/>
      </c>
      <c r="AC54" s="171" t="str">
        <f>IF('Itemized Order'!AC57="","",'Itemized Order'!AC57)</f>
        <v/>
      </c>
      <c r="AE54" s="171" t="str">
        <f>IF('Itemized Order'!AE57="","",'Itemized Order'!AE57)</f>
        <v/>
      </c>
      <c r="AF54" s="171" t="str">
        <f>IF('Itemized Order'!AF57="","",'Itemized Order'!AF57)</f>
        <v/>
      </c>
      <c r="AG54" s="171" t="str">
        <f>IF('Itemized Order'!AG57="","",'Itemized Order'!AG57)</f>
        <v/>
      </c>
      <c r="AH54" s="171" t="str">
        <f>IF('Itemized Order'!AH57="","",'Itemized Order'!AH57)</f>
        <v/>
      </c>
      <c r="AI54" s="171" t="str">
        <f>IF('Itemized Order'!AI57="","",'Itemized Order'!AI57)</f>
        <v/>
      </c>
      <c r="AK54" s="171" t="str">
        <f>IF('Itemized Order'!AK57="","",'Itemized Order'!AK57)</f>
        <v/>
      </c>
      <c r="AL54" s="171" t="str">
        <f>IF('Itemized Order'!AL57="","",'Itemized Order'!AL57)</f>
        <v/>
      </c>
      <c r="AM54" s="171" t="str">
        <f>IF('Itemized Order'!AM57="","",'Itemized Order'!AM57)</f>
        <v/>
      </c>
      <c r="AN54" s="171" t="str">
        <f>IF('Itemized Order'!AN57="","",'Itemized Order'!AN57)</f>
        <v/>
      </c>
      <c r="AO54" s="171" t="str">
        <f>IF('Itemized Order'!AO57="","",'Itemized Order'!AO57)</f>
        <v/>
      </c>
      <c r="AQ54" s="171" t="str">
        <f>IF('Itemized Order'!AQ57="","",'Itemized Order'!AQ57)</f>
        <v/>
      </c>
      <c r="AR54" s="171" t="str">
        <f>IF('Itemized Order'!AR57="","",'Itemized Order'!AR57)</f>
        <v/>
      </c>
      <c r="AS54" s="171" t="str">
        <f>IF('Itemized Order'!AS57="","",'Itemized Order'!AS57)</f>
        <v/>
      </c>
      <c r="AT54" s="171" t="str">
        <f>IF('Itemized Order'!AT57="","",'Itemized Order'!AT57)</f>
        <v/>
      </c>
      <c r="AU54" s="171" t="str">
        <f>IF('Itemized Order'!AU57="","",'Itemized Order'!AU57)</f>
        <v/>
      </c>
      <c r="AW54" s="171" t="str">
        <f>IF('Itemized Order'!AW57="","",'Itemized Order'!AW57)</f>
        <v/>
      </c>
      <c r="AX54" s="171" t="str">
        <f>IF('Itemized Order'!AX57="","",'Itemized Order'!AX57)</f>
        <v/>
      </c>
      <c r="AY54" s="171" t="str">
        <f>IF('Itemized Order'!AY57="","",'Itemized Order'!AY57)</f>
        <v/>
      </c>
      <c r="AZ54" s="171" t="str">
        <f>IF('Itemized Order'!AZ57="","",'Itemized Order'!AZ57)</f>
        <v/>
      </c>
      <c r="BA54" s="171" t="str">
        <f>IF('Itemized Order'!BA57="","",'Itemized Order'!BA57)</f>
        <v/>
      </c>
      <c r="BC54" s="171" t="str">
        <f>IF('Itemized Order'!BC57="","",'Itemized Order'!BC57)</f>
        <v/>
      </c>
      <c r="BD54" s="171" t="str">
        <f>IF('Itemized Order'!BD57="","",'Itemized Order'!BD57)</f>
        <v/>
      </c>
      <c r="BE54" s="171" t="str">
        <f>IF('Itemized Order'!BE57="","",'Itemized Order'!BE57)</f>
        <v/>
      </c>
      <c r="BF54" s="171" t="str">
        <f>IF('Itemized Order'!BF57="","",'Itemized Order'!BF57)</f>
        <v/>
      </c>
      <c r="BG54" s="171" t="str">
        <f>IF('Itemized Order'!BG57="","",'Itemized Order'!BG57)</f>
        <v/>
      </c>
      <c r="BI54" s="171" t="str">
        <f>IF('Itemized Order'!BI57="","",'Itemized Order'!BI57)</f>
        <v/>
      </c>
      <c r="BJ54" s="171" t="str">
        <f>IF('Itemized Order'!BJ57="","",'Itemized Order'!BJ57)</f>
        <v/>
      </c>
      <c r="BK54" s="171" t="str">
        <f>IF('Itemized Order'!BK57="","",'Itemized Order'!BK57)</f>
        <v/>
      </c>
      <c r="BL54" s="171" t="str">
        <f>IF('Itemized Order'!BL57="","",'Itemized Order'!BL57)</f>
        <v/>
      </c>
      <c r="BM54" s="171" t="str">
        <f>IF('Itemized Order'!BM57="","",'Itemized Order'!BM57)</f>
        <v/>
      </c>
      <c r="BO54" s="171" t="str">
        <f>IF('Itemized Order'!BO57="","",'Itemized Order'!BO57)</f>
        <v/>
      </c>
      <c r="BP54" s="171" t="str">
        <f>IF('Itemized Order'!BP57="","",'Itemized Order'!BP57)</f>
        <v/>
      </c>
      <c r="BQ54" s="171" t="str">
        <f>IF('Itemized Order'!BQ57="","",'Itemized Order'!BQ57)</f>
        <v/>
      </c>
      <c r="BR54" s="171" t="str">
        <f>IF('Itemized Order'!BR57="","",'Itemized Order'!BR57)</f>
        <v/>
      </c>
      <c r="BS54" s="171" t="str">
        <f>IF('Itemized Order'!BS57="","",'Itemized Order'!BS57)</f>
        <v/>
      </c>
      <c r="BU54" s="171" t="str">
        <f>IF('Itemized Order'!BU57="","",'Itemized Order'!BU57)</f>
        <v/>
      </c>
      <c r="BV54" s="171" t="str">
        <f>IF('Itemized Order'!BV57="","",'Itemized Order'!BV57)</f>
        <v/>
      </c>
      <c r="BW54" s="171" t="str">
        <f>IF('Itemized Order'!BW57="","",'Itemized Order'!BW57)</f>
        <v/>
      </c>
      <c r="BX54" s="171" t="str">
        <f>IF('Itemized Order'!BX57="","",'Itemized Order'!BX57)</f>
        <v/>
      </c>
      <c r="BY54" s="171" t="str">
        <f>IF('Itemized Order'!BY57="","",'Itemized Order'!BY57)</f>
        <v/>
      </c>
      <c r="CA54" s="171" t="str">
        <f>IF('Itemized Order'!CA57="","",'Itemized Order'!CA57)</f>
        <v/>
      </c>
      <c r="CB54" s="171" t="str">
        <f>IF('Itemized Order'!CB57="","",'Itemized Order'!CB57)</f>
        <v/>
      </c>
      <c r="CC54" s="171" t="str">
        <f>IF('Itemized Order'!CC57="","",'Itemized Order'!CC57)</f>
        <v/>
      </c>
      <c r="CD54" s="171" t="str">
        <f>IF('Itemized Order'!CD57="","",'Itemized Order'!CD57)</f>
        <v/>
      </c>
      <c r="CE54" s="171" t="str">
        <f>IF('Itemized Order'!CE57="","",'Itemized Order'!CE57)</f>
        <v/>
      </c>
    </row>
    <row r="55" spans="1:83" x14ac:dyDescent="0.3">
      <c r="A55" s="171" t="str">
        <f>IF('Itemized Order'!A58="","",'Itemized Order'!A58)</f>
        <v/>
      </c>
      <c r="B55" s="171" t="str">
        <f>IF('Itemized Order'!B58="","",'Itemized Order'!B58)</f>
        <v/>
      </c>
      <c r="C55" s="171" t="str">
        <f>IF('Itemized Order'!C58="","",'Itemized Order'!C58)</f>
        <v/>
      </c>
      <c r="D55" s="171" t="str">
        <f>IF('Itemized Order'!D58="","",'Itemized Order'!D58)</f>
        <v/>
      </c>
      <c r="E55" s="201" t="str">
        <f>IF('Itemized Order'!E58="","",'Itemized Order'!E58)</f>
        <v/>
      </c>
      <c r="G55" s="171" t="str">
        <f>IF('Itemized Order'!G58="","",'Itemized Order'!G58)</f>
        <v/>
      </c>
      <c r="H55" s="171" t="str">
        <f>IF('Itemized Order'!H58="","",'Itemized Order'!H58)</f>
        <v/>
      </c>
      <c r="I55" s="171" t="str">
        <f>IF('Itemized Order'!I58="","",'Itemized Order'!I58)</f>
        <v/>
      </c>
      <c r="J55" s="171" t="str">
        <f>IF('Itemized Order'!J58="","",'Itemized Order'!J58)</f>
        <v/>
      </c>
      <c r="K55" s="171" t="str">
        <f>IF('Itemized Order'!K58="","",'Itemized Order'!K58)</f>
        <v/>
      </c>
      <c r="M55" s="171" t="str">
        <f>IF('Itemized Order'!M58="","",'Itemized Order'!M58)</f>
        <v/>
      </c>
      <c r="N55" s="171" t="str">
        <f>IF('Itemized Order'!N58="","",'Itemized Order'!N58)</f>
        <v/>
      </c>
      <c r="O55" s="171" t="str">
        <f>IF('Itemized Order'!O58="","",'Itemized Order'!O58)</f>
        <v/>
      </c>
      <c r="P55" s="171" t="str">
        <f>IF('Itemized Order'!P58="","",'Itemized Order'!P58)</f>
        <v/>
      </c>
      <c r="Q55" s="171" t="str">
        <f>IF('Itemized Order'!Q58="","",'Itemized Order'!Q58)</f>
        <v/>
      </c>
      <c r="S55" s="171" t="str">
        <f>IF('Itemized Order'!S58="","",'Itemized Order'!S58)</f>
        <v/>
      </c>
      <c r="T55" s="171" t="str">
        <f>IF('Itemized Order'!T58="","",'Itemized Order'!T58)</f>
        <v/>
      </c>
      <c r="U55" s="171" t="str">
        <f>IF('Itemized Order'!U58="","",'Itemized Order'!U58)</f>
        <v/>
      </c>
      <c r="V55" s="171" t="str">
        <f>IF('Itemized Order'!V58="","",'Itemized Order'!V58)</f>
        <v/>
      </c>
      <c r="W55" s="171" t="str">
        <f>IF('Itemized Order'!W58="","",'Itemized Order'!W58)</f>
        <v/>
      </c>
      <c r="Y55" s="171" t="str">
        <f>IF('Itemized Order'!Y58="","",'Itemized Order'!Y58)</f>
        <v/>
      </c>
      <c r="Z55" s="171" t="str">
        <f>IF('Itemized Order'!Z58="","",'Itemized Order'!Z58)</f>
        <v/>
      </c>
      <c r="AA55" s="171" t="str">
        <f>IF('Itemized Order'!AA58="","",'Itemized Order'!AA58)</f>
        <v/>
      </c>
      <c r="AB55" s="171" t="str">
        <f>IF('Itemized Order'!AB58="","",'Itemized Order'!AB58)</f>
        <v/>
      </c>
      <c r="AC55" s="171" t="str">
        <f>IF('Itemized Order'!AC58="","",'Itemized Order'!AC58)</f>
        <v/>
      </c>
      <c r="AE55" s="171" t="str">
        <f>IF('Itemized Order'!AE58="","",'Itemized Order'!AE58)</f>
        <v/>
      </c>
      <c r="AF55" s="171" t="str">
        <f>IF('Itemized Order'!AF58="","",'Itemized Order'!AF58)</f>
        <v/>
      </c>
      <c r="AG55" s="171" t="str">
        <f>IF('Itemized Order'!AG58="","",'Itemized Order'!AG58)</f>
        <v/>
      </c>
      <c r="AH55" s="171" t="str">
        <f>IF('Itemized Order'!AH58="","",'Itemized Order'!AH58)</f>
        <v/>
      </c>
      <c r="AI55" s="171" t="str">
        <f>IF('Itemized Order'!AI58="","",'Itemized Order'!AI58)</f>
        <v/>
      </c>
      <c r="AK55" s="171" t="str">
        <f>IF('Itemized Order'!AK58="","",'Itemized Order'!AK58)</f>
        <v/>
      </c>
      <c r="AL55" s="171" t="str">
        <f>IF('Itemized Order'!AL58="","",'Itemized Order'!AL58)</f>
        <v/>
      </c>
      <c r="AM55" s="171" t="str">
        <f>IF('Itemized Order'!AM58="","",'Itemized Order'!AM58)</f>
        <v/>
      </c>
      <c r="AN55" s="171" t="str">
        <f>IF('Itemized Order'!AN58="","",'Itemized Order'!AN58)</f>
        <v/>
      </c>
      <c r="AO55" s="171" t="str">
        <f>IF('Itemized Order'!AO58="","",'Itemized Order'!AO58)</f>
        <v/>
      </c>
      <c r="AQ55" s="171" t="str">
        <f>IF('Itemized Order'!AQ58="","",'Itemized Order'!AQ58)</f>
        <v/>
      </c>
      <c r="AR55" s="171" t="str">
        <f>IF('Itemized Order'!AR58="","",'Itemized Order'!AR58)</f>
        <v/>
      </c>
      <c r="AS55" s="171" t="str">
        <f>IF('Itemized Order'!AS58="","",'Itemized Order'!AS58)</f>
        <v/>
      </c>
      <c r="AT55" s="171" t="str">
        <f>IF('Itemized Order'!AT58="","",'Itemized Order'!AT58)</f>
        <v/>
      </c>
      <c r="AU55" s="171" t="str">
        <f>IF('Itemized Order'!AU58="","",'Itemized Order'!AU58)</f>
        <v/>
      </c>
      <c r="AW55" s="171" t="str">
        <f>IF('Itemized Order'!AW58="","",'Itemized Order'!AW58)</f>
        <v/>
      </c>
      <c r="AX55" s="171" t="str">
        <f>IF('Itemized Order'!AX58="","",'Itemized Order'!AX58)</f>
        <v/>
      </c>
      <c r="AY55" s="171" t="str">
        <f>IF('Itemized Order'!AY58="","",'Itemized Order'!AY58)</f>
        <v/>
      </c>
      <c r="AZ55" s="171" t="str">
        <f>IF('Itemized Order'!AZ58="","",'Itemized Order'!AZ58)</f>
        <v/>
      </c>
      <c r="BA55" s="171" t="str">
        <f>IF('Itemized Order'!BA58="","",'Itemized Order'!BA58)</f>
        <v/>
      </c>
      <c r="BC55" s="171" t="str">
        <f>IF('Itemized Order'!BC58="","",'Itemized Order'!BC58)</f>
        <v/>
      </c>
      <c r="BD55" s="171" t="str">
        <f>IF('Itemized Order'!BD58="","",'Itemized Order'!BD58)</f>
        <v/>
      </c>
      <c r="BE55" s="171" t="str">
        <f>IF('Itemized Order'!BE58="","",'Itemized Order'!BE58)</f>
        <v/>
      </c>
      <c r="BF55" s="171" t="str">
        <f>IF('Itemized Order'!BF58="","",'Itemized Order'!BF58)</f>
        <v/>
      </c>
      <c r="BG55" s="171" t="str">
        <f>IF('Itemized Order'!BG58="","",'Itemized Order'!BG58)</f>
        <v/>
      </c>
      <c r="BI55" s="171" t="str">
        <f>IF('Itemized Order'!BI58="","",'Itemized Order'!BI58)</f>
        <v/>
      </c>
      <c r="BJ55" s="171" t="str">
        <f>IF('Itemized Order'!BJ58="","",'Itemized Order'!BJ58)</f>
        <v/>
      </c>
      <c r="BK55" s="171" t="str">
        <f>IF('Itemized Order'!BK58="","",'Itemized Order'!BK58)</f>
        <v/>
      </c>
      <c r="BL55" s="171" t="str">
        <f>IF('Itemized Order'!BL58="","",'Itemized Order'!BL58)</f>
        <v/>
      </c>
      <c r="BM55" s="171" t="str">
        <f>IF('Itemized Order'!BM58="","",'Itemized Order'!BM58)</f>
        <v/>
      </c>
      <c r="BO55" s="171" t="str">
        <f>IF('Itemized Order'!BO58="","",'Itemized Order'!BO58)</f>
        <v/>
      </c>
      <c r="BP55" s="171" t="str">
        <f>IF('Itemized Order'!BP58="","",'Itemized Order'!BP58)</f>
        <v/>
      </c>
      <c r="BQ55" s="171" t="str">
        <f>IF('Itemized Order'!BQ58="","",'Itemized Order'!BQ58)</f>
        <v/>
      </c>
      <c r="BR55" s="171" t="str">
        <f>IF('Itemized Order'!BR58="","",'Itemized Order'!BR58)</f>
        <v/>
      </c>
      <c r="BS55" s="171" t="str">
        <f>IF('Itemized Order'!BS58="","",'Itemized Order'!BS58)</f>
        <v/>
      </c>
      <c r="BU55" s="171" t="str">
        <f>IF('Itemized Order'!BU58="","",'Itemized Order'!BU58)</f>
        <v/>
      </c>
      <c r="BV55" s="171" t="str">
        <f>IF('Itemized Order'!BV58="","",'Itemized Order'!BV58)</f>
        <v/>
      </c>
      <c r="BW55" s="171" t="str">
        <f>IF('Itemized Order'!BW58="","",'Itemized Order'!BW58)</f>
        <v/>
      </c>
      <c r="BX55" s="171" t="str">
        <f>IF('Itemized Order'!BX58="","",'Itemized Order'!BX58)</f>
        <v/>
      </c>
      <c r="BY55" s="171" t="str">
        <f>IF('Itemized Order'!BY58="","",'Itemized Order'!BY58)</f>
        <v/>
      </c>
      <c r="CA55" s="171" t="str">
        <f>IF('Itemized Order'!CA58="","",'Itemized Order'!CA58)</f>
        <v/>
      </c>
      <c r="CB55" s="171" t="str">
        <f>IF('Itemized Order'!CB58="","",'Itemized Order'!CB58)</f>
        <v/>
      </c>
      <c r="CC55" s="171" t="str">
        <f>IF('Itemized Order'!CC58="","",'Itemized Order'!CC58)</f>
        <v/>
      </c>
      <c r="CD55" s="171" t="str">
        <f>IF('Itemized Order'!CD58="","",'Itemized Order'!CD58)</f>
        <v/>
      </c>
      <c r="CE55" s="171" t="str">
        <f>IF('Itemized Order'!CE58="","",'Itemized Order'!CE58)</f>
        <v/>
      </c>
    </row>
    <row r="56" spans="1:83" x14ac:dyDescent="0.3">
      <c r="A56" s="171" t="str">
        <f>IF('Itemized Order'!A59="","",'Itemized Order'!A59)</f>
        <v/>
      </c>
      <c r="B56" s="171" t="str">
        <f>IF('Itemized Order'!B59="","",'Itemized Order'!B59)</f>
        <v/>
      </c>
      <c r="C56" s="171" t="str">
        <f>IF('Itemized Order'!C59="","",'Itemized Order'!C59)</f>
        <v/>
      </c>
      <c r="D56" s="171" t="str">
        <f>IF('Itemized Order'!D59="","",'Itemized Order'!D59)</f>
        <v/>
      </c>
      <c r="E56" s="201" t="str">
        <f>IF('Itemized Order'!E59="","",'Itemized Order'!E59)</f>
        <v/>
      </c>
      <c r="G56" s="171" t="str">
        <f>IF('Itemized Order'!G59="","",'Itemized Order'!G59)</f>
        <v/>
      </c>
      <c r="H56" s="171" t="str">
        <f>IF('Itemized Order'!H59="","",'Itemized Order'!H59)</f>
        <v/>
      </c>
      <c r="I56" s="171" t="str">
        <f>IF('Itemized Order'!I59="","",'Itemized Order'!I59)</f>
        <v/>
      </c>
      <c r="J56" s="171" t="str">
        <f>IF('Itemized Order'!J59="","",'Itemized Order'!J59)</f>
        <v/>
      </c>
      <c r="K56" s="171" t="str">
        <f>IF('Itemized Order'!K59="","",'Itemized Order'!K59)</f>
        <v/>
      </c>
      <c r="M56" s="171" t="str">
        <f>IF('Itemized Order'!M59="","",'Itemized Order'!M59)</f>
        <v/>
      </c>
      <c r="N56" s="171" t="str">
        <f>IF('Itemized Order'!N59="","",'Itemized Order'!N59)</f>
        <v/>
      </c>
      <c r="O56" s="171" t="str">
        <f>IF('Itemized Order'!O59="","",'Itemized Order'!O59)</f>
        <v/>
      </c>
      <c r="P56" s="171" t="str">
        <f>IF('Itemized Order'!P59="","",'Itemized Order'!P59)</f>
        <v/>
      </c>
      <c r="Q56" s="171" t="str">
        <f>IF('Itemized Order'!Q59="","",'Itemized Order'!Q59)</f>
        <v/>
      </c>
      <c r="S56" s="171" t="str">
        <f>IF('Itemized Order'!S59="","",'Itemized Order'!S59)</f>
        <v/>
      </c>
      <c r="T56" s="171" t="str">
        <f>IF('Itemized Order'!T59="","",'Itemized Order'!T59)</f>
        <v/>
      </c>
      <c r="U56" s="171" t="str">
        <f>IF('Itemized Order'!U59="","",'Itemized Order'!U59)</f>
        <v/>
      </c>
      <c r="V56" s="171" t="str">
        <f>IF('Itemized Order'!V59="","",'Itemized Order'!V59)</f>
        <v/>
      </c>
      <c r="W56" s="171" t="str">
        <f>IF('Itemized Order'!W59="","",'Itemized Order'!W59)</f>
        <v/>
      </c>
      <c r="Y56" s="171" t="str">
        <f>IF('Itemized Order'!Y59="","",'Itemized Order'!Y59)</f>
        <v/>
      </c>
      <c r="Z56" s="171" t="str">
        <f>IF('Itemized Order'!Z59="","",'Itemized Order'!Z59)</f>
        <v/>
      </c>
      <c r="AA56" s="171" t="str">
        <f>IF('Itemized Order'!AA59="","",'Itemized Order'!AA59)</f>
        <v/>
      </c>
      <c r="AB56" s="171" t="str">
        <f>IF('Itemized Order'!AB59="","",'Itemized Order'!AB59)</f>
        <v/>
      </c>
      <c r="AC56" s="171" t="str">
        <f>IF('Itemized Order'!AC59="","",'Itemized Order'!AC59)</f>
        <v/>
      </c>
      <c r="AE56" s="171" t="str">
        <f>IF('Itemized Order'!AE59="","",'Itemized Order'!AE59)</f>
        <v/>
      </c>
      <c r="AF56" s="171" t="str">
        <f>IF('Itemized Order'!AF59="","",'Itemized Order'!AF59)</f>
        <v/>
      </c>
      <c r="AG56" s="171" t="str">
        <f>IF('Itemized Order'!AG59="","",'Itemized Order'!AG59)</f>
        <v/>
      </c>
      <c r="AH56" s="171" t="str">
        <f>IF('Itemized Order'!AH59="","",'Itemized Order'!AH59)</f>
        <v/>
      </c>
      <c r="AI56" s="171" t="str">
        <f>IF('Itemized Order'!AI59="","",'Itemized Order'!AI59)</f>
        <v/>
      </c>
      <c r="AK56" s="171" t="str">
        <f>IF('Itemized Order'!AK59="","",'Itemized Order'!AK59)</f>
        <v/>
      </c>
      <c r="AL56" s="171" t="str">
        <f>IF('Itemized Order'!AL59="","",'Itemized Order'!AL59)</f>
        <v/>
      </c>
      <c r="AM56" s="171" t="str">
        <f>IF('Itemized Order'!AM59="","",'Itemized Order'!AM59)</f>
        <v/>
      </c>
      <c r="AN56" s="171" t="str">
        <f>IF('Itemized Order'!AN59="","",'Itemized Order'!AN59)</f>
        <v/>
      </c>
      <c r="AO56" s="171" t="str">
        <f>IF('Itemized Order'!AO59="","",'Itemized Order'!AO59)</f>
        <v/>
      </c>
      <c r="AQ56" s="171" t="str">
        <f>IF('Itemized Order'!AQ59="","",'Itemized Order'!AQ59)</f>
        <v/>
      </c>
      <c r="AR56" s="171" t="str">
        <f>IF('Itemized Order'!AR59="","",'Itemized Order'!AR59)</f>
        <v/>
      </c>
      <c r="AS56" s="171" t="str">
        <f>IF('Itemized Order'!AS59="","",'Itemized Order'!AS59)</f>
        <v/>
      </c>
      <c r="AT56" s="171" t="str">
        <f>IF('Itemized Order'!AT59="","",'Itemized Order'!AT59)</f>
        <v/>
      </c>
      <c r="AU56" s="171" t="str">
        <f>IF('Itemized Order'!AU59="","",'Itemized Order'!AU59)</f>
        <v/>
      </c>
      <c r="AW56" s="171" t="str">
        <f>IF('Itemized Order'!AW59="","",'Itemized Order'!AW59)</f>
        <v/>
      </c>
      <c r="AX56" s="171" t="str">
        <f>IF('Itemized Order'!AX59="","",'Itemized Order'!AX59)</f>
        <v/>
      </c>
      <c r="AY56" s="171" t="str">
        <f>IF('Itemized Order'!AY59="","",'Itemized Order'!AY59)</f>
        <v/>
      </c>
      <c r="AZ56" s="171" t="str">
        <f>IF('Itemized Order'!AZ59="","",'Itemized Order'!AZ59)</f>
        <v/>
      </c>
      <c r="BA56" s="171" t="str">
        <f>IF('Itemized Order'!BA59="","",'Itemized Order'!BA59)</f>
        <v/>
      </c>
      <c r="BC56" s="171" t="str">
        <f>IF('Itemized Order'!BC59="","",'Itemized Order'!BC59)</f>
        <v/>
      </c>
      <c r="BD56" s="171" t="str">
        <f>IF('Itemized Order'!BD59="","",'Itemized Order'!BD59)</f>
        <v/>
      </c>
      <c r="BE56" s="171" t="str">
        <f>IF('Itemized Order'!BE59="","",'Itemized Order'!BE59)</f>
        <v/>
      </c>
      <c r="BF56" s="171" t="str">
        <f>IF('Itemized Order'!BF59="","",'Itemized Order'!BF59)</f>
        <v/>
      </c>
      <c r="BG56" s="171" t="str">
        <f>IF('Itemized Order'!BG59="","",'Itemized Order'!BG59)</f>
        <v/>
      </c>
      <c r="BI56" s="171" t="str">
        <f>IF('Itemized Order'!BI59="","",'Itemized Order'!BI59)</f>
        <v/>
      </c>
      <c r="BJ56" s="171" t="str">
        <f>IF('Itemized Order'!BJ59="","",'Itemized Order'!BJ59)</f>
        <v/>
      </c>
      <c r="BK56" s="171" t="str">
        <f>IF('Itemized Order'!BK59="","",'Itemized Order'!BK59)</f>
        <v/>
      </c>
      <c r="BL56" s="171" t="str">
        <f>IF('Itemized Order'!BL59="","",'Itemized Order'!BL59)</f>
        <v/>
      </c>
      <c r="BM56" s="171" t="str">
        <f>IF('Itemized Order'!BM59="","",'Itemized Order'!BM59)</f>
        <v/>
      </c>
      <c r="BO56" s="171" t="str">
        <f>IF('Itemized Order'!BO59="","",'Itemized Order'!BO59)</f>
        <v/>
      </c>
      <c r="BP56" s="171" t="str">
        <f>IF('Itemized Order'!BP59="","",'Itemized Order'!BP59)</f>
        <v/>
      </c>
      <c r="BQ56" s="171" t="str">
        <f>IF('Itemized Order'!BQ59="","",'Itemized Order'!BQ59)</f>
        <v/>
      </c>
      <c r="BR56" s="171" t="str">
        <f>IF('Itemized Order'!BR59="","",'Itemized Order'!BR59)</f>
        <v/>
      </c>
      <c r="BS56" s="171" t="str">
        <f>IF('Itemized Order'!BS59="","",'Itemized Order'!BS59)</f>
        <v/>
      </c>
      <c r="BU56" s="171" t="str">
        <f>IF('Itemized Order'!BU59="","",'Itemized Order'!BU59)</f>
        <v/>
      </c>
      <c r="BV56" s="171" t="str">
        <f>IF('Itemized Order'!BV59="","",'Itemized Order'!BV59)</f>
        <v/>
      </c>
      <c r="BW56" s="171" t="str">
        <f>IF('Itemized Order'!BW59="","",'Itemized Order'!BW59)</f>
        <v/>
      </c>
      <c r="BX56" s="171" t="str">
        <f>IF('Itemized Order'!BX59="","",'Itemized Order'!BX59)</f>
        <v/>
      </c>
      <c r="BY56" s="171" t="str">
        <f>IF('Itemized Order'!BY59="","",'Itemized Order'!BY59)</f>
        <v/>
      </c>
      <c r="CA56" s="171" t="str">
        <f>IF('Itemized Order'!CA59="","",'Itemized Order'!CA59)</f>
        <v/>
      </c>
      <c r="CB56" s="171" t="str">
        <f>IF('Itemized Order'!CB59="","",'Itemized Order'!CB59)</f>
        <v/>
      </c>
      <c r="CC56" s="171" t="str">
        <f>IF('Itemized Order'!CC59="","",'Itemized Order'!CC59)</f>
        <v/>
      </c>
      <c r="CD56" s="171" t="str">
        <f>IF('Itemized Order'!CD59="","",'Itemized Order'!CD59)</f>
        <v/>
      </c>
      <c r="CE56" s="171" t="str">
        <f>IF('Itemized Order'!CE59="","",'Itemized Order'!CE59)</f>
        <v/>
      </c>
    </row>
    <row r="57" spans="1:83" x14ac:dyDescent="0.3">
      <c r="A57" s="171" t="str">
        <f>IF('Itemized Order'!A60="","",'Itemized Order'!A60)</f>
        <v/>
      </c>
      <c r="B57" s="171" t="str">
        <f>IF('Itemized Order'!B60="","",'Itemized Order'!B60)</f>
        <v/>
      </c>
      <c r="C57" s="171" t="str">
        <f>IF('Itemized Order'!C60="","",'Itemized Order'!C60)</f>
        <v/>
      </c>
      <c r="D57" s="171" t="str">
        <f>IF('Itemized Order'!D60="","",'Itemized Order'!D60)</f>
        <v/>
      </c>
      <c r="E57" s="201" t="str">
        <f>IF('Itemized Order'!E60="","",'Itemized Order'!E60)</f>
        <v/>
      </c>
      <c r="G57" s="171" t="str">
        <f>IF('Itemized Order'!G60="","",'Itemized Order'!G60)</f>
        <v/>
      </c>
      <c r="H57" s="171" t="str">
        <f>IF('Itemized Order'!H60="","",'Itemized Order'!H60)</f>
        <v/>
      </c>
      <c r="I57" s="171" t="str">
        <f>IF('Itemized Order'!I60="","",'Itemized Order'!I60)</f>
        <v/>
      </c>
      <c r="J57" s="171" t="str">
        <f>IF('Itemized Order'!J60="","",'Itemized Order'!J60)</f>
        <v/>
      </c>
      <c r="K57" s="171" t="str">
        <f>IF('Itemized Order'!K60="","",'Itemized Order'!K60)</f>
        <v/>
      </c>
      <c r="M57" s="171" t="str">
        <f>IF('Itemized Order'!M60="","",'Itemized Order'!M60)</f>
        <v/>
      </c>
      <c r="N57" s="171" t="str">
        <f>IF('Itemized Order'!N60="","",'Itemized Order'!N60)</f>
        <v/>
      </c>
      <c r="O57" s="171" t="str">
        <f>IF('Itemized Order'!O60="","",'Itemized Order'!O60)</f>
        <v/>
      </c>
      <c r="P57" s="171" t="str">
        <f>IF('Itemized Order'!P60="","",'Itemized Order'!P60)</f>
        <v/>
      </c>
      <c r="Q57" s="171" t="str">
        <f>IF('Itemized Order'!Q60="","",'Itemized Order'!Q60)</f>
        <v/>
      </c>
      <c r="S57" s="171" t="str">
        <f>IF('Itemized Order'!S60="","",'Itemized Order'!S60)</f>
        <v/>
      </c>
      <c r="T57" s="171" t="str">
        <f>IF('Itemized Order'!T60="","",'Itemized Order'!T60)</f>
        <v/>
      </c>
      <c r="U57" s="171" t="str">
        <f>IF('Itemized Order'!U60="","",'Itemized Order'!U60)</f>
        <v/>
      </c>
      <c r="V57" s="171" t="str">
        <f>IF('Itemized Order'!V60="","",'Itemized Order'!V60)</f>
        <v/>
      </c>
      <c r="W57" s="171" t="str">
        <f>IF('Itemized Order'!W60="","",'Itemized Order'!W60)</f>
        <v/>
      </c>
      <c r="Y57" s="171" t="str">
        <f>IF('Itemized Order'!Y60="","",'Itemized Order'!Y60)</f>
        <v/>
      </c>
      <c r="Z57" s="171" t="str">
        <f>IF('Itemized Order'!Z60="","",'Itemized Order'!Z60)</f>
        <v/>
      </c>
      <c r="AA57" s="171" t="str">
        <f>IF('Itemized Order'!AA60="","",'Itemized Order'!AA60)</f>
        <v/>
      </c>
      <c r="AB57" s="171" t="str">
        <f>IF('Itemized Order'!AB60="","",'Itemized Order'!AB60)</f>
        <v/>
      </c>
      <c r="AC57" s="171" t="str">
        <f>IF('Itemized Order'!AC60="","",'Itemized Order'!AC60)</f>
        <v/>
      </c>
      <c r="AE57" s="171" t="str">
        <f>IF('Itemized Order'!AE60="","",'Itemized Order'!AE60)</f>
        <v/>
      </c>
      <c r="AF57" s="171" t="str">
        <f>IF('Itemized Order'!AF60="","",'Itemized Order'!AF60)</f>
        <v/>
      </c>
      <c r="AG57" s="171" t="str">
        <f>IF('Itemized Order'!AG60="","",'Itemized Order'!AG60)</f>
        <v/>
      </c>
      <c r="AH57" s="171" t="str">
        <f>IF('Itemized Order'!AH60="","",'Itemized Order'!AH60)</f>
        <v/>
      </c>
      <c r="AI57" s="171" t="str">
        <f>IF('Itemized Order'!AI60="","",'Itemized Order'!AI60)</f>
        <v/>
      </c>
      <c r="AK57" s="171" t="str">
        <f>IF('Itemized Order'!AK60="","",'Itemized Order'!AK60)</f>
        <v/>
      </c>
      <c r="AL57" s="171" t="str">
        <f>IF('Itemized Order'!AL60="","",'Itemized Order'!AL60)</f>
        <v/>
      </c>
      <c r="AM57" s="171" t="str">
        <f>IF('Itemized Order'!AM60="","",'Itemized Order'!AM60)</f>
        <v/>
      </c>
      <c r="AN57" s="171" t="str">
        <f>IF('Itemized Order'!AN60="","",'Itemized Order'!AN60)</f>
        <v/>
      </c>
      <c r="AO57" s="171" t="str">
        <f>IF('Itemized Order'!AO60="","",'Itemized Order'!AO60)</f>
        <v/>
      </c>
      <c r="AQ57" s="171" t="str">
        <f>IF('Itemized Order'!AQ60="","",'Itemized Order'!AQ60)</f>
        <v/>
      </c>
      <c r="AR57" s="171" t="str">
        <f>IF('Itemized Order'!AR60="","",'Itemized Order'!AR60)</f>
        <v/>
      </c>
      <c r="AS57" s="171" t="str">
        <f>IF('Itemized Order'!AS60="","",'Itemized Order'!AS60)</f>
        <v/>
      </c>
      <c r="AT57" s="171" t="str">
        <f>IF('Itemized Order'!AT60="","",'Itemized Order'!AT60)</f>
        <v/>
      </c>
      <c r="AU57" s="171" t="str">
        <f>IF('Itemized Order'!AU60="","",'Itemized Order'!AU60)</f>
        <v/>
      </c>
      <c r="AW57" s="171" t="str">
        <f>IF('Itemized Order'!AW60="","",'Itemized Order'!AW60)</f>
        <v/>
      </c>
      <c r="AX57" s="171" t="str">
        <f>IF('Itemized Order'!AX60="","",'Itemized Order'!AX60)</f>
        <v/>
      </c>
      <c r="AY57" s="171" t="str">
        <f>IF('Itemized Order'!AY60="","",'Itemized Order'!AY60)</f>
        <v/>
      </c>
      <c r="AZ57" s="171" t="str">
        <f>IF('Itemized Order'!AZ60="","",'Itemized Order'!AZ60)</f>
        <v/>
      </c>
      <c r="BA57" s="171" t="str">
        <f>IF('Itemized Order'!BA60="","",'Itemized Order'!BA60)</f>
        <v/>
      </c>
      <c r="BC57" s="171" t="str">
        <f>IF('Itemized Order'!BC60="","",'Itemized Order'!BC60)</f>
        <v/>
      </c>
      <c r="BD57" s="171" t="str">
        <f>IF('Itemized Order'!BD60="","",'Itemized Order'!BD60)</f>
        <v/>
      </c>
      <c r="BE57" s="171" t="str">
        <f>IF('Itemized Order'!BE60="","",'Itemized Order'!BE60)</f>
        <v/>
      </c>
      <c r="BF57" s="171" t="str">
        <f>IF('Itemized Order'!BF60="","",'Itemized Order'!BF60)</f>
        <v/>
      </c>
      <c r="BG57" s="171" t="str">
        <f>IF('Itemized Order'!BG60="","",'Itemized Order'!BG60)</f>
        <v/>
      </c>
      <c r="BI57" s="171" t="str">
        <f>IF('Itemized Order'!BI60="","",'Itemized Order'!BI60)</f>
        <v/>
      </c>
      <c r="BJ57" s="171" t="str">
        <f>IF('Itemized Order'!BJ60="","",'Itemized Order'!BJ60)</f>
        <v/>
      </c>
      <c r="BK57" s="171" t="str">
        <f>IF('Itemized Order'!BK60="","",'Itemized Order'!BK60)</f>
        <v/>
      </c>
      <c r="BL57" s="171" t="str">
        <f>IF('Itemized Order'!BL60="","",'Itemized Order'!BL60)</f>
        <v/>
      </c>
      <c r="BM57" s="171" t="str">
        <f>IF('Itemized Order'!BM60="","",'Itemized Order'!BM60)</f>
        <v/>
      </c>
      <c r="BO57" s="171" t="str">
        <f>IF('Itemized Order'!BO60="","",'Itemized Order'!BO60)</f>
        <v/>
      </c>
      <c r="BP57" s="171" t="str">
        <f>IF('Itemized Order'!BP60="","",'Itemized Order'!BP60)</f>
        <v/>
      </c>
      <c r="BQ57" s="171" t="str">
        <f>IF('Itemized Order'!BQ60="","",'Itemized Order'!BQ60)</f>
        <v/>
      </c>
      <c r="BR57" s="171" t="str">
        <f>IF('Itemized Order'!BR60="","",'Itemized Order'!BR60)</f>
        <v/>
      </c>
      <c r="BS57" s="171" t="str">
        <f>IF('Itemized Order'!BS60="","",'Itemized Order'!BS60)</f>
        <v/>
      </c>
      <c r="BU57" s="171" t="str">
        <f>IF('Itemized Order'!BU60="","",'Itemized Order'!BU60)</f>
        <v/>
      </c>
      <c r="BV57" s="171" t="str">
        <f>IF('Itemized Order'!BV60="","",'Itemized Order'!BV60)</f>
        <v/>
      </c>
      <c r="BW57" s="171" t="str">
        <f>IF('Itemized Order'!BW60="","",'Itemized Order'!BW60)</f>
        <v/>
      </c>
      <c r="BX57" s="171" t="str">
        <f>IF('Itemized Order'!BX60="","",'Itemized Order'!BX60)</f>
        <v/>
      </c>
      <c r="BY57" s="171" t="str">
        <f>IF('Itemized Order'!BY60="","",'Itemized Order'!BY60)</f>
        <v/>
      </c>
      <c r="CA57" s="171" t="str">
        <f>IF('Itemized Order'!CA60="","",'Itemized Order'!CA60)</f>
        <v/>
      </c>
      <c r="CB57" s="171" t="str">
        <f>IF('Itemized Order'!CB60="","",'Itemized Order'!CB60)</f>
        <v/>
      </c>
      <c r="CC57" s="171" t="str">
        <f>IF('Itemized Order'!CC60="","",'Itemized Order'!CC60)</f>
        <v/>
      </c>
      <c r="CD57" s="171" t="str">
        <f>IF('Itemized Order'!CD60="","",'Itemized Order'!CD60)</f>
        <v/>
      </c>
      <c r="CE57" s="171" t="str">
        <f>IF('Itemized Order'!CE60="","",'Itemized Order'!CE60)</f>
        <v/>
      </c>
    </row>
    <row r="58" spans="1:83" x14ac:dyDescent="0.3">
      <c r="A58" s="171" t="str">
        <f>IF('Itemized Order'!A61="","",'Itemized Order'!A61)</f>
        <v/>
      </c>
      <c r="B58" s="171" t="str">
        <f>IF('Itemized Order'!B61="","",'Itemized Order'!B61)</f>
        <v/>
      </c>
      <c r="C58" s="171" t="str">
        <f>IF('Itemized Order'!C61="","",'Itemized Order'!C61)</f>
        <v/>
      </c>
      <c r="D58" s="171" t="str">
        <f>IF('Itemized Order'!D61="","",'Itemized Order'!D61)</f>
        <v/>
      </c>
      <c r="E58" s="201" t="str">
        <f>IF('Itemized Order'!E61="","",'Itemized Order'!E61)</f>
        <v/>
      </c>
      <c r="G58" s="171" t="str">
        <f>IF('Itemized Order'!G61="","",'Itemized Order'!G61)</f>
        <v/>
      </c>
      <c r="H58" s="171" t="str">
        <f>IF('Itemized Order'!H61="","",'Itemized Order'!H61)</f>
        <v/>
      </c>
      <c r="I58" s="171" t="str">
        <f>IF('Itemized Order'!I61="","",'Itemized Order'!I61)</f>
        <v/>
      </c>
      <c r="J58" s="171" t="str">
        <f>IF('Itemized Order'!J61="","",'Itemized Order'!J61)</f>
        <v/>
      </c>
      <c r="K58" s="171" t="str">
        <f>IF('Itemized Order'!K61="","",'Itemized Order'!K61)</f>
        <v/>
      </c>
      <c r="M58" s="171" t="str">
        <f>IF('Itemized Order'!M61="","",'Itemized Order'!M61)</f>
        <v/>
      </c>
      <c r="N58" s="171" t="str">
        <f>IF('Itemized Order'!N61="","",'Itemized Order'!N61)</f>
        <v/>
      </c>
      <c r="O58" s="171" t="str">
        <f>IF('Itemized Order'!O61="","",'Itemized Order'!O61)</f>
        <v/>
      </c>
      <c r="P58" s="171" t="str">
        <f>IF('Itemized Order'!P61="","",'Itemized Order'!P61)</f>
        <v/>
      </c>
      <c r="Q58" s="171" t="str">
        <f>IF('Itemized Order'!Q61="","",'Itemized Order'!Q61)</f>
        <v/>
      </c>
      <c r="S58" s="171" t="str">
        <f>IF('Itemized Order'!S61="","",'Itemized Order'!S61)</f>
        <v/>
      </c>
      <c r="T58" s="171" t="str">
        <f>IF('Itemized Order'!T61="","",'Itemized Order'!T61)</f>
        <v/>
      </c>
      <c r="U58" s="171" t="str">
        <f>IF('Itemized Order'!U61="","",'Itemized Order'!U61)</f>
        <v/>
      </c>
      <c r="V58" s="171" t="str">
        <f>IF('Itemized Order'!V61="","",'Itemized Order'!V61)</f>
        <v/>
      </c>
      <c r="W58" s="171" t="str">
        <f>IF('Itemized Order'!W61="","",'Itemized Order'!W61)</f>
        <v/>
      </c>
      <c r="Y58" s="171" t="str">
        <f>IF('Itemized Order'!Y61="","",'Itemized Order'!Y61)</f>
        <v/>
      </c>
      <c r="Z58" s="171" t="str">
        <f>IF('Itemized Order'!Z61="","",'Itemized Order'!Z61)</f>
        <v/>
      </c>
      <c r="AA58" s="171" t="str">
        <f>IF('Itemized Order'!AA61="","",'Itemized Order'!AA61)</f>
        <v/>
      </c>
      <c r="AB58" s="171" t="str">
        <f>IF('Itemized Order'!AB61="","",'Itemized Order'!AB61)</f>
        <v/>
      </c>
      <c r="AC58" s="171" t="str">
        <f>IF('Itemized Order'!AC61="","",'Itemized Order'!AC61)</f>
        <v/>
      </c>
      <c r="AE58" s="171" t="str">
        <f>IF('Itemized Order'!AE61="","",'Itemized Order'!AE61)</f>
        <v/>
      </c>
      <c r="AF58" s="171" t="str">
        <f>IF('Itemized Order'!AF61="","",'Itemized Order'!AF61)</f>
        <v/>
      </c>
      <c r="AG58" s="171" t="str">
        <f>IF('Itemized Order'!AG61="","",'Itemized Order'!AG61)</f>
        <v/>
      </c>
      <c r="AH58" s="171" t="str">
        <f>IF('Itemized Order'!AH61="","",'Itemized Order'!AH61)</f>
        <v/>
      </c>
      <c r="AI58" s="171" t="str">
        <f>IF('Itemized Order'!AI61="","",'Itemized Order'!AI61)</f>
        <v/>
      </c>
      <c r="AK58" s="171" t="str">
        <f>IF('Itemized Order'!AK61="","",'Itemized Order'!AK61)</f>
        <v/>
      </c>
      <c r="AL58" s="171" t="str">
        <f>IF('Itemized Order'!AL61="","",'Itemized Order'!AL61)</f>
        <v/>
      </c>
      <c r="AM58" s="171" t="str">
        <f>IF('Itemized Order'!AM61="","",'Itemized Order'!AM61)</f>
        <v/>
      </c>
      <c r="AN58" s="171" t="str">
        <f>IF('Itemized Order'!AN61="","",'Itemized Order'!AN61)</f>
        <v/>
      </c>
      <c r="AO58" s="171" t="str">
        <f>IF('Itemized Order'!AO61="","",'Itemized Order'!AO61)</f>
        <v/>
      </c>
      <c r="AQ58" s="171" t="str">
        <f>IF('Itemized Order'!AQ61="","",'Itemized Order'!AQ61)</f>
        <v/>
      </c>
      <c r="AR58" s="171" t="str">
        <f>IF('Itemized Order'!AR61="","",'Itemized Order'!AR61)</f>
        <v/>
      </c>
      <c r="AS58" s="171" t="str">
        <f>IF('Itemized Order'!AS61="","",'Itemized Order'!AS61)</f>
        <v/>
      </c>
      <c r="AT58" s="171" t="str">
        <f>IF('Itemized Order'!AT61="","",'Itemized Order'!AT61)</f>
        <v/>
      </c>
      <c r="AU58" s="171" t="str">
        <f>IF('Itemized Order'!AU61="","",'Itemized Order'!AU61)</f>
        <v/>
      </c>
      <c r="AW58" s="171" t="str">
        <f>IF('Itemized Order'!AW61="","",'Itemized Order'!AW61)</f>
        <v/>
      </c>
      <c r="AX58" s="171" t="str">
        <f>IF('Itemized Order'!AX61="","",'Itemized Order'!AX61)</f>
        <v/>
      </c>
      <c r="AY58" s="171" t="str">
        <f>IF('Itemized Order'!AY61="","",'Itemized Order'!AY61)</f>
        <v/>
      </c>
      <c r="AZ58" s="171" t="str">
        <f>IF('Itemized Order'!AZ61="","",'Itemized Order'!AZ61)</f>
        <v/>
      </c>
      <c r="BA58" s="171" t="str">
        <f>IF('Itemized Order'!BA61="","",'Itemized Order'!BA61)</f>
        <v/>
      </c>
      <c r="BC58" s="171" t="str">
        <f>IF('Itemized Order'!BC61="","",'Itemized Order'!BC61)</f>
        <v/>
      </c>
      <c r="BD58" s="171" t="str">
        <f>IF('Itemized Order'!BD61="","",'Itemized Order'!BD61)</f>
        <v/>
      </c>
      <c r="BE58" s="171" t="str">
        <f>IF('Itemized Order'!BE61="","",'Itemized Order'!BE61)</f>
        <v/>
      </c>
      <c r="BF58" s="171" t="str">
        <f>IF('Itemized Order'!BF61="","",'Itemized Order'!BF61)</f>
        <v/>
      </c>
      <c r="BG58" s="171" t="str">
        <f>IF('Itemized Order'!BG61="","",'Itemized Order'!BG61)</f>
        <v/>
      </c>
      <c r="BI58" s="171" t="str">
        <f>IF('Itemized Order'!BI61="","",'Itemized Order'!BI61)</f>
        <v/>
      </c>
      <c r="BJ58" s="171" t="str">
        <f>IF('Itemized Order'!BJ61="","",'Itemized Order'!BJ61)</f>
        <v/>
      </c>
      <c r="BK58" s="171" t="str">
        <f>IF('Itemized Order'!BK61="","",'Itemized Order'!BK61)</f>
        <v/>
      </c>
      <c r="BL58" s="171" t="str">
        <f>IF('Itemized Order'!BL61="","",'Itemized Order'!BL61)</f>
        <v/>
      </c>
      <c r="BM58" s="171" t="str">
        <f>IF('Itemized Order'!BM61="","",'Itemized Order'!BM61)</f>
        <v/>
      </c>
      <c r="BO58" s="171" t="str">
        <f>IF('Itemized Order'!BO61="","",'Itemized Order'!BO61)</f>
        <v/>
      </c>
      <c r="BP58" s="171" t="str">
        <f>IF('Itemized Order'!BP61="","",'Itemized Order'!BP61)</f>
        <v/>
      </c>
      <c r="BQ58" s="171" t="str">
        <f>IF('Itemized Order'!BQ61="","",'Itemized Order'!BQ61)</f>
        <v/>
      </c>
      <c r="BR58" s="171" t="str">
        <f>IF('Itemized Order'!BR61="","",'Itemized Order'!BR61)</f>
        <v/>
      </c>
      <c r="BS58" s="171" t="str">
        <f>IF('Itemized Order'!BS61="","",'Itemized Order'!BS61)</f>
        <v/>
      </c>
      <c r="BU58" s="171" t="str">
        <f>IF('Itemized Order'!BU61="","",'Itemized Order'!BU61)</f>
        <v/>
      </c>
      <c r="BV58" s="171" t="str">
        <f>IF('Itemized Order'!BV61="","",'Itemized Order'!BV61)</f>
        <v/>
      </c>
      <c r="BW58" s="171" t="str">
        <f>IF('Itemized Order'!BW61="","",'Itemized Order'!BW61)</f>
        <v/>
      </c>
      <c r="BX58" s="171" t="str">
        <f>IF('Itemized Order'!BX61="","",'Itemized Order'!BX61)</f>
        <v/>
      </c>
      <c r="BY58" s="171" t="str">
        <f>IF('Itemized Order'!BY61="","",'Itemized Order'!BY61)</f>
        <v/>
      </c>
      <c r="CA58" s="171" t="str">
        <f>IF('Itemized Order'!CA61="","",'Itemized Order'!CA61)</f>
        <v/>
      </c>
      <c r="CB58" s="171" t="str">
        <f>IF('Itemized Order'!CB61="","",'Itemized Order'!CB61)</f>
        <v/>
      </c>
      <c r="CC58" s="171" t="str">
        <f>IF('Itemized Order'!CC61="","",'Itemized Order'!CC61)</f>
        <v/>
      </c>
      <c r="CD58" s="171" t="str">
        <f>IF('Itemized Order'!CD61="","",'Itemized Order'!CD61)</f>
        <v/>
      </c>
      <c r="CE58" s="171" t="str">
        <f>IF('Itemized Order'!CE61="","",'Itemized Order'!CE61)</f>
        <v/>
      </c>
    </row>
    <row r="59" spans="1:83" x14ac:dyDescent="0.3">
      <c r="A59" s="171" t="str">
        <f>IF('Itemized Order'!A62="","",'Itemized Order'!A62)</f>
        <v/>
      </c>
      <c r="B59" s="171" t="str">
        <f>IF('Itemized Order'!B62="","",'Itemized Order'!B62)</f>
        <v/>
      </c>
      <c r="C59" s="171" t="str">
        <f>IF('Itemized Order'!C62="","",'Itemized Order'!C62)</f>
        <v/>
      </c>
      <c r="D59" s="171" t="str">
        <f>IF('Itemized Order'!D62="","",'Itemized Order'!D62)</f>
        <v/>
      </c>
      <c r="E59" s="201" t="str">
        <f>IF('Itemized Order'!E62="","",'Itemized Order'!E62)</f>
        <v/>
      </c>
      <c r="G59" s="171" t="str">
        <f>IF('Itemized Order'!G62="","",'Itemized Order'!G62)</f>
        <v/>
      </c>
      <c r="H59" s="171" t="str">
        <f>IF('Itemized Order'!H62="","",'Itemized Order'!H62)</f>
        <v/>
      </c>
      <c r="I59" s="171" t="str">
        <f>IF('Itemized Order'!I62="","",'Itemized Order'!I62)</f>
        <v/>
      </c>
      <c r="J59" s="171" t="str">
        <f>IF('Itemized Order'!J62="","",'Itemized Order'!J62)</f>
        <v/>
      </c>
      <c r="K59" s="171" t="str">
        <f>IF('Itemized Order'!K62="","",'Itemized Order'!K62)</f>
        <v/>
      </c>
      <c r="M59" s="171" t="str">
        <f>IF('Itemized Order'!M62="","",'Itemized Order'!M62)</f>
        <v/>
      </c>
      <c r="N59" s="171" t="str">
        <f>IF('Itemized Order'!N62="","",'Itemized Order'!N62)</f>
        <v/>
      </c>
      <c r="O59" s="171" t="str">
        <f>IF('Itemized Order'!O62="","",'Itemized Order'!O62)</f>
        <v/>
      </c>
      <c r="P59" s="171" t="str">
        <f>IF('Itemized Order'!P62="","",'Itemized Order'!P62)</f>
        <v/>
      </c>
      <c r="Q59" s="171" t="str">
        <f>IF('Itemized Order'!Q62="","",'Itemized Order'!Q62)</f>
        <v/>
      </c>
      <c r="S59" s="171" t="str">
        <f>IF('Itemized Order'!S62="","",'Itemized Order'!S62)</f>
        <v/>
      </c>
      <c r="T59" s="171" t="str">
        <f>IF('Itemized Order'!T62="","",'Itemized Order'!T62)</f>
        <v/>
      </c>
      <c r="U59" s="171" t="str">
        <f>IF('Itemized Order'!U62="","",'Itemized Order'!U62)</f>
        <v/>
      </c>
      <c r="V59" s="171" t="str">
        <f>IF('Itemized Order'!V62="","",'Itemized Order'!V62)</f>
        <v/>
      </c>
      <c r="W59" s="171" t="str">
        <f>IF('Itemized Order'!W62="","",'Itemized Order'!W62)</f>
        <v/>
      </c>
      <c r="Y59" s="171" t="str">
        <f>IF('Itemized Order'!Y62="","",'Itemized Order'!Y62)</f>
        <v/>
      </c>
      <c r="Z59" s="171" t="str">
        <f>IF('Itemized Order'!Z62="","",'Itemized Order'!Z62)</f>
        <v/>
      </c>
      <c r="AA59" s="171" t="str">
        <f>IF('Itemized Order'!AA62="","",'Itemized Order'!AA62)</f>
        <v/>
      </c>
      <c r="AB59" s="171" t="str">
        <f>IF('Itemized Order'!AB62="","",'Itemized Order'!AB62)</f>
        <v/>
      </c>
      <c r="AC59" s="171" t="str">
        <f>IF('Itemized Order'!AC62="","",'Itemized Order'!AC62)</f>
        <v/>
      </c>
      <c r="AE59" s="171" t="str">
        <f>IF('Itemized Order'!AE62="","",'Itemized Order'!AE62)</f>
        <v/>
      </c>
      <c r="AF59" s="171" t="str">
        <f>IF('Itemized Order'!AF62="","",'Itemized Order'!AF62)</f>
        <v/>
      </c>
      <c r="AG59" s="171" t="str">
        <f>IF('Itemized Order'!AG62="","",'Itemized Order'!AG62)</f>
        <v/>
      </c>
      <c r="AH59" s="171" t="str">
        <f>IF('Itemized Order'!AH62="","",'Itemized Order'!AH62)</f>
        <v/>
      </c>
      <c r="AI59" s="171" t="str">
        <f>IF('Itemized Order'!AI62="","",'Itemized Order'!AI62)</f>
        <v/>
      </c>
      <c r="AK59" s="171" t="str">
        <f>IF('Itemized Order'!AK62="","",'Itemized Order'!AK62)</f>
        <v/>
      </c>
      <c r="AL59" s="171" t="str">
        <f>IF('Itemized Order'!AL62="","",'Itemized Order'!AL62)</f>
        <v/>
      </c>
      <c r="AM59" s="171" t="str">
        <f>IF('Itemized Order'!AM62="","",'Itemized Order'!AM62)</f>
        <v/>
      </c>
      <c r="AN59" s="171" t="str">
        <f>IF('Itemized Order'!AN62="","",'Itemized Order'!AN62)</f>
        <v/>
      </c>
      <c r="AO59" s="171" t="str">
        <f>IF('Itemized Order'!AO62="","",'Itemized Order'!AO62)</f>
        <v/>
      </c>
      <c r="AQ59" s="171" t="str">
        <f>IF('Itemized Order'!AQ62="","",'Itemized Order'!AQ62)</f>
        <v/>
      </c>
      <c r="AR59" s="171" t="str">
        <f>IF('Itemized Order'!AR62="","",'Itemized Order'!AR62)</f>
        <v/>
      </c>
      <c r="AS59" s="171" t="str">
        <f>IF('Itemized Order'!AS62="","",'Itemized Order'!AS62)</f>
        <v/>
      </c>
      <c r="AT59" s="171" t="str">
        <f>IF('Itemized Order'!AT62="","",'Itemized Order'!AT62)</f>
        <v/>
      </c>
      <c r="AU59" s="171" t="str">
        <f>IF('Itemized Order'!AU62="","",'Itemized Order'!AU62)</f>
        <v/>
      </c>
      <c r="AW59" s="171" t="str">
        <f>IF('Itemized Order'!AW62="","",'Itemized Order'!AW62)</f>
        <v/>
      </c>
      <c r="AX59" s="171" t="str">
        <f>IF('Itemized Order'!AX62="","",'Itemized Order'!AX62)</f>
        <v/>
      </c>
      <c r="AY59" s="171" t="str">
        <f>IF('Itemized Order'!AY62="","",'Itemized Order'!AY62)</f>
        <v/>
      </c>
      <c r="AZ59" s="171" t="str">
        <f>IF('Itemized Order'!AZ62="","",'Itemized Order'!AZ62)</f>
        <v/>
      </c>
      <c r="BA59" s="171" t="str">
        <f>IF('Itemized Order'!BA62="","",'Itemized Order'!BA62)</f>
        <v/>
      </c>
      <c r="BC59" s="171" t="str">
        <f>IF('Itemized Order'!BC62="","",'Itemized Order'!BC62)</f>
        <v/>
      </c>
      <c r="BD59" s="171" t="str">
        <f>IF('Itemized Order'!BD62="","",'Itemized Order'!BD62)</f>
        <v/>
      </c>
      <c r="BE59" s="171" t="str">
        <f>IF('Itemized Order'!BE62="","",'Itemized Order'!BE62)</f>
        <v/>
      </c>
      <c r="BF59" s="171" t="str">
        <f>IF('Itemized Order'!BF62="","",'Itemized Order'!BF62)</f>
        <v/>
      </c>
      <c r="BG59" s="171" t="str">
        <f>IF('Itemized Order'!BG62="","",'Itemized Order'!BG62)</f>
        <v/>
      </c>
      <c r="BI59" s="171" t="str">
        <f>IF('Itemized Order'!BI62="","",'Itemized Order'!BI62)</f>
        <v/>
      </c>
      <c r="BJ59" s="171" t="str">
        <f>IF('Itemized Order'!BJ62="","",'Itemized Order'!BJ62)</f>
        <v/>
      </c>
      <c r="BK59" s="171" t="str">
        <f>IF('Itemized Order'!BK62="","",'Itemized Order'!BK62)</f>
        <v/>
      </c>
      <c r="BL59" s="171" t="str">
        <f>IF('Itemized Order'!BL62="","",'Itemized Order'!BL62)</f>
        <v/>
      </c>
      <c r="BM59" s="171" t="str">
        <f>IF('Itemized Order'!BM62="","",'Itemized Order'!BM62)</f>
        <v/>
      </c>
      <c r="BO59" s="171" t="str">
        <f>IF('Itemized Order'!BO62="","",'Itemized Order'!BO62)</f>
        <v/>
      </c>
      <c r="BP59" s="171" t="str">
        <f>IF('Itemized Order'!BP62="","",'Itemized Order'!BP62)</f>
        <v/>
      </c>
      <c r="BQ59" s="171" t="str">
        <f>IF('Itemized Order'!BQ62="","",'Itemized Order'!BQ62)</f>
        <v/>
      </c>
      <c r="BR59" s="171" t="str">
        <f>IF('Itemized Order'!BR62="","",'Itemized Order'!BR62)</f>
        <v/>
      </c>
      <c r="BS59" s="171" t="str">
        <f>IF('Itemized Order'!BS62="","",'Itemized Order'!BS62)</f>
        <v/>
      </c>
      <c r="BU59" s="171" t="str">
        <f>IF('Itemized Order'!BU62="","",'Itemized Order'!BU62)</f>
        <v/>
      </c>
      <c r="BV59" s="171" t="str">
        <f>IF('Itemized Order'!BV62="","",'Itemized Order'!BV62)</f>
        <v/>
      </c>
      <c r="BW59" s="171" t="str">
        <f>IF('Itemized Order'!BW62="","",'Itemized Order'!BW62)</f>
        <v/>
      </c>
      <c r="BX59" s="171" t="str">
        <f>IF('Itemized Order'!BX62="","",'Itemized Order'!BX62)</f>
        <v/>
      </c>
      <c r="BY59" s="171" t="str">
        <f>IF('Itemized Order'!BY62="","",'Itemized Order'!BY62)</f>
        <v/>
      </c>
      <c r="CA59" s="171" t="str">
        <f>IF('Itemized Order'!CA62="","",'Itemized Order'!CA62)</f>
        <v/>
      </c>
      <c r="CB59" s="171" t="str">
        <f>IF('Itemized Order'!CB62="","",'Itemized Order'!CB62)</f>
        <v/>
      </c>
      <c r="CC59" s="171" t="str">
        <f>IF('Itemized Order'!CC62="","",'Itemized Order'!CC62)</f>
        <v/>
      </c>
      <c r="CD59" s="171" t="str">
        <f>IF('Itemized Order'!CD62="","",'Itemized Order'!CD62)</f>
        <v/>
      </c>
      <c r="CE59" s="171" t="str">
        <f>IF('Itemized Order'!CE62="","",'Itemized Order'!CE62)</f>
        <v/>
      </c>
    </row>
    <row r="60" spans="1:83" x14ac:dyDescent="0.3">
      <c r="A60" s="171" t="str">
        <f>IF('Itemized Order'!A63="","",'Itemized Order'!A63)</f>
        <v/>
      </c>
      <c r="B60" s="171" t="str">
        <f>IF('Itemized Order'!B63="","",'Itemized Order'!B63)</f>
        <v/>
      </c>
      <c r="C60" s="171" t="str">
        <f>IF('Itemized Order'!C63="","",'Itemized Order'!C63)</f>
        <v/>
      </c>
      <c r="D60" s="171" t="str">
        <f>IF('Itemized Order'!D63="","",'Itemized Order'!D63)</f>
        <v/>
      </c>
      <c r="E60" s="201" t="str">
        <f>IF('Itemized Order'!E63="","",'Itemized Order'!E63)</f>
        <v/>
      </c>
      <c r="G60" s="171" t="str">
        <f>IF('Itemized Order'!G63="","",'Itemized Order'!G63)</f>
        <v/>
      </c>
      <c r="H60" s="171" t="str">
        <f>IF('Itemized Order'!H63="","",'Itemized Order'!H63)</f>
        <v/>
      </c>
      <c r="I60" s="171" t="str">
        <f>IF('Itemized Order'!I63="","",'Itemized Order'!I63)</f>
        <v/>
      </c>
      <c r="J60" s="171" t="str">
        <f>IF('Itemized Order'!J63="","",'Itemized Order'!J63)</f>
        <v/>
      </c>
      <c r="K60" s="171" t="str">
        <f>IF('Itemized Order'!K63="","",'Itemized Order'!K63)</f>
        <v/>
      </c>
      <c r="M60" s="171" t="str">
        <f>IF('Itemized Order'!M63="","",'Itemized Order'!M63)</f>
        <v/>
      </c>
      <c r="N60" s="171" t="str">
        <f>IF('Itemized Order'!N63="","",'Itemized Order'!N63)</f>
        <v/>
      </c>
      <c r="O60" s="171" t="str">
        <f>IF('Itemized Order'!O63="","",'Itemized Order'!O63)</f>
        <v/>
      </c>
      <c r="P60" s="171" t="str">
        <f>IF('Itemized Order'!P63="","",'Itemized Order'!P63)</f>
        <v/>
      </c>
      <c r="Q60" s="171" t="str">
        <f>IF('Itemized Order'!Q63="","",'Itemized Order'!Q63)</f>
        <v/>
      </c>
      <c r="S60" s="171" t="str">
        <f>IF('Itemized Order'!S63="","",'Itemized Order'!S63)</f>
        <v/>
      </c>
      <c r="T60" s="171" t="str">
        <f>IF('Itemized Order'!T63="","",'Itemized Order'!T63)</f>
        <v/>
      </c>
      <c r="U60" s="171" t="str">
        <f>IF('Itemized Order'!U63="","",'Itemized Order'!U63)</f>
        <v/>
      </c>
      <c r="V60" s="171" t="str">
        <f>IF('Itemized Order'!V63="","",'Itemized Order'!V63)</f>
        <v/>
      </c>
      <c r="W60" s="171" t="str">
        <f>IF('Itemized Order'!W63="","",'Itemized Order'!W63)</f>
        <v/>
      </c>
      <c r="Y60" s="171" t="str">
        <f>IF('Itemized Order'!Y63="","",'Itemized Order'!Y63)</f>
        <v/>
      </c>
      <c r="Z60" s="171" t="str">
        <f>IF('Itemized Order'!Z63="","",'Itemized Order'!Z63)</f>
        <v/>
      </c>
      <c r="AA60" s="171" t="str">
        <f>IF('Itemized Order'!AA63="","",'Itemized Order'!AA63)</f>
        <v/>
      </c>
      <c r="AB60" s="171" t="str">
        <f>IF('Itemized Order'!AB63="","",'Itemized Order'!AB63)</f>
        <v/>
      </c>
      <c r="AC60" s="171" t="str">
        <f>IF('Itemized Order'!AC63="","",'Itemized Order'!AC63)</f>
        <v/>
      </c>
      <c r="AE60" s="171" t="str">
        <f>IF('Itemized Order'!AE63="","",'Itemized Order'!AE63)</f>
        <v/>
      </c>
      <c r="AF60" s="171" t="str">
        <f>IF('Itemized Order'!AF63="","",'Itemized Order'!AF63)</f>
        <v/>
      </c>
      <c r="AG60" s="171" t="str">
        <f>IF('Itemized Order'!AG63="","",'Itemized Order'!AG63)</f>
        <v/>
      </c>
      <c r="AH60" s="171" t="str">
        <f>IF('Itemized Order'!AH63="","",'Itemized Order'!AH63)</f>
        <v/>
      </c>
      <c r="AI60" s="171" t="str">
        <f>IF('Itemized Order'!AI63="","",'Itemized Order'!AI63)</f>
        <v/>
      </c>
      <c r="AK60" s="171" t="str">
        <f>IF('Itemized Order'!AK63="","",'Itemized Order'!AK63)</f>
        <v/>
      </c>
      <c r="AL60" s="171" t="str">
        <f>IF('Itemized Order'!AL63="","",'Itemized Order'!AL63)</f>
        <v/>
      </c>
      <c r="AM60" s="171" t="str">
        <f>IF('Itemized Order'!AM63="","",'Itemized Order'!AM63)</f>
        <v/>
      </c>
      <c r="AN60" s="171" t="str">
        <f>IF('Itemized Order'!AN63="","",'Itemized Order'!AN63)</f>
        <v/>
      </c>
      <c r="AO60" s="171" t="str">
        <f>IF('Itemized Order'!AO63="","",'Itemized Order'!AO63)</f>
        <v/>
      </c>
      <c r="AQ60" s="171" t="str">
        <f>IF('Itemized Order'!AQ63="","",'Itemized Order'!AQ63)</f>
        <v/>
      </c>
      <c r="AR60" s="171" t="str">
        <f>IF('Itemized Order'!AR63="","",'Itemized Order'!AR63)</f>
        <v/>
      </c>
      <c r="AS60" s="171" t="str">
        <f>IF('Itemized Order'!AS63="","",'Itemized Order'!AS63)</f>
        <v/>
      </c>
      <c r="AT60" s="171" t="str">
        <f>IF('Itemized Order'!AT63="","",'Itemized Order'!AT63)</f>
        <v/>
      </c>
      <c r="AU60" s="171" t="str">
        <f>IF('Itemized Order'!AU63="","",'Itemized Order'!AU63)</f>
        <v/>
      </c>
      <c r="AW60" s="171" t="str">
        <f>IF('Itemized Order'!AW63="","",'Itemized Order'!AW63)</f>
        <v/>
      </c>
      <c r="AX60" s="171" t="str">
        <f>IF('Itemized Order'!AX63="","",'Itemized Order'!AX63)</f>
        <v/>
      </c>
      <c r="AY60" s="171" t="str">
        <f>IF('Itemized Order'!AY63="","",'Itemized Order'!AY63)</f>
        <v/>
      </c>
      <c r="AZ60" s="171" t="str">
        <f>IF('Itemized Order'!AZ63="","",'Itemized Order'!AZ63)</f>
        <v/>
      </c>
      <c r="BA60" s="171" t="str">
        <f>IF('Itemized Order'!BA63="","",'Itemized Order'!BA63)</f>
        <v/>
      </c>
      <c r="BC60" s="171" t="str">
        <f>IF('Itemized Order'!BC63="","",'Itemized Order'!BC63)</f>
        <v/>
      </c>
      <c r="BD60" s="171" t="str">
        <f>IF('Itemized Order'!BD63="","",'Itemized Order'!BD63)</f>
        <v/>
      </c>
      <c r="BE60" s="171" t="str">
        <f>IF('Itemized Order'!BE63="","",'Itemized Order'!BE63)</f>
        <v/>
      </c>
      <c r="BF60" s="171" t="str">
        <f>IF('Itemized Order'!BF63="","",'Itemized Order'!BF63)</f>
        <v/>
      </c>
      <c r="BG60" s="171" t="str">
        <f>IF('Itemized Order'!BG63="","",'Itemized Order'!BG63)</f>
        <v/>
      </c>
      <c r="BI60" s="171" t="str">
        <f>IF('Itemized Order'!BI63="","",'Itemized Order'!BI63)</f>
        <v/>
      </c>
      <c r="BJ60" s="171" t="str">
        <f>IF('Itemized Order'!BJ63="","",'Itemized Order'!BJ63)</f>
        <v/>
      </c>
      <c r="BK60" s="171" t="str">
        <f>IF('Itemized Order'!BK63="","",'Itemized Order'!BK63)</f>
        <v/>
      </c>
      <c r="BL60" s="171" t="str">
        <f>IF('Itemized Order'!BL63="","",'Itemized Order'!BL63)</f>
        <v/>
      </c>
      <c r="BM60" s="171" t="str">
        <f>IF('Itemized Order'!BM63="","",'Itemized Order'!BM63)</f>
        <v/>
      </c>
      <c r="BO60" s="171" t="str">
        <f>IF('Itemized Order'!BO63="","",'Itemized Order'!BO63)</f>
        <v/>
      </c>
      <c r="BP60" s="171" t="str">
        <f>IF('Itemized Order'!BP63="","",'Itemized Order'!BP63)</f>
        <v/>
      </c>
      <c r="BQ60" s="171" t="str">
        <f>IF('Itemized Order'!BQ63="","",'Itemized Order'!BQ63)</f>
        <v/>
      </c>
      <c r="BR60" s="171" t="str">
        <f>IF('Itemized Order'!BR63="","",'Itemized Order'!BR63)</f>
        <v/>
      </c>
      <c r="BS60" s="171" t="str">
        <f>IF('Itemized Order'!BS63="","",'Itemized Order'!BS63)</f>
        <v/>
      </c>
      <c r="BU60" s="171" t="str">
        <f>IF('Itemized Order'!BU63="","",'Itemized Order'!BU63)</f>
        <v/>
      </c>
      <c r="BV60" s="171" t="str">
        <f>IF('Itemized Order'!BV63="","",'Itemized Order'!BV63)</f>
        <v/>
      </c>
      <c r="BW60" s="171" t="str">
        <f>IF('Itemized Order'!BW63="","",'Itemized Order'!BW63)</f>
        <v/>
      </c>
      <c r="BX60" s="171" t="str">
        <f>IF('Itemized Order'!BX63="","",'Itemized Order'!BX63)</f>
        <v/>
      </c>
      <c r="BY60" s="171" t="str">
        <f>IF('Itemized Order'!BY63="","",'Itemized Order'!BY63)</f>
        <v/>
      </c>
      <c r="CA60" s="171" t="str">
        <f>IF('Itemized Order'!CA63="","",'Itemized Order'!CA63)</f>
        <v/>
      </c>
      <c r="CB60" s="171" t="str">
        <f>IF('Itemized Order'!CB63="","",'Itemized Order'!CB63)</f>
        <v/>
      </c>
      <c r="CC60" s="171" t="str">
        <f>IF('Itemized Order'!CC63="","",'Itemized Order'!CC63)</f>
        <v/>
      </c>
      <c r="CD60" s="171" t="str">
        <f>IF('Itemized Order'!CD63="","",'Itemized Order'!CD63)</f>
        <v/>
      </c>
      <c r="CE60" s="171" t="str">
        <f>IF('Itemized Order'!CE63="","",'Itemized Order'!CE63)</f>
        <v/>
      </c>
    </row>
    <row r="61" spans="1:83" x14ac:dyDescent="0.3">
      <c r="A61" s="171" t="str">
        <f>IF('Itemized Order'!A64="","",'Itemized Order'!A64)</f>
        <v/>
      </c>
      <c r="B61" s="171" t="str">
        <f>IF('Itemized Order'!B64="","",'Itemized Order'!B64)</f>
        <v/>
      </c>
      <c r="C61" s="171" t="str">
        <f>IF('Itemized Order'!C64="","",'Itemized Order'!C64)</f>
        <v/>
      </c>
      <c r="D61" s="171" t="str">
        <f>IF('Itemized Order'!D64="","",'Itemized Order'!D64)</f>
        <v/>
      </c>
      <c r="E61" s="201" t="str">
        <f>IF('Itemized Order'!E64="","",'Itemized Order'!E64)</f>
        <v/>
      </c>
      <c r="G61" s="171" t="str">
        <f>IF('Itemized Order'!G64="","",'Itemized Order'!G64)</f>
        <v/>
      </c>
      <c r="H61" s="171" t="str">
        <f>IF('Itemized Order'!H64="","",'Itemized Order'!H64)</f>
        <v/>
      </c>
      <c r="I61" s="171" t="str">
        <f>IF('Itemized Order'!I64="","",'Itemized Order'!I64)</f>
        <v/>
      </c>
      <c r="J61" s="171" t="str">
        <f>IF('Itemized Order'!J64="","",'Itemized Order'!J64)</f>
        <v/>
      </c>
      <c r="K61" s="171" t="str">
        <f>IF('Itemized Order'!K64="","",'Itemized Order'!K64)</f>
        <v/>
      </c>
      <c r="M61" s="171" t="str">
        <f>IF('Itemized Order'!M64="","",'Itemized Order'!M64)</f>
        <v/>
      </c>
      <c r="N61" s="171" t="str">
        <f>IF('Itemized Order'!N64="","",'Itemized Order'!N64)</f>
        <v/>
      </c>
      <c r="O61" s="171" t="str">
        <f>IF('Itemized Order'!O64="","",'Itemized Order'!O64)</f>
        <v/>
      </c>
      <c r="P61" s="171" t="str">
        <f>IF('Itemized Order'!P64="","",'Itemized Order'!P64)</f>
        <v/>
      </c>
      <c r="Q61" s="171" t="str">
        <f>IF('Itemized Order'!Q64="","",'Itemized Order'!Q64)</f>
        <v/>
      </c>
      <c r="S61" s="171" t="str">
        <f>IF('Itemized Order'!S64="","",'Itemized Order'!S64)</f>
        <v/>
      </c>
      <c r="T61" s="171" t="str">
        <f>IF('Itemized Order'!T64="","",'Itemized Order'!T64)</f>
        <v/>
      </c>
      <c r="U61" s="171" t="str">
        <f>IF('Itemized Order'!U64="","",'Itemized Order'!U64)</f>
        <v/>
      </c>
      <c r="V61" s="171" t="str">
        <f>IF('Itemized Order'!V64="","",'Itemized Order'!V64)</f>
        <v/>
      </c>
      <c r="W61" s="171" t="str">
        <f>IF('Itemized Order'!W64="","",'Itemized Order'!W64)</f>
        <v/>
      </c>
      <c r="Y61" s="171" t="str">
        <f>IF('Itemized Order'!Y64="","",'Itemized Order'!Y64)</f>
        <v/>
      </c>
      <c r="Z61" s="171" t="str">
        <f>IF('Itemized Order'!Z64="","",'Itemized Order'!Z64)</f>
        <v/>
      </c>
      <c r="AA61" s="171" t="str">
        <f>IF('Itemized Order'!AA64="","",'Itemized Order'!AA64)</f>
        <v/>
      </c>
      <c r="AB61" s="171" t="str">
        <f>IF('Itemized Order'!AB64="","",'Itemized Order'!AB64)</f>
        <v/>
      </c>
      <c r="AC61" s="171" t="str">
        <f>IF('Itemized Order'!AC64="","",'Itemized Order'!AC64)</f>
        <v/>
      </c>
      <c r="AE61" s="171" t="str">
        <f>IF('Itemized Order'!AE64="","",'Itemized Order'!AE64)</f>
        <v/>
      </c>
      <c r="AF61" s="171" t="str">
        <f>IF('Itemized Order'!AF64="","",'Itemized Order'!AF64)</f>
        <v/>
      </c>
      <c r="AG61" s="171" t="str">
        <f>IF('Itemized Order'!AG64="","",'Itemized Order'!AG64)</f>
        <v/>
      </c>
      <c r="AH61" s="171" t="str">
        <f>IF('Itemized Order'!AH64="","",'Itemized Order'!AH64)</f>
        <v/>
      </c>
      <c r="AI61" s="171" t="str">
        <f>IF('Itemized Order'!AI64="","",'Itemized Order'!AI64)</f>
        <v/>
      </c>
      <c r="AK61" s="171" t="str">
        <f>IF('Itemized Order'!AK64="","",'Itemized Order'!AK64)</f>
        <v/>
      </c>
      <c r="AL61" s="171" t="str">
        <f>IF('Itemized Order'!AL64="","",'Itemized Order'!AL64)</f>
        <v/>
      </c>
      <c r="AM61" s="171" t="str">
        <f>IF('Itemized Order'!AM64="","",'Itemized Order'!AM64)</f>
        <v/>
      </c>
      <c r="AN61" s="171" t="str">
        <f>IF('Itemized Order'!AN64="","",'Itemized Order'!AN64)</f>
        <v/>
      </c>
      <c r="AO61" s="171" t="str">
        <f>IF('Itemized Order'!AO64="","",'Itemized Order'!AO64)</f>
        <v/>
      </c>
      <c r="AQ61" s="171" t="str">
        <f>IF('Itemized Order'!AQ64="","",'Itemized Order'!AQ64)</f>
        <v/>
      </c>
      <c r="AR61" s="171" t="str">
        <f>IF('Itemized Order'!AR64="","",'Itemized Order'!AR64)</f>
        <v/>
      </c>
      <c r="AS61" s="171" t="str">
        <f>IF('Itemized Order'!AS64="","",'Itemized Order'!AS64)</f>
        <v/>
      </c>
      <c r="AT61" s="171" t="str">
        <f>IF('Itemized Order'!AT64="","",'Itemized Order'!AT64)</f>
        <v/>
      </c>
      <c r="AU61" s="171" t="str">
        <f>IF('Itemized Order'!AU64="","",'Itemized Order'!AU64)</f>
        <v/>
      </c>
      <c r="AW61" s="171" t="str">
        <f>IF('Itemized Order'!AW64="","",'Itemized Order'!AW64)</f>
        <v/>
      </c>
      <c r="AX61" s="171" t="str">
        <f>IF('Itemized Order'!AX64="","",'Itemized Order'!AX64)</f>
        <v/>
      </c>
      <c r="AY61" s="171" t="str">
        <f>IF('Itemized Order'!AY64="","",'Itemized Order'!AY64)</f>
        <v/>
      </c>
      <c r="AZ61" s="171" t="str">
        <f>IF('Itemized Order'!AZ64="","",'Itemized Order'!AZ64)</f>
        <v/>
      </c>
      <c r="BA61" s="171" t="str">
        <f>IF('Itemized Order'!BA64="","",'Itemized Order'!BA64)</f>
        <v/>
      </c>
      <c r="BC61" s="171" t="str">
        <f>IF('Itemized Order'!BC64="","",'Itemized Order'!BC64)</f>
        <v/>
      </c>
      <c r="BD61" s="171" t="str">
        <f>IF('Itemized Order'!BD64="","",'Itemized Order'!BD64)</f>
        <v/>
      </c>
      <c r="BE61" s="171" t="str">
        <f>IF('Itemized Order'!BE64="","",'Itemized Order'!BE64)</f>
        <v/>
      </c>
      <c r="BF61" s="171" t="str">
        <f>IF('Itemized Order'!BF64="","",'Itemized Order'!BF64)</f>
        <v/>
      </c>
      <c r="BG61" s="171" t="str">
        <f>IF('Itemized Order'!BG64="","",'Itemized Order'!BG64)</f>
        <v/>
      </c>
      <c r="BI61" s="171" t="str">
        <f>IF('Itemized Order'!BI64="","",'Itemized Order'!BI64)</f>
        <v/>
      </c>
      <c r="BJ61" s="171" t="str">
        <f>IF('Itemized Order'!BJ64="","",'Itemized Order'!BJ64)</f>
        <v/>
      </c>
      <c r="BK61" s="171" t="str">
        <f>IF('Itemized Order'!BK64="","",'Itemized Order'!BK64)</f>
        <v/>
      </c>
      <c r="BL61" s="171" t="str">
        <f>IF('Itemized Order'!BL64="","",'Itemized Order'!BL64)</f>
        <v/>
      </c>
      <c r="BM61" s="171" t="str">
        <f>IF('Itemized Order'!BM64="","",'Itemized Order'!BM64)</f>
        <v/>
      </c>
      <c r="BO61" s="171" t="str">
        <f>IF('Itemized Order'!BO64="","",'Itemized Order'!BO64)</f>
        <v/>
      </c>
      <c r="BP61" s="171" t="str">
        <f>IF('Itemized Order'!BP64="","",'Itemized Order'!BP64)</f>
        <v/>
      </c>
      <c r="BQ61" s="171" t="str">
        <f>IF('Itemized Order'!BQ64="","",'Itemized Order'!BQ64)</f>
        <v/>
      </c>
      <c r="BR61" s="171" t="str">
        <f>IF('Itemized Order'!BR64="","",'Itemized Order'!BR64)</f>
        <v/>
      </c>
      <c r="BS61" s="171" t="str">
        <f>IF('Itemized Order'!BS64="","",'Itemized Order'!BS64)</f>
        <v/>
      </c>
      <c r="BU61" s="171" t="str">
        <f>IF('Itemized Order'!BU64="","",'Itemized Order'!BU64)</f>
        <v/>
      </c>
      <c r="BV61" s="171" t="str">
        <f>IF('Itemized Order'!BV64="","",'Itemized Order'!BV64)</f>
        <v/>
      </c>
      <c r="BW61" s="171" t="str">
        <f>IF('Itemized Order'!BW64="","",'Itemized Order'!BW64)</f>
        <v/>
      </c>
      <c r="BX61" s="171" t="str">
        <f>IF('Itemized Order'!BX64="","",'Itemized Order'!BX64)</f>
        <v/>
      </c>
      <c r="BY61" s="171" t="str">
        <f>IF('Itemized Order'!BY64="","",'Itemized Order'!BY64)</f>
        <v/>
      </c>
      <c r="CA61" s="171" t="str">
        <f>IF('Itemized Order'!CA64="","",'Itemized Order'!CA64)</f>
        <v/>
      </c>
      <c r="CB61" s="171" t="str">
        <f>IF('Itemized Order'!CB64="","",'Itemized Order'!CB64)</f>
        <v/>
      </c>
      <c r="CC61" s="171" t="str">
        <f>IF('Itemized Order'!CC64="","",'Itemized Order'!CC64)</f>
        <v/>
      </c>
      <c r="CD61" s="171" t="str">
        <f>IF('Itemized Order'!CD64="","",'Itemized Order'!CD64)</f>
        <v/>
      </c>
      <c r="CE61" s="171" t="str">
        <f>IF('Itemized Order'!CE64="","",'Itemized Order'!CE64)</f>
        <v/>
      </c>
    </row>
    <row r="62" spans="1:83" x14ac:dyDescent="0.3">
      <c r="A62" s="171" t="str">
        <f>IF('Itemized Order'!A65="","",'Itemized Order'!A65)</f>
        <v/>
      </c>
      <c r="B62" s="171" t="str">
        <f>IF('Itemized Order'!B65="","",'Itemized Order'!B65)</f>
        <v/>
      </c>
      <c r="C62" s="171" t="str">
        <f>IF('Itemized Order'!C65="","",'Itemized Order'!C65)</f>
        <v/>
      </c>
      <c r="D62" s="171" t="str">
        <f>IF('Itemized Order'!D65="","",'Itemized Order'!D65)</f>
        <v/>
      </c>
      <c r="E62" s="201" t="str">
        <f>IF('Itemized Order'!E65="","",'Itemized Order'!E65)</f>
        <v/>
      </c>
      <c r="G62" s="171" t="str">
        <f>IF('Itemized Order'!G65="","",'Itemized Order'!G65)</f>
        <v/>
      </c>
      <c r="H62" s="171" t="str">
        <f>IF('Itemized Order'!H65="","",'Itemized Order'!H65)</f>
        <v/>
      </c>
      <c r="I62" s="171" t="str">
        <f>IF('Itemized Order'!I65="","",'Itemized Order'!I65)</f>
        <v/>
      </c>
      <c r="J62" s="171" t="str">
        <f>IF('Itemized Order'!J65="","",'Itemized Order'!J65)</f>
        <v/>
      </c>
      <c r="K62" s="171" t="str">
        <f>IF('Itemized Order'!K65="","",'Itemized Order'!K65)</f>
        <v/>
      </c>
      <c r="M62" s="171" t="str">
        <f>IF('Itemized Order'!M65="","",'Itemized Order'!M65)</f>
        <v/>
      </c>
      <c r="N62" s="171" t="str">
        <f>IF('Itemized Order'!N65="","",'Itemized Order'!N65)</f>
        <v/>
      </c>
      <c r="O62" s="171" t="str">
        <f>IF('Itemized Order'!O65="","",'Itemized Order'!O65)</f>
        <v/>
      </c>
      <c r="P62" s="171" t="str">
        <f>IF('Itemized Order'!P65="","",'Itemized Order'!P65)</f>
        <v/>
      </c>
      <c r="Q62" s="171" t="str">
        <f>IF('Itemized Order'!Q65="","",'Itemized Order'!Q65)</f>
        <v/>
      </c>
      <c r="S62" s="171" t="str">
        <f>IF('Itemized Order'!S65="","",'Itemized Order'!S65)</f>
        <v/>
      </c>
      <c r="T62" s="171" t="str">
        <f>IF('Itemized Order'!T65="","",'Itemized Order'!T65)</f>
        <v/>
      </c>
      <c r="U62" s="171" t="str">
        <f>IF('Itemized Order'!U65="","",'Itemized Order'!U65)</f>
        <v/>
      </c>
      <c r="V62" s="171" t="str">
        <f>IF('Itemized Order'!V65="","",'Itemized Order'!V65)</f>
        <v/>
      </c>
      <c r="W62" s="171" t="str">
        <f>IF('Itemized Order'!W65="","",'Itemized Order'!W65)</f>
        <v/>
      </c>
      <c r="Y62" s="171" t="str">
        <f>IF('Itemized Order'!Y65="","",'Itemized Order'!Y65)</f>
        <v/>
      </c>
      <c r="Z62" s="171" t="str">
        <f>IF('Itemized Order'!Z65="","",'Itemized Order'!Z65)</f>
        <v/>
      </c>
      <c r="AA62" s="171" t="str">
        <f>IF('Itemized Order'!AA65="","",'Itemized Order'!AA65)</f>
        <v/>
      </c>
      <c r="AB62" s="171" t="str">
        <f>IF('Itemized Order'!AB65="","",'Itemized Order'!AB65)</f>
        <v/>
      </c>
      <c r="AC62" s="171" t="str">
        <f>IF('Itemized Order'!AC65="","",'Itemized Order'!AC65)</f>
        <v/>
      </c>
      <c r="AE62" s="171" t="str">
        <f>IF('Itemized Order'!AE65="","",'Itemized Order'!AE65)</f>
        <v/>
      </c>
      <c r="AF62" s="171" t="str">
        <f>IF('Itemized Order'!AF65="","",'Itemized Order'!AF65)</f>
        <v/>
      </c>
      <c r="AG62" s="171" t="str">
        <f>IF('Itemized Order'!AG65="","",'Itemized Order'!AG65)</f>
        <v/>
      </c>
      <c r="AH62" s="171" t="str">
        <f>IF('Itemized Order'!AH65="","",'Itemized Order'!AH65)</f>
        <v/>
      </c>
      <c r="AI62" s="171" t="str">
        <f>IF('Itemized Order'!AI65="","",'Itemized Order'!AI65)</f>
        <v/>
      </c>
      <c r="AK62" s="171" t="str">
        <f>IF('Itemized Order'!AK65="","",'Itemized Order'!AK65)</f>
        <v/>
      </c>
      <c r="AL62" s="171" t="str">
        <f>IF('Itemized Order'!AL65="","",'Itemized Order'!AL65)</f>
        <v/>
      </c>
      <c r="AM62" s="171" t="str">
        <f>IF('Itemized Order'!AM65="","",'Itemized Order'!AM65)</f>
        <v/>
      </c>
      <c r="AN62" s="171" t="str">
        <f>IF('Itemized Order'!AN65="","",'Itemized Order'!AN65)</f>
        <v/>
      </c>
      <c r="AO62" s="171" t="str">
        <f>IF('Itemized Order'!AO65="","",'Itemized Order'!AO65)</f>
        <v/>
      </c>
      <c r="AQ62" s="171" t="str">
        <f>IF('Itemized Order'!AQ65="","",'Itemized Order'!AQ65)</f>
        <v/>
      </c>
      <c r="AR62" s="171" t="str">
        <f>IF('Itemized Order'!AR65="","",'Itemized Order'!AR65)</f>
        <v/>
      </c>
      <c r="AS62" s="171" t="str">
        <f>IF('Itemized Order'!AS65="","",'Itemized Order'!AS65)</f>
        <v/>
      </c>
      <c r="AT62" s="171" t="str">
        <f>IF('Itemized Order'!AT65="","",'Itemized Order'!AT65)</f>
        <v/>
      </c>
      <c r="AU62" s="171" t="str">
        <f>IF('Itemized Order'!AU65="","",'Itemized Order'!AU65)</f>
        <v/>
      </c>
      <c r="AW62" s="171" t="str">
        <f>IF('Itemized Order'!AW65="","",'Itemized Order'!AW65)</f>
        <v/>
      </c>
      <c r="AX62" s="171" t="str">
        <f>IF('Itemized Order'!AX65="","",'Itemized Order'!AX65)</f>
        <v/>
      </c>
      <c r="AY62" s="171" t="str">
        <f>IF('Itemized Order'!AY65="","",'Itemized Order'!AY65)</f>
        <v/>
      </c>
      <c r="AZ62" s="171" t="str">
        <f>IF('Itemized Order'!AZ65="","",'Itemized Order'!AZ65)</f>
        <v/>
      </c>
      <c r="BA62" s="171" t="str">
        <f>IF('Itemized Order'!BA65="","",'Itemized Order'!BA65)</f>
        <v/>
      </c>
      <c r="BC62" s="171" t="str">
        <f>IF('Itemized Order'!BC65="","",'Itemized Order'!BC65)</f>
        <v/>
      </c>
      <c r="BD62" s="171" t="str">
        <f>IF('Itemized Order'!BD65="","",'Itemized Order'!BD65)</f>
        <v/>
      </c>
      <c r="BE62" s="171" t="str">
        <f>IF('Itemized Order'!BE65="","",'Itemized Order'!BE65)</f>
        <v/>
      </c>
      <c r="BF62" s="171" t="str">
        <f>IF('Itemized Order'!BF65="","",'Itemized Order'!BF65)</f>
        <v/>
      </c>
      <c r="BG62" s="171" t="str">
        <f>IF('Itemized Order'!BG65="","",'Itemized Order'!BG65)</f>
        <v/>
      </c>
      <c r="BI62" s="171" t="str">
        <f>IF('Itemized Order'!BI65="","",'Itemized Order'!BI65)</f>
        <v/>
      </c>
      <c r="BJ62" s="171" t="str">
        <f>IF('Itemized Order'!BJ65="","",'Itemized Order'!BJ65)</f>
        <v/>
      </c>
      <c r="BK62" s="171" t="str">
        <f>IF('Itemized Order'!BK65="","",'Itemized Order'!BK65)</f>
        <v/>
      </c>
      <c r="BL62" s="171" t="str">
        <f>IF('Itemized Order'!BL65="","",'Itemized Order'!BL65)</f>
        <v/>
      </c>
      <c r="BM62" s="171" t="str">
        <f>IF('Itemized Order'!BM65="","",'Itemized Order'!BM65)</f>
        <v/>
      </c>
      <c r="BO62" s="171" t="str">
        <f>IF('Itemized Order'!BO65="","",'Itemized Order'!BO65)</f>
        <v/>
      </c>
      <c r="BP62" s="171" t="str">
        <f>IF('Itemized Order'!BP65="","",'Itemized Order'!BP65)</f>
        <v/>
      </c>
      <c r="BQ62" s="171" t="str">
        <f>IF('Itemized Order'!BQ65="","",'Itemized Order'!BQ65)</f>
        <v/>
      </c>
      <c r="BR62" s="171" t="str">
        <f>IF('Itemized Order'!BR65="","",'Itemized Order'!BR65)</f>
        <v/>
      </c>
      <c r="BS62" s="171" t="str">
        <f>IF('Itemized Order'!BS65="","",'Itemized Order'!BS65)</f>
        <v/>
      </c>
      <c r="BU62" s="171" t="str">
        <f>IF('Itemized Order'!BU65="","",'Itemized Order'!BU65)</f>
        <v/>
      </c>
      <c r="BV62" s="171" t="str">
        <f>IF('Itemized Order'!BV65="","",'Itemized Order'!BV65)</f>
        <v/>
      </c>
      <c r="BW62" s="171" t="str">
        <f>IF('Itemized Order'!BW65="","",'Itemized Order'!BW65)</f>
        <v/>
      </c>
      <c r="BX62" s="171" t="str">
        <f>IF('Itemized Order'!BX65="","",'Itemized Order'!BX65)</f>
        <v/>
      </c>
      <c r="BY62" s="171" t="str">
        <f>IF('Itemized Order'!BY65="","",'Itemized Order'!BY65)</f>
        <v/>
      </c>
      <c r="CA62" s="171" t="str">
        <f>IF('Itemized Order'!CA65="","",'Itemized Order'!CA65)</f>
        <v/>
      </c>
      <c r="CB62" s="171" t="str">
        <f>IF('Itemized Order'!CB65="","",'Itemized Order'!CB65)</f>
        <v/>
      </c>
      <c r="CC62" s="171" t="str">
        <f>IF('Itemized Order'!CC65="","",'Itemized Order'!CC65)</f>
        <v/>
      </c>
      <c r="CD62" s="171" t="str">
        <f>IF('Itemized Order'!CD65="","",'Itemized Order'!CD65)</f>
        <v/>
      </c>
      <c r="CE62" s="171" t="str">
        <f>IF('Itemized Order'!CE65="","",'Itemized Order'!CE65)</f>
        <v/>
      </c>
    </row>
    <row r="63" spans="1:83" x14ac:dyDescent="0.3">
      <c r="A63" s="171" t="str">
        <f>IF('Itemized Order'!A66="","",'Itemized Order'!A66)</f>
        <v/>
      </c>
      <c r="B63" s="171" t="str">
        <f>IF('Itemized Order'!B66="","",'Itemized Order'!B66)</f>
        <v/>
      </c>
      <c r="C63" s="171" t="str">
        <f>IF('Itemized Order'!C66="","",'Itemized Order'!C66)</f>
        <v/>
      </c>
      <c r="D63" s="171" t="str">
        <f>IF('Itemized Order'!D66="","",'Itemized Order'!D66)</f>
        <v/>
      </c>
      <c r="E63" s="201" t="str">
        <f>IF('Itemized Order'!E66="","",'Itemized Order'!E66)</f>
        <v/>
      </c>
      <c r="G63" s="171" t="str">
        <f>IF('Itemized Order'!G66="","",'Itemized Order'!G66)</f>
        <v/>
      </c>
      <c r="H63" s="171" t="str">
        <f>IF('Itemized Order'!H66="","",'Itemized Order'!H66)</f>
        <v/>
      </c>
      <c r="I63" s="171" t="str">
        <f>IF('Itemized Order'!I66="","",'Itemized Order'!I66)</f>
        <v/>
      </c>
      <c r="J63" s="171" t="str">
        <f>IF('Itemized Order'!J66="","",'Itemized Order'!J66)</f>
        <v/>
      </c>
      <c r="K63" s="171" t="str">
        <f>IF('Itemized Order'!K66="","",'Itemized Order'!K66)</f>
        <v/>
      </c>
      <c r="M63" s="171" t="str">
        <f>IF('Itemized Order'!M66="","",'Itemized Order'!M66)</f>
        <v/>
      </c>
      <c r="N63" s="171" t="str">
        <f>IF('Itemized Order'!N66="","",'Itemized Order'!N66)</f>
        <v/>
      </c>
      <c r="O63" s="171" t="str">
        <f>IF('Itemized Order'!O66="","",'Itemized Order'!O66)</f>
        <v/>
      </c>
      <c r="P63" s="171" t="str">
        <f>IF('Itemized Order'!P66="","",'Itemized Order'!P66)</f>
        <v/>
      </c>
      <c r="Q63" s="171" t="str">
        <f>IF('Itemized Order'!Q66="","",'Itemized Order'!Q66)</f>
        <v/>
      </c>
      <c r="S63" s="171" t="str">
        <f>IF('Itemized Order'!S66="","",'Itemized Order'!S66)</f>
        <v/>
      </c>
      <c r="T63" s="171" t="str">
        <f>IF('Itemized Order'!T66="","",'Itemized Order'!T66)</f>
        <v/>
      </c>
      <c r="U63" s="171" t="str">
        <f>IF('Itemized Order'!U66="","",'Itemized Order'!U66)</f>
        <v/>
      </c>
      <c r="V63" s="171" t="str">
        <f>IF('Itemized Order'!V66="","",'Itemized Order'!V66)</f>
        <v/>
      </c>
      <c r="W63" s="171" t="str">
        <f>IF('Itemized Order'!W66="","",'Itemized Order'!W66)</f>
        <v/>
      </c>
      <c r="Y63" s="171" t="str">
        <f>IF('Itemized Order'!Y66="","",'Itemized Order'!Y66)</f>
        <v/>
      </c>
      <c r="Z63" s="171" t="str">
        <f>IF('Itemized Order'!Z66="","",'Itemized Order'!Z66)</f>
        <v/>
      </c>
      <c r="AA63" s="171" t="str">
        <f>IF('Itemized Order'!AA66="","",'Itemized Order'!AA66)</f>
        <v/>
      </c>
      <c r="AB63" s="171" t="str">
        <f>IF('Itemized Order'!AB66="","",'Itemized Order'!AB66)</f>
        <v/>
      </c>
      <c r="AC63" s="171" t="str">
        <f>IF('Itemized Order'!AC66="","",'Itemized Order'!AC66)</f>
        <v/>
      </c>
      <c r="AE63" s="171" t="str">
        <f>IF('Itemized Order'!AE66="","",'Itemized Order'!AE66)</f>
        <v/>
      </c>
      <c r="AF63" s="171" t="str">
        <f>IF('Itemized Order'!AF66="","",'Itemized Order'!AF66)</f>
        <v/>
      </c>
      <c r="AG63" s="171" t="str">
        <f>IF('Itemized Order'!AG66="","",'Itemized Order'!AG66)</f>
        <v/>
      </c>
      <c r="AH63" s="171" t="str">
        <f>IF('Itemized Order'!AH66="","",'Itemized Order'!AH66)</f>
        <v/>
      </c>
      <c r="AI63" s="171" t="str">
        <f>IF('Itemized Order'!AI66="","",'Itemized Order'!AI66)</f>
        <v/>
      </c>
      <c r="AK63" s="171" t="str">
        <f>IF('Itemized Order'!AK66="","",'Itemized Order'!AK66)</f>
        <v/>
      </c>
      <c r="AL63" s="171" t="str">
        <f>IF('Itemized Order'!AL66="","",'Itemized Order'!AL66)</f>
        <v/>
      </c>
      <c r="AM63" s="171" t="str">
        <f>IF('Itemized Order'!AM66="","",'Itemized Order'!AM66)</f>
        <v/>
      </c>
      <c r="AN63" s="171" t="str">
        <f>IF('Itemized Order'!AN66="","",'Itemized Order'!AN66)</f>
        <v/>
      </c>
      <c r="AO63" s="171" t="str">
        <f>IF('Itemized Order'!AO66="","",'Itemized Order'!AO66)</f>
        <v/>
      </c>
      <c r="AQ63" s="171" t="str">
        <f>IF('Itemized Order'!AQ66="","",'Itemized Order'!AQ66)</f>
        <v/>
      </c>
      <c r="AR63" s="171" t="str">
        <f>IF('Itemized Order'!AR66="","",'Itemized Order'!AR66)</f>
        <v/>
      </c>
      <c r="AS63" s="171" t="str">
        <f>IF('Itemized Order'!AS66="","",'Itemized Order'!AS66)</f>
        <v/>
      </c>
      <c r="AT63" s="171" t="str">
        <f>IF('Itemized Order'!AT66="","",'Itemized Order'!AT66)</f>
        <v/>
      </c>
      <c r="AU63" s="171" t="str">
        <f>IF('Itemized Order'!AU66="","",'Itemized Order'!AU66)</f>
        <v/>
      </c>
      <c r="AW63" s="171" t="str">
        <f>IF('Itemized Order'!AW66="","",'Itemized Order'!AW66)</f>
        <v/>
      </c>
      <c r="AX63" s="171" t="str">
        <f>IF('Itemized Order'!AX66="","",'Itemized Order'!AX66)</f>
        <v/>
      </c>
      <c r="AY63" s="171" t="str">
        <f>IF('Itemized Order'!AY66="","",'Itemized Order'!AY66)</f>
        <v/>
      </c>
      <c r="AZ63" s="171" t="str">
        <f>IF('Itemized Order'!AZ66="","",'Itemized Order'!AZ66)</f>
        <v/>
      </c>
      <c r="BA63" s="171" t="str">
        <f>IF('Itemized Order'!BA66="","",'Itemized Order'!BA66)</f>
        <v/>
      </c>
      <c r="BC63" s="171" t="str">
        <f>IF('Itemized Order'!BC66="","",'Itemized Order'!BC66)</f>
        <v/>
      </c>
      <c r="BD63" s="171" t="str">
        <f>IF('Itemized Order'!BD66="","",'Itemized Order'!BD66)</f>
        <v/>
      </c>
      <c r="BE63" s="171" t="str">
        <f>IF('Itemized Order'!BE66="","",'Itemized Order'!BE66)</f>
        <v/>
      </c>
      <c r="BF63" s="171" t="str">
        <f>IF('Itemized Order'!BF66="","",'Itemized Order'!BF66)</f>
        <v/>
      </c>
      <c r="BG63" s="171" t="str">
        <f>IF('Itemized Order'!BG66="","",'Itemized Order'!BG66)</f>
        <v/>
      </c>
      <c r="BI63" s="171" t="str">
        <f>IF('Itemized Order'!BI66="","",'Itemized Order'!BI66)</f>
        <v/>
      </c>
      <c r="BJ63" s="171" t="str">
        <f>IF('Itemized Order'!BJ66="","",'Itemized Order'!BJ66)</f>
        <v/>
      </c>
      <c r="BK63" s="171" t="str">
        <f>IF('Itemized Order'!BK66="","",'Itemized Order'!BK66)</f>
        <v/>
      </c>
      <c r="BL63" s="171" t="str">
        <f>IF('Itemized Order'!BL66="","",'Itemized Order'!BL66)</f>
        <v/>
      </c>
      <c r="BM63" s="171" t="str">
        <f>IF('Itemized Order'!BM66="","",'Itemized Order'!BM66)</f>
        <v/>
      </c>
      <c r="BO63" s="171" t="str">
        <f>IF('Itemized Order'!BO66="","",'Itemized Order'!BO66)</f>
        <v/>
      </c>
      <c r="BP63" s="171" t="str">
        <f>IF('Itemized Order'!BP66="","",'Itemized Order'!BP66)</f>
        <v/>
      </c>
      <c r="BQ63" s="171" t="str">
        <f>IF('Itemized Order'!BQ66="","",'Itemized Order'!BQ66)</f>
        <v/>
      </c>
      <c r="BR63" s="171" t="str">
        <f>IF('Itemized Order'!BR66="","",'Itemized Order'!BR66)</f>
        <v/>
      </c>
      <c r="BS63" s="171" t="str">
        <f>IF('Itemized Order'!BS66="","",'Itemized Order'!BS66)</f>
        <v/>
      </c>
      <c r="BU63" s="171" t="str">
        <f>IF('Itemized Order'!BU66="","",'Itemized Order'!BU66)</f>
        <v/>
      </c>
      <c r="BV63" s="171" t="str">
        <f>IF('Itemized Order'!BV66="","",'Itemized Order'!BV66)</f>
        <v/>
      </c>
      <c r="BW63" s="171" t="str">
        <f>IF('Itemized Order'!BW66="","",'Itemized Order'!BW66)</f>
        <v/>
      </c>
      <c r="BX63" s="171" t="str">
        <f>IF('Itemized Order'!BX66="","",'Itemized Order'!BX66)</f>
        <v/>
      </c>
      <c r="BY63" s="171" t="str">
        <f>IF('Itemized Order'!BY66="","",'Itemized Order'!BY66)</f>
        <v/>
      </c>
      <c r="CA63" s="171" t="str">
        <f>IF('Itemized Order'!CA66="","",'Itemized Order'!CA66)</f>
        <v/>
      </c>
      <c r="CB63" s="171" t="str">
        <f>IF('Itemized Order'!CB66="","",'Itemized Order'!CB66)</f>
        <v/>
      </c>
      <c r="CC63" s="171" t="str">
        <f>IF('Itemized Order'!CC66="","",'Itemized Order'!CC66)</f>
        <v/>
      </c>
      <c r="CD63" s="171" t="str">
        <f>IF('Itemized Order'!CD66="","",'Itemized Order'!CD66)</f>
        <v/>
      </c>
      <c r="CE63" s="171" t="str">
        <f>IF('Itemized Order'!CE66="","",'Itemized Order'!CE66)</f>
        <v/>
      </c>
    </row>
    <row r="64" spans="1:83" x14ac:dyDescent="0.3">
      <c r="A64" s="171" t="str">
        <f>IF('Itemized Order'!A67="","",'Itemized Order'!A67)</f>
        <v/>
      </c>
      <c r="B64" s="171" t="str">
        <f>IF('Itemized Order'!B67="","",'Itemized Order'!B67)</f>
        <v/>
      </c>
      <c r="C64" s="171" t="str">
        <f>IF('Itemized Order'!C67="","",'Itemized Order'!C67)</f>
        <v/>
      </c>
      <c r="D64" s="171" t="str">
        <f>IF('Itemized Order'!D67="","",'Itemized Order'!D67)</f>
        <v/>
      </c>
      <c r="E64" s="201" t="str">
        <f>IF('Itemized Order'!E67="","",'Itemized Order'!E67)</f>
        <v/>
      </c>
      <c r="G64" s="171" t="str">
        <f>IF('Itemized Order'!G67="","",'Itemized Order'!G67)</f>
        <v/>
      </c>
      <c r="H64" s="171" t="str">
        <f>IF('Itemized Order'!H67="","",'Itemized Order'!H67)</f>
        <v/>
      </c>
      <c r="I64" s="171" t="str">
        <f>IF('Itemized Order'!I67="","",'Itemized Order'!I67)</f>
        <v/>
      </c>
      <c r="J64" s="171" t="str">
        <f>IF('Itemized Order'!J67="","",'Itemized Order'!J67)</f>
        <v/>
      </c>
      <c r="K64" s="171" t="str">
        <f>IF('Itemized Order'!K67="","",'Itemized Order'!K67)</f>
        <v/>
      </c>
      <c r="M64" s="171" t="str">
        <f>IF('Itemized Order'!M67="","",'Itemized Order'!M67)</f>
        <v/>
      </c>
      <c r="N64" s="171" t="str">
        <f>IF('Itemized Order'!N67="","",'Itemized Order'!N67)</f>
        <v/>
      </c>
      <c r="O64" s="171" t="str">
        <f>IF('Itemized Order'!O67="","",'Itemized Order'!O67)</f>
        <v/>
      </c>
      <c r="P64" s="171" t="str">
        <f>IF('Itemized Order'!P67="","",'Itemized Order'!P67)</f>
        <v/>
      </c>
      <c r="Q64" s="171" t="str">
        <f>IF('Itemized Order'!Q67="","",'Itemized Order'!Q67)</f>
        <v/>
      </c>
      <c r="S64" s="171" t="str">
        <f>IF('Itemized Order'!S67="","",'Itemized Order'!S67)</f>
        <v/>
      </c>
      <c r="T64" s="171" t="str">
        <f>IF('Itemized Order'!T67="","",'Itemized Order'!T67)</f>
        <v/>
      </c>
      <c r="U64" s="171" t="str">
        <f>IF('Itemized Order'!U67="","",'Itemized Order'!U67)</f>
        <v/>
      </c>
      <c r="V64" s="171" t="str">
        <f>IF('Itemized Order'!V67="","",'Itemized Order'!V67)</f>
        <v/>
      </c>
      <c r="W64" s="171" t="str">
        <f>IF('Itemized Order'!W67="","",'Itemized Order'!W67)</f>
        <v/>
      </c>
      <c r="Y64" s="171" t="str">
        <f>IF('Itemized Order'!Y67="","",'Itemized Order'!Y67)</f>
        <v/>
      </c>
      <c r="Z64" s="171" t="str">
        <f>IF('Itemized Order'!Z67="","",'Itemized Order'!Z67)</f>
        <v/>
      </c>
      <c r="AA64" s="171" t="str">
        <f>IF('Itemized Order'!AA67="","",'Itemized Order'!AA67)</f>
        <v/>
      </c>
      <c r="AB64" s="171" t="str">
        <f>IF('Itemized Order'!AB67="","",'Itemized Order'!AB67)</f>
        <v/>
      </c>
      <c r="AC64" s="171" t="str">
        <f>IF('Itemized Order'!AC67="","",'Itemized Order'!AC67)</f>
        <v/>
      </c>
      <c r="AE64" s="171" t="str">
        <f>IF('Itemized Order'!AE67="","",'Itemized Order'!AE67)</f>
        <v/>
      </c>
      <c r="AF64" s="171" t="str">
        <f>IF('Itemized Order'!AF67="","",'Itemized Order'!AF67)</f>
        <v/>
      </c>
      <c r="AG64" s="171" t="str">
        <f>IF('Itemized Order'!AG67="","",'Itemized Order'!AG67)</f>
        <v/>
      </c>
      <c r="AH64" s="171" t="str">
        <f>IF('Itemized Order'!AH67="","",'Itemized Order'!AH67)</f>
        <v/>
      </c>
      <c r="AI64" s="171" t="str">
        <f>IF('Itemized Order'!AI67="","",'Itemized Order'!AI67)</f>
        <v/>
      </c>
      <c r="AK64" s="171" t="str">
        <f>IF('Itemized Order'!AK67="","",'Itemized Order'!AK67)</f>
        <v/>
      </c>
      <c r="AL64" s="171" t="str">
        <f>IF('Itemized Order'!AL67="","",'Itemized Order'!AL67)</f>
        <v/>
      </c>
      <c r="AM64" s="171" t="str">
        <f>IF('Itemized Order'!AM67="","",'Itemized Order'!AM67)</f>
        <v/>
      </c>
      <c r="AN64" s="171" t="str">
        <f>IF('Itemized Order'!AN67="","",'Itemized Order'!AN67)</f>
        <v/>
      </c>
      <c r="AO64" s="171" t="str">
        <f>IF('Itemized Order'!AO67="","",'Itemized Order'!AO67)</f>
        <v/>
      </c>
      <c r="AQ64" s="171" t="str">
        <f>IF('Itemized Order'!AQ67="","",'Itemized Order'!AQ67)</f>
        <v/>
      </c>
      <c r="AR64" s="171" t="str">
        <f>IF('Itemized Order'!AR67="","",'Itemized Order'!AR67)</f>
        <v/>
      </c>
      <c r="AS64" s="171" t="str">
        <f>IF('Itemized Order'!AS67="","",'Itemized Order'!AS67)</f>
        <v/>
      </c>
      <c r="AT64" s="171" t="str">
        <f>IF('Itemized Order'!AT67="","",'Itemized Order'!AT67)</f>
        <v/>
      </c>
      <c r="AU64" s="171" t="str">
        <f>IF('Itemized Order'!AU67="","",'Itemized Order'!AU67)</f>
        <v/>
      </c>
      <c r="AW64" s="171" t="str">
        <f>IF('Itemized Order'!AW67="","",'Itemized Order'!AW67)</f>
        <v/>
      </c>
      <c r="AX64" s="171" t="str">
        <f>IF('Itemized Order'!AX67="","",'Itemized Order'!AX67)</f>
        <v/>
      </c>
      <c r="AY64" s="171" t="str">
        <f>IF('Itemized Order'!AY67="","",'Itemized Order'!AY67)</f>
        <v/>
      </c>
      <c r="AZ64" s="171" t="str">
        <f>IF('Itemized Order'!AZ67="","",'Itemized Order'!AZ67)</f>
        <v/>
      </c>
      <c r="BA64" s="171" t="str">
        <f>IF('Itemized Order'!BA67="","",'Itemized Order'!BA67)</f>
        <v/>
      </c>
      <c r="BC64" s="171" t="str">
        <f>IF('Itemized Order'!BC67="","",'Itemized Order'!BC67)</f>
        <v/>
      </c>
      <c r="BD64" s="171" t="str">
        <f>IF('Itemized Order'!BD67="","",'Itemized Order'!BD67)</f>
        <v/>
      </c>
      <c r="BE64" s="171" t="str">
        <f>IF('Itemized Order'!BE67="","",'Itemized Order'!BE67)</f>
        <v/>
      </c>
      <c r="BF64" s="171" t="str">
        <f>IF('Itemized Order'!BF67="","",'Itemized Order'!BF67)</f>
        <v/>
      </c>
      <c r="BG64" s="171" t="str">
        <f>IF('Itemized Order'!BG67="","",'Itemized Order'!BG67)</f>
        <v/>
      </c>
      <c r="BI64" s="171" t="str">
        <f>IF('Itemized Order'!BI67="","",'Itemized Order'!BI67)</f>
        <v/>
      </c>
      <c r="BJ64" s="171" t="str">
        <f>IF('Itemized Order'!BJ67="","",'Itemized Order'!BJ67)</f>
        <v/>
      </c>
      <c r="BK64" s="171" t="str">
        <f>IF('Itemized Order'!BK67="","",'Itemized Order'!BK67)</f>
        <v/>
      </c>
      <c r="BL64" s="171" t="str">
        <f>IF('Itemized Order'!BL67="","",'Itemized Order'!BL67)</f>
        <v/>
      </c>
      <c r="BM64" s="171" t="str">
        <f>IF('Itemized Order'!BM67="","",'Itemized Order'!BM67)</f>
        <v/>
      </c>
      <c r="BO64" s="171" t="str">
        <f>IF('Itemized Order'!BO67="","",'Itemized Order'!BO67)</f>
        <v/>
      </c>
      <c r="BP64" s="171" t="str">
        <f>IF('Itemized Order'!BP67="","",'Itemized Order'!BP67)</f>
        <v/>
      </c>
      <c r="BQ64" s="171" t="str">
        <f>IF('Itemized Order'!BQ67="","",'Itemized Order'!BQ67)</f>
        <v/>
      </c>
      <c r="BR64" s="171" t="str">
        <f>IF('Itemized Order'!BR67="","",'Itemized Order'!BR67)</f>
        <v/>
      </c>
      <c r="BS64" s="171" t="str">
        <f>IF('Itemized Order'!BS67="","",'Itemized Order'!BS67)</f>
        <v/>
      </c>
      <c r="BU64" s="171" t="str">
        <f>IF('Itemized Order'!BU67="","",'Itemized Order'!BU67)</f>
        <v/>
      </c>
      <c r="BV64" s="171" t="str">
        <f>IF('Itemized Order'!BV67="","",'Itemized Order'!BV67)</f>
        <v/>
      </c>
      <c r="BW64" s="171" t="str">
        <f>IF('Itemized Order'!BW67="","",'Itemized Order'!BW67)</f>
        <v/>
      </c>
      <c r="BX64" s="171" t="str">
        <f>IF('Itemized Order'!BX67="","",'Itemized Order'!BX67)</f>
        <v/>
      </c>
      <c r="BY64" s="171" t="str">
        <f>IF('Itemized Order'!BY67="","",'Itemized Order'!BY67)</f>
        <v/>
      </c>
      <c r="CA64" s="171" t="str">
        <f>IF('Itemized Order'!CA67="","",'Itemized Order'!CA67)</f>
        <v/>
      </c>
      <c r="CB64" s="171" t="str">
        <f>IF('Itemized Order'!CB67="","",'Itemized Order'!CB67)</f>
        <v/>
      </c>
      <c r="CC64" s="171" t="str">
        <f>IF('Itemized Order'!CC67="","",'Itemized Order'!CC67)</f>
        <v/>
      </c>
      <c r="CD64" s="171" t="str">
        <f>IF('Itemized Order'!CD67="","",'Itemized Order'!CD67)</f>
        <v/>
      </c>
      <c r="CE64" s="171" t="str">
        <f>IF('Itemized Order'!CE67="","",'Itemized Order'!CE67)</f>
        <v/>
      </c>
    </row>
    <row r="65" spans="1:83" x14ac:dyDescent="0.3">
      <c r="A65" s="171" t="str">
        <f>IF('Itemized Order'!A68="","",'Itemized Order'!A68)</f>
        <v/>
      </c>
      <c r="B65" s="171" t="str">
        <f>IF('Itemized Order'!B68="","",'Itemized Order'!B68)</f>
        <v/>
      </c>
      <c r="C65" s="171" t="str">
        <f>IF('Itemized Order'!C68="","",'Itemized Order'!C68)</f>
        <v/>
      </c>
      <c r="D65" s="171" t="str">
        <f>IF('Itemized Order'!D68="","",'Itemized Order'!D68)</f>
        <v/>
      </c>
      <c r="E65" s="201" t="str">
        <f>IF('Itemized Order'!E68="","",'Itemized Order'!E68)</f>
        <v/>
      </c>
      <c r="G65" s="171" t="str">
        <f>IF('Itemized Order'!G68="","",'Itemized Order'!G68)</f>
        <v/>
      </c>
      <c r="H65" s="171" t="str">
        <f>IF('Itemized Order'!H68="","",'Itemized Order'!H68)</f>
        <v/>
      </c>
      <c r="I65" s="171" t="str">
        <f>IF('Itemized Order'!I68="","",'Itemized Order'!I68)</f>
        <v/>
      </c>
      <c r="J65" s="171" t="str">
        <f>IF('Itemized Order'!J68="","",'Itemized Order'!J68)</f>
        <v/>
      </c>
      <c r="K65" s="171" t="str">
        <f>IF('Itemized Order'!K68="","",'Itemized Order'!K68)</f>
        <v/>
      </c>
      <c r="M65" s="171" t="str">
        <f>IF('Itemized Order'!M68="","",'Itemized Order'!M68)</f>
        <v/>
      </c>
      <c r="N65" s="171" t="str">
        <f>IF('Itemized Order'!N68="","",'Itemized Order'!N68)</f>
        <v/>
      </c>
      <c r="O65" s="171" t="str">
        <f>IF('Itemized Order'!O68="","",'Itemized Order'!O68)</f>
        <v/>
      </c>
      <c r="P65" s="171" t="str">
        <f>IF('Itemized Order'!P68="","",'Itemized Order'!P68)</f>
        <v/>
      </c>
      <c r="Q65" s="171" t="str">
        <f>IF('Itemized Order'!Q68="","",'Itemized Order'!Q68)</f>
        <v/>
      </c>
      <c r="S65" s="171" t="str">
        <f>IF('Itemized Order'!S68="","",'Itemized Order'!S68)</f>
        <v/>
      </c>
      <c r="T65" s="171" t="str">
        <f>IF('Itemized Order'!T68="","",'Itemized Order'!T68)</f>
        <v/>
      </c>
      <c r="U65" s="171" t="str">
        <f>IF('Itemized Order'!U68="","",'Itemized Order'!U68)</f>
        <v/>
      </c>
      <c r="V65" s="171" t="str">
        <f>IF('Itemized Order'!V68="","",'Itemized Order'!V68)</f>
        <v/>
      </c>
      <c r="W65" s="171" t="str">
        <f>IF('Itemized Order'!W68="","",'Itemized Order'!W68)</f>
        <v/>
      </c>
      <c r="Y65" s="171" t="str">
        <f>IF('Itemized Order'!Y68="","",'Itemized Order'!Y68)</f>
        <v/>
      </c>
      <c r="Z65" s="171" t="str">
        <f>IF('Itemized Order'!Z68="","",'Itemized Order'!Z68)</f>
        <v/>
      </c>
      <c r="AA65" s="171" t="str">
        <f>IF('Itemized Order'!AA68="","",'Itemized Order'!AA68)</f>
        <v/>
      </c>
      <c r="AB65" s="171" t="str">
        <f>IF('Itemized Order'!AB68="","",'Itemized Order'!AB68)</f>
        <v/>
      </c>
      <c r="AC65" s="171" t="str">
        <f>IF('Itemized Order'!AC68="","",'Itemized Order'!AC68)</f>
        <v/>
      </c>
      <c r="AE65" s="171" t="str">
        <f>IF('Itemized Order'!AE68="","",'Itemized Order'!AE68)</f>
        <v/>
      </c>
      <c r="AF65" s="171" t="str">
        <f>IF('Itemized Order'!AF68="","",'Itemized Order'!AF68)</f>
        <v/>
      </c>
      <c r="AG65" s="171" t="str">
        <f>IF('Itemized Order'!AG68="","",'Itemized Order'!AG68)</f>
        <v/>
      </c>
      <c r="AH65" s="171" t="str">
        <f>IF('Itemized Order'!AH68="","",'Itemized Order'!AH68)</f>
        <v/>
      </c>
      <c r="AI65" s="171" t="str">
        <f>IF('Itemized Order'!AI68="","",'Itemized Order'!AI68)</f>
        <v/>
      </c>
      <c r="AK65" s="171" t="str">
        <f>IF('Itemized Order'!AK68="","",'Itemized Order'!AK68)</f>
        <v/>
      </c>
      <c r="AL65" s="171" t="str">
        <f>IF('Itemized Order'!AL68="","",'Itemized Order'!AL68)</f>
        <v/>
      </c>
      <c r="AM65" s="171" t="str">
        <f>IF('Itemized Order'!AM68="","",'Itemized Order'!AM68)</f>
        <v/>
      </c>
      <c r="AN65" s="171" t="str">
        <f>IF('Itemized Order'!AN68="","",'Itemized Order'!AN68)</f>
        <v/>
      </c>
      <c r="AO65" s="171" t="str">
        <f>IF('Itemized Order'!AO68="","",'Itemized Order'!AO68)</f>
        <v/>
      </c>
      <c r="AQ65" s="171" t="str">
        <f>IF('Itemized Order'!AQ68="","",'Itemized Order'!AQ68)</f>
        <v/>
      </c>
      <c r="AR65" s="171" t="str">
        <f>IF('Itemized Order'!AR68="","",'Itemized Order'!AR68)</f>
        <v/>
      </c>
      <c r="AS65" s="171" t="str">
        <f>IF('Itemized Order'!AS68="","",'Itemized Order'!AS68)</f>
        <v/>
      </c>
      <c r="AT65" s="171" t="str">
        <f>IF('Itemized Order'!AT68="","",'Itemized Order'!AT68)</f>
        <v/>
      </c>
      <c r="AU65" s="171" t="str">
        <f>IF('Itemized Order'!AU68="","",'Itemized Order'!AU68)</f>
        <v/>
      </c>
      <c r="AW65" s="171" t="str">
        <f>IF('Itemized Order'!AW68="","",'Itemized Order'!AW68)</f>
        <v/>
      </c>
      <c r="AX65" s="171" t="str">
        <f>IF('Itemized Order'!AX68="","",'Itemized Order'!AX68)</f>
        <v/>
      </c>
      <c r="AY65" s="171" t="str">
        <f>IF('Itemized Order'!AY68="","",'Itemized Order'!AY68)</f>
        <v/>
      </c>
      <c r="AZ65" s="171" t="str">
        <f>IF('Itemized Order'!AZ68="","",'Itemized Order'!AZ68)</f>
        <v/>
      </c>
      <c r="BA65" s="171" t="str">
        <f>IF('Itemized Order'!BA68="","",'Itemized Order'!BA68)</f>
        <v/>
      </c>
      <c r="BC65" s="171" t="str">
        <f>IF('Itemized Order'!BC68="","",'Itemized Order'!BC68)</f>
        <v/>
      </c>
      <c r="BD65" s="171" t="str">
        <f>IF('Itemized Order'!BD68="","",'Itemized Order'!BD68)</f>
        <v/>
      </c>
      <c r="BE65" s="171" t="str">
        <f>IF('Itemized Order'!BE68="","",'Itemized Order'!BE68)</f>
        <v/>
      </c>
      <c r="BF65" s="171" t="str">
        <f>IF('Itemized Order'!BF68="","",'Itemized Order'!BF68)</f>
        <v/>
      </c>
      <c r="BG65" s="171" t="str">
        <f>IF('Itemized Order'!BG68="","",'Itemized Order'!BG68)</f>
        <v/>
      </c>
      <c r="BI65" s="171" t="str">
        <f>IF('Itemized Order'!BI68="","",'Itemized Order'!BI68)</f>
        <v/>
      </c>
      <c r="BJ65" s="171" t="str">
        <f>IF('Itemized Order'!BJ68="","",'Itemized Order'!BJ68)</f>
        <v/>
      </c>
      <c r="BK65" s="171" t="str">
        <f>IF('Itemized Order'!BK68="","",'Itemized Order'!BK68)</f>
        <v/>
      </c>
      <c r="BL65" s="171" t="str">
        <f>IF('Itemized Order'!BL68="","",'Itemized Order'!BL68)</f>
        <v/>
      </c>
      <c r="BM65" s="171" t="str">
        <f>IF('Itemized Order'!BM68="","",'Itemized Order'!BM68)</f>
        <v/>
      </c>
      <c r="BO65" s="171" t="str">
        <f>IF('Itemized Order'!BO68="","",'Itemized Order'!BO68)</f>
        <v/>
      </c>
      <c r="BP65" s="171" t="str">
        <f>IF('Itemized Order'!BP68="","",'Itemized Order'!BP68)</f>
        <v/>
      </c>
      <c r="BQ65" s="171" t="str">
        <f>IF('Itemized Order'!BQ68="","",'Itemized Order'!BQ68)</f>
        <v/>
      </c>
      <c r="BR65" s="171" t="str">
        <f>IF('Itemized Order'!BR68="","",'Itemized Order'!BR68)</f>
        <v/>
      </c>
      <c r="BS65" s="171" t="str">
        <f>IF('Itemized Order'!BS68="","",'Itemized Order'!BS68)</f>
        <v/>
      </c>
      <c r="BU65" s="171" t="str">
        <f>IF('Itemized Order'!BU68="","",'Itemized Order'!BU68)</f>
        <v/>
      </c>
      <c r="BV65" s="171" t="str">
        <f>IF('Itemized Order'!BV68="","",'Itemized Order'!BV68)</f>
        <v/>
      </c>
      <c r="BW65" s="171" t="str">
        <f>IF('Itemized Order'!BW68="","",'Itemized Order'!BW68)</f>
        <v/>
      </c>
      <c r="BX65" s="171" t="str">
        <f>IF('Itemized Order'!BX68="","",'Itemized Order'!BX68)</f>
        <v/>
      </c>
      <c r="BY65" s="171" t="str">
        <f>IF('Itemized Order'!BY68="","",'Itemized Order'!BY68)</f>
        <v/>
      </c>
      <c r="CA65" s="171" t="str">
        <f>IF('Itemized Order'!CA68="","",'Itemized Order'!CA68)</f>
        <v/>
      </c>
      <c r="CB65" s="171" t="str">
        <f>IF('Itemized Order'!CB68="","",'Itemized Order'!CB68)</f>
        <v/>
      </c>
      <c r="CC65" s="171" t="str">
        <f>IF('Itemized Order'!CC68="","",'Itemized Order'!CC68)</f>
        <v/>
      </c>
      <c r="CD65" s="171" t="str">
        <f>IF('Itemized Order'!CD68="","",'Itemized Order'!CD68)</f>
        <v/>
      </c>
      <c r="CE65" s="171" t="str">
        <f>IF('Itemized Order'!CE68="","",'Itemized Order'!CE68)</f>
        <v/>
      </c>
    </row>
    <row r="66" spans="1:83" x14ac:dyDescent="0.3">
      <c r="A66" s="171" t="str">
        <f>IF('Itemized Order'!A69="","",'Itemized Order'!A69)</f>
        <v/>
      </c>
      <c r="B66" s="171" t="str">
        <f>IF('Itemized Order'!B69="","",'Itemized Order'!B69)</f>
        <v/>
      </c>
      <c r="C66" s="171" t="str">
        <f>IF('Itemized Order'!C69="","",'Itemized Order'!C69)</f>
        <v/>
      </c>
      <c r="D66" s="171" t="str">
        <f>IF('Itemized Order'!D69="","",'Itemized Order'!D69)</f>
        <v/>
      </c>
      <c r="E66" s="201" t="str">
        <f>IF('Itemized Order'!E69="","",'Itemized Order'!E69)</f>
        <v/>
      </c>
      <c r="G66" s="171" t="str">
        <f>IF('Itemized Order'!G69="","",'Itemized Order'!G69)</f>
        <v/>
      </c>
      <c r="H66" s="171" t="str">
        <f>IF('Itemized Order'!H69="","",'Itemized Order'!H69)</f>
        <v/>
      </c>
      <c r="I66" s="171" t="str">
        <f>IF('Itemized Order'!I69="","",'Itemized Order'!I69)</f>
        <v/>
      </c>
      <c r="J66" s="171" t="str">
        <f>IF('Itemized Order'!J69="","",'Itemized Order'!J69)</f>
        <v/>
      </c>
      <c r="K66" s="171" t="str">
        <f>IF('Itemized Order'!K69="","",'Itemized Order'!K69)</f>
        <v/>
      </c>
      <c r="M66" s="171" t="str">
        <f>IF('Itemized Order'!M69="","",'Itemized Order'!M69)</f>
        <v/>
      </c>
      <c r="N66" s="171" t="str">
        <f>IF('Itemized Order'!N69="","",'Itemized Order'!N69)</f>
        <v/>
      </c>
      <c r="O66" s="171" t="str">
        <f>IF('Itemized Order'!O69="","",'Itemized Order'!O69)</f>
        <v/>
      </c>
      <c r="P66" s="171" t="str">
        <f>IF('Itemized Order'!P69="","",'Itemized Order'!P69)</f>
        <v/>
      </c>
      <c r="Q66" s="171" t="str">
        <f>IF('Itemized Order'!Q69="","",'Itemized Order'!Q69)</f>
        <v/>
      </c>
      <c r="S66" s="171" t="str">
        <f>IF('Itemized Order'!S69="","",'Itemized Order'!S69)</f>
        <v/>
      </c>
      <c r="T66" s="171" t="str">
        <f>IF('Itemized Order'!T69="","",'Itemized Order'!T69)</f>
        <v/>
      </c>
      <c r="U66" s="171" t="str">
        <f>IF('Itemized Order'!U69="","",'Itemized Order'!U69)</f>
        <v/>
      </c>
      <c r="V66" s="171" t="str">
        <f>IF('Itemized Order'!V69="","",'Itemized Order'!V69)</f>
        <v/>
      </c>
      <c r="W66" s="171" t="str">
        <f>IF('Itemized Order'!W69="","",'Itemized Order'!W69)</f>
        <v/>
      </c>
      <c r="Y66" s="171" t="str">
        <f>IF('Itemized Order'!Y69="","",'Itemized Order'!Y69)</f>
        <v/>
      </c>
      <c r="Z66" s="171" t="str">
        <f>IF('Itemized Order'!Z69="","",'Itemized Order'!Z69)</f>
        <v/>
      </c>
      <c r="AA66" s="171" t="str">
        <f>IF('Itemized Order'!AA69="","",'Itemized Order'!AA69)</f>
        <v/>
      </c>
      <c r="AB66" s="171" t="str">
        <f>IF('Itemized Order'!AB69="","",'Itemized Order'!AB69)</f>
        <v/>
      </c>
      <c r="AC66" s="171" t="str">
        <f>IF('Itemized Order'!AC69="","",'Itemized Order'!AC69)</f>
        <v/>
      </c>
      <c r="AE66" s="171" t="str">
        <f>IF('Itemized Order'!AE69="","",'Itemized Order'!AE69)</f>
        <v/>
      </c>
      <c r="AF66" s="171" t="str">
        <f>IF('Itemized Order'!AF69="","",'Itemized Order'!AF69)</f>
        <v/>
      </c>
      <c r="AG66" s="171" t="str">
        <f>IF('Itemized Order'!AG69="","",'Itemized Order'!AG69)</f>
        <v/>
      </c>
      <c r="AH66" s="171" t="str">
        <f>IF('Itemized Order'!AH69="","",'Itemized Order'!AH69)</f>
        <v/>
      </c>
      <c r="AI66" s="171" t="str">
        <f>IF('Itemized Order'!AI69="","",'Itemized Order'!AI69)</f>
        <v/>
      </c>
      <c r="AK66" s="171" t="str">
        <f>IF('Itemized Order'!AK69="","",'Itemized Order'!AK69)</f>
        <v/>
      </c>
      <c r="AL66" s="171" t="str">
        <f>IF('Itemized Order'!AL69="","",'Itemized Order'!AL69)</f>
        <v/>
      </c>
      <c r="AM66" s="171" t="str">
        <f>IF('Itemized Order'!AM69="","",'Itemized Order'!AM69)</f>
        <v/>
      </c>
      <c r="AN66" s="171" t="str">
        <f>IF('Itemized Order'!AN69="","",'Itemized Order'!AN69)</f>
        <v/>
      </c>
      <c r="AO66" s="171" t="str">
        <f>IF('Itemized Order'!AO69="","",'Itemized Order'!AO69)</f>
        <v/>
      </c>
      <c r="AQ66" s="171" t="str">
        <f>IF('Itemized Order'!AQ69="","",'Itemized Order'!AQ69)</f>
        <v/>
      </c>
      <c r="AR66" s="171" t="str">
        <f>IF('Itemized Order'!AR69="","",'Itemized Order'!AR69)</f>
        <v/>
      </c>
      <c r="AS66" s="171" t="str">
        <f>IF('Itemized Order'!AS69="","",'Itemized Order'!AS69)</f>
        <v/>
      </c>
      <c r="AT66" s="171" t="str">
        <f>IF('Itemized Order'!AT69="","",'Itemized Order'!AT69)</f>
        <v/>
      </c>
      <c r="AU66" s="171" t="str">
        <f>IF('Itemized Order'!AU69="","",'Itemized Order'!AU69)</f>
        <v/>
      </c>
      <c r="AW66" s="171" t="str">
        <f>IF('Itemized Order'!AW69="","",'Itemized Order'!AW69)</f>
        <v/>
      </c>
      <c r="AX66" s="171" t="str">
        <f>IF('Itemized Order'!AX69="","",'Itemized Order'!AX69)</f>
        <v/>
      </c>
      <c r="AY66" s="171" t="str">
        <f>IF('Itemized Order'!AY69="","",'Itemized Order'!AY69)</f>
        <v/>
      </c>
      <c r="AZ66" s="171" t="str">
        <f>IF('Itemized Order'!AZ69="","",'Itemized Order'!AZ69)</f>
        <v/>
      </c>
      <c r="BA66" s="171" t="str">
        <f>IF('Itemized Order'!BA69="","",'Itemized Order'!BA69)</f>
        <v/>
      </c>
      <c r="BC66" s="171" t="str">
        <f>IF('Itemized Order'!BC69="","",'Itemized Order'!BC69)</f>
        <v/>
      </c>
      <c r="BD66" s="171" t="str">
        <f>IF('Itemized Order'!BD69="","",'Itemized Order'!BD69)</f>
        <v/>
      </c>
      <c r="BE66" s="171" t="str">
        <f>IF('Itemized Order'!BE69="","",'Itemized Order'!BE69)</f>
        <v/>
      </c>
      <c r="BF66" s="171" t="str">
        <f>IF('Itemized Order'!BF69="","",'Itemized Order'!BF69)</f>
        <v/>
      </c>
      <c r="BG66" s="171" t="str">
        <f>IF('Itemized Order'!BG69="","",'Itemized Order'!BG69)</f>
        <v/>
      </c>
      <c r="BI66" s="171" t="str">
        <f>IF('Itemized Order'!BI69="","",'Itemized Order'!BI69)</f>
        <v/>
      </c>
      <c r="BJ66" s="171" t="str">
        <f>IF('Itemized Order'!BJ69="","",'Itemized Order'!BJ69)</f>
        <v/>
      </c>
      <c r="BK66" s="171" t="str">
        <f>IF('Itemized Order'!BK69="","",'Itemized Order'!BK69)</f>
        <v/>
      </c>
      <c r="BL66" s="171" t="str">
        <f>IF('Itemized Order'!BL69="","",'Itemized Order'!BL69)</f>
        <v/>
      </c>
      <c r="BM66" s="171" t="str">
        <f>IF('Itemized Order'!BM69="","",'Itemized Order'!BM69)</f>
        <v/>
      </c>
      <c r="BO66" s="171" t="str">
        <f>IF('Itemized Order'!BO69="","",'Itemized Order'!BO69)</f>
        <v/>
      </c>
      <c r="BP66" s="171" t="str">
        <f>IF('Itemized Order'!BP69="","",'Itemized Order'!BP69)</f>
        <v/>
      </c>
      <c r="BQ66" s="171" t="str">
        <f>IF('Itemized Order'!BQ69="","",'Itemized Order'!BQ69)</f>
        <v/>
      </c>
      <c r="BR66" s="171" t="str">
        <f>IF('Itemized Order'!BR69="","",'Itemized Order'!BR69)</f>
        <v/>
      </c>
      <c r="BS66" s="171" t="str">
        <f>IF('Itemized Order'!BS69="","",'Itemized Order'!BS69)</f>
        <v/>
      </c>
      <c r="BU66" s="171" t="str">
        <f>IF('Itemized Order'!BU69="","",'Itemized Order'!BU69)</f>
        <v/>
      </c>
      <c r="BV66" s="171" t="str">
        <f>IF('Itemized Order'!BV69="","",'Itemized Order'!BV69)</f>
        <v/>
      </c>
      <c r="BW66" s="171" t="str">
        <f>IF('Itemized Order'!BW69="","",'Itemized Order'!BW69)</f>
        <v/>
      </c>
      <c r="BX66" s="171" t="str">
        <f>IF('Itemized Order'!BX69="","",'Itemized Order'!BX69)</f>
        <v/>
      </c>
      <c r="BY66" s="171" t="str">
        <f>IF('Itemized Order'!BY69="","",'Itemized Order'!BY69)</f>
        <v/>
      </c>
      <c r="CA66" s="171" t="str">
        <f>IF('Itemized Order'!CA69="","",'Itemized Order'!CA69)</f>
        <v/>
      </c>
      <c r="CB66" s="171" t="str">
        <f>IF('Itemized Order'!CB69="","",'Itemized Order'!CB69)</f>
        <v/>
      </c>
      <c r="CC66" s="171" t="str">
        <f>IF('Itemized Order'!CC69="","",'Itemized Order'!CC69)</f>
        <v/>
      </c>
      <c r="CD66" s="171" t="str">
        <f>IF('Itemized Order'!CD69="","",'Itemized Order'!CD69)</f>
        <v/>
      </c>
      <c r="CE66" s="171" t="str">
        <f>IF('Itemized Order'!CE69="","",'Itemized Order'!CE69)</f>
        <v/>
      </c>
    </row>
    <row r="67" spans="1:83" x14ac:dyDescent="0.3">
      <c r="A67" s="171" t="str">
        <f>IF('Itemized Order'!A70="","",'Itemized Order'!A70)</f>
        <v/>
      </c>
      <c r="B67" s="171" t="str">
        <f>IF('Itemized Order'!B70="","",'Itemized Order'!B70)</f>
        <v/>
      </c>
      <c r="C67" s="171" t="str">
        <f>IF('Itemized Order'!C70="","",'Itemized Order'!C70)</f>
        <v/>
      </c>
      <c r="D67" s="171" t="str">
        <f>IF('Itemized Order'!D70="","",'Itemized Order'!D70)</f>
        <v/>
      </c>
      <c r="E67" s="201" t="str">
        <f>IF('Itemized Order'!E70="","",'Itemized Order'!E70)</f>
        <v/>
      </c>
      <c r="G67" s="171" t="str">
        <f>IF('Itemized Order'!G70="","",'Itemized Order'!G70)</f>
        <v/>
      </c>
      <c r="H67" s="171" t="str">
        <f>IF('Itemized Order'!H70="","",'Itemized Order'!H70)</f>
        <v/>
      </c>
      <c r="I67" s="171" t="str">
        <f>IF('Itemized Order'!I70="","",'Itemized Order'!I70)</f>
        <v/>
      </c>
      <c r="J67" s="171" t="str">
        <f>IF('Itemized Order'!J70="","",'Itemized Order'!J70)</f>
        <v/>
      </c>
      <c r="K67" s="171" t="str">
        <f>IF('Itemized Order'!K70="","",'Itemized Order'!K70)</f>
        <v/>
      </c>
      <c r="M67" s="171" t="str">
        <f>IF('Itemized Order'!M70="","",'Itemized Order'!M70)</f>
        <v/>
      </c>
      <c r="N67" s="171" t="str">
        <f>IF('Itemized Order'!N70="","",'Itemized Order'!N70)</f>
        <v/>
      </c>
      <c r="O67" s="171" t="str">
        <f>IF('Itemized Order'!O70="","",'Itemized Order'!O70)</f>
        <v/>
      </c>
      <c r="P67" s="171" t="str">
        <f>IF('Itemized Order'!P70="","",'Itemized Order'!P70)</f>
        <v/>
      </c>
      <c r="Q67" s="171" t="str">
        <f>IF('Itemized Order'!Q70="","",'Itemized Order'!Q70)</f>
        <v/>
      </c>
      <c r="S67" s="171" t="str">
        <f>IF('Itemized Order'!S70="","",'Itemized Order'!S70)</f>
        <v/>
      </c>
      <c r="T67" s="171" t="str">
        <f>IF('Itemized Order'!T70="","",'Itemized Order'!T70)</f>
        <v/>
      </c>
      <c r="U67" s="171" t="str">
        <f>IF('Itemized Order'!U70="","",'Itemized Order'!U70)</f>
        <v/>
      </c>
      <c r="V67" s="171" t="str">
        <f>IF('Itemized Order'!V70="","",'Itemized Order'!V70)</f>
        <v/>
      </c>
      <c r="W67" s="171" t="str">
        <f>IF('Itemized Order'!W70="","",'Itemized Order'!W70)</f>
        <v/>
      </c>
      <c r="Y67" s="171" t="str">
        <f>IF('Itemized Order'!Y70="","",'Itemized Order'!Y70)</f>
        <v/>
      </c>
      <c r="Z67" s="171" t="str">
        <f>IF('Itemized Order'!Z70="","",'Itemized Order'!Z70)</f>
        <v/>
      </c>
      <c r="AA67" s="171" t="str">
        <f>IF('Itemized Order'!AA70="","",'Itemized Order'!AA70)</f>
        <v/>
      </c>
      <c r="AB67" s="171" t="str">
        <f>IF('Itemized Order'!AB70="","",'Itemized Order'!AB70)</f>
        <v/>
      </c>
      <c r="AC67" s="171" t="str">
        <f>IF('Itemized Order'!AC70="","",'Itemized Order'!AC70)</f>
        <v/>
      </c>
      <c r="AE67" s="171" t="str">
        <f>IF('Itemized Order'!AE70="","",'Itemized Order'!AE70)</f>
        <v/>
      </c>
      <c r="AF67" s="171" t="str">
        <f>IF('Itemized Order'!AF70="","",'Itemized Order'!AF70)</f>
        <v/>
      </c>
      <c r="AG67" s="171" t="str">
        <f>IF('Itemized Order'!AG70="","",'Itemized Order'!AG70)</f>
        <v/>
      </c>
      <c r="AH67" s="171" t="str">
        <f>IF('Itemized Order'!AH70="","",'Itemized Order'!AH70)</f>
        <v/>
      </c>
      <c r="AI67" s="171" t="str">
        <f>IF('Itemized Order'!AI70="","",'Itemized Order'!AI70)</f>
        <v/>
      </c>
      <c r="AK67" s="171" t="str">
        <f>IF('Itemized Order'!AK70="","",'Itemized Order'!AK70)</f>
        <v/>
      </c>
      <c r="AL67" s="171" t="str">
        <f>IF('Itemized Order'!AL70="","",'Itemized Order'!AL70)</f>
        <v/>
      </c>
      <c r="AM67" s="171" t="str">
        <f>IF('Itemized Order'!AM70="","",'Itemized Order'!AM70)</f>
        <v/>
      </c>
      <c r="AN67" s="171" t="str">
        <f>IF('Itemized Order'!AN70="","",'Itemized Order'!AN70)</f>
        <v/>
      </c>
      <c r="AO67" s="171" t="str">
        <f>IF('Itemized Order'!AO70="","",'Itemized Order'!AO70)</f>
        <v/>
      </c>
      <c r="AQ67" s="171" t="str">
        <f>IF('Itemized Order'!AQ70="","",'Itemized Order'!AQ70)</f>
        <v/>
      </c>
      <c r="AR67" s="171" t="str">
        <f>IF('Itemized Order'!AR70="","",'Itemized Order'!AR70)</f>
        <v/>
      </c>
      <c r="AS67" s="171" t="str">
        <f>IF('Itemized Order'!AS70="","",'Itemized Order'!AS70)</f>
        <v/>
      </c>
      <c r="AT67" s="171" t="str">
        <f>IF('Itemized Order'!AT70="","",'Itemized Order'!AT70)</f>
        <v/>
      </c>
      <c r="AU67" s="171" t="str">
        <f>IF('Itemized Order'!AU70="","",'Itemized Order'!AU70)</f>
        <v/>
      </c>
      <c r="AW67" s="171" t="str">
        <f>IF('Itemized Order'!AW70="","",'Itemized Order'!AW70)</f>
        <v/>
      </c>
      <c r="AX67" s="171" t="str">
        <f>IF('Itemized Order'!AX70="","",'Itemized Order'!AX70)</f>
        <v/>
      </c>
      <c r="AY67" s="171" t="str">
        <f>IF('Itemized Order'!AY70="","",'Itemized Order'!AY70)</f>
        <v/>
      </c>
      <c r="AZ67" s="171" t="str">
        <f>IF('Itemized Order'!AZ70="","",'Itemized Order'!AZ70)</f>
        <v/>
      </c>
      <c r="BA67" s="171" t="str">
        <f>IF('Itemized Order'!BA70="","",'Itemized Order'!BA70)</f>
        <v/>
      </c>
      <c r="BC67" s="171" t="str">
        <f>IF('Itemized Order'!BC70="","",'Itemized Order'!BC70)</f>
        <v/>
      </c>
      <c r="BD67" s="171" t="str">
        <f>IF('Itemized Order'!BD70="","",'Itemized Order'!BD70)</f>
        <v/>
      </c>
      <c r="BE67" s="171" t="str">
        <f>IF('Itemized Order'!BE70="","",'Itemized Order'!BE70)</f>
        <v/>
      </c>
      <c r="BF67" s="171" t="str">
        <f>IF('Itemized Order'!BF70="","",'Itemized Order'!BF70)</f>
        <v/>
      </c>
      <c r="BG67" s="171" t="str">
        <f>IF('Itemized Order'!BG70="","",'Itemized Order'!BG70)</f>
        <v/>
      </c>
      <c r="BI67" s="171" t="str">
        <f>IF('Itemized Order'!BI70="","",'Itemized Order'!BI70)</f>
        <v/>
      </c>
      <c r="BJ67" s="171" t="str">
        <f>IF('Itemized Order'!BJ70="","",'Itemized Order'!BJ70)</f>
        <v/>
      </c>
      <c r="BK67" s="171" t="str">
        <f>IF('Itemized Order'!BK70="","",'Itemized Order'!BK70)</f>
        <v/>
      </c>
      <c r="BL67" s="171" t="str">
        <f>IF('Itemized Order'!BL70="","",'Itemized Order'!BL70)</f>
        <v/>
      </c>
      <c r="BM67" s="171" t="str">
        <f>IF('Itemized Order'!BM70="","",'Itemized Order'!BM70)</f>
        <v/>
      </c>
      <c r="BO67" s="171" t="str">
        <f>IF('Itemized Order'!BO70="","",'Itemized Order'!BO70)</f>
        <v/>
      </c>
      <c r="BP67" s="171" t="str">
        <f>IF('Itemized Order'!BP70="","",'Itemized Order'!BP70)</f>
        <v/>
      </c>
      <c r="BQ67" s="171" t="str">
        <f>IF('Itemized Order'!BQ70="","",'Itemized Order'!BQ70)</f>
        <v/>
      </c>
      <c r="BR67" s="171" t="str">
        <f>IF('Itemized Order'!BR70="","",'Itemized Order'!BR70)</f>
        <v/>
      </c>
      <c r="BS67" s="171" t="str">
        <f>IF('Itemized Order'!BS70="","",'Itemized Order'!BS70)</f>
        <v/>
      </c>
      <c r="BU67" s="171" t="str">
        <f>IF('Itemized Order'!BU70="","",'Itemized Order'!BU70)</f>
        <v/>
      </c>
      <c r="BV67" s="171" t="str">
        <f>IF('Itemized Order'!BV70="","",'Itemized Order'!BV70)</f>
        <v/>
      </c>
      <c r="BW67" s="171" t="str">
        <f>IF('Itemized Order'!BW70="","",'Itemized Order'!BW70)</f>
        <v/>
      </c>
      <c r="BX67" s="171" t="str">
        <f>IF('Itemized Order'!BX70="","",'Itemized Order'!BX70)</f>
        <v/>
      </c>
      <c r="BY67" s="171" t="str">
        <f>IF('Itemized Order'!BY70="","",'Itemized Order'!BY70)</f>
        <v/>
      </c>
      <c r="CA67" s="171" t="str">
        <f>IF('Itemized Order'!CA70="","",'Itemized Order'!CA70)</f>
        <v/>
      </c>
      <c r="CB67" s="171" t="str">
        <f>IF('Itemized Order'!CB70="","",'Itemized Order'!CB70)</f>
        <v/>
      </c>
      <c r="CC67" s="171" t="str">
        <f>IF('Itemized Order'!CC70="","",'Itemized Order'!CC70)</f>
        <v/>
      </c>
      <c r="CD67" s="171" t="str">
        <f>IF('Itemized Order'!CD70="","",'Itemized Order'!CD70)</f>
        <v/>
      </c>
      <c r="CE67" s="171" t="str">
        <f>IF('Itemized Order'!CE70="","",'Itemized Order'!CE70)</f>
        <v/>
      </c>
    </row>
    <row r="68" spans="1:83" x14ac:dyDescent="0.3">
      <c r="A68" s="171" t="str">
        <f>IF('Itemized Order'!A71="","",'Itemized Order'!A71)</f>
        <v/>
      </c>
      <c r="B68" s="171" t="str">
        <f>IF('Itemized Order'!B71="","",'Itemized Order'!B71)</f>
        <v/>
      </c>
      <c r="C68" s="171" t="str">
        <f>IF('Itemized Order'!C71="","",'Itemized Order'!C71)</f>
        <v/>
      </c>
      <c r="D68" s="171" t="str">
        <f>IF('Itemized Order'!D71="","",'Itemized Order'!D71)</f>
        <v/>
      </c>
      <c r="E68" s="201" t="str">
        <f>IF('Itemized Order'!E71="","",'Itemized Order'!E71)</f>
        <v/>
      </c>
      <c r="G68" s="171" t="str">
        <f>IF('Itemized Order'!G71="","",'Itemized Order'!G71)</f>
        <v/>
      </c>
      <c r="H68" s="171" t="str">
        <f>IF('Itemized Order'!H71="","",'Itemized Order'!H71)</f>
        <v/>
      </c>
      <c r="I68" s="171" t="str">
        <f>IF('Itemized Order'!I71="","",'Itemized Order'!I71)</f>
        <v/>
      </c>
      <c r="J68" s="171" t="str">
        <f>IF('Itemized Order'!J71="","",'Itemized Order'!J71)</f>
        <v/>
      </c>
      <c r="K68" s="171" t="str">
        <f>IF('Itemized Order'!K71="","",'Itemized Order'!K71)</f>
        <v/>
      </c>
      <c r="M68" s="171" t="str">
        <f>IF('Itemized Order'!M71="","",'Itemized Order'!M71)</f>
        <v/>
      </c>
      <c r="N68" s="171" t="str">
        <f>IF('Itemized Order'!N71="","",'Itemized Order'!N71)</f>
        <v/>
      </c>
      <c r="O68" s="171" t="str">
        <f>IF('Itemized Order'!O71="","",'Itemized Order'!O71)</f>
        <v/>
      </c>
      <c r="P68" s="171" t="str">
        <f>IF('Itemized Order'!P71="","",'Itemized Order'!P71)</f>
        <v/>
      </c>
      <c r="Q68" s="171" t="str">
        <f>IF('Itemized Order'!Q71="","",'Itemized Order'!Q71)</f>
        <v/>
      </c>
      <c r="S68" s="171" t="str">
        <f>IF('Itemized Order'!S71="","",'Itemized Order'!S71)</f>
        <v/>
      </c>
      <c r="T68" s="171" t="str">
        <f>IF('Itemized Order'!T71="","",'Itemized Order'!T71)</f>
        <v/>
      </c>
      <c r="U68" s="171" t="str">
        <f>IF('Itemized Order'!U71="","",'Itemized Order'!U71)</f>
        <v/>
      </c>
      <c r="V68" s="171" t="str">
        <f>IF('Itemized Order'!V71="","",'Itemized Order'!V71)</f>
        <v/>
      </c>
      <c r="W68" s="171" t="str">
        <f>IF('Itemized Order'!W71="","",'Itemized Order'!W71)</f>
        <v/>
      </c>
      <c r="Y68" s="171" t="str">
        <f>IF('Itemized Order'!Y71="","",'Itemized Order'!Y71)</f>
        <v/>
      </c>
      <c r="Z68" s="171" t="str">
        <f>IF('Itemized Order'!Z71="","",'Itemized Order'!Z71)</f>
        <v/>
      </c>
      <c r="AA68" s="171" t="str">
        <f>IF('Itemized Order'!AA71="","",'Itemized Order'!AA71)</f>
        <v/>
      </c>
      <c r="AB68" s="171" t="str">
        <f>IF('Itemized Order'!AB71="","",'Itemized Order'!AB71)</f>
        <v/>
      </c>
      <c r="AC68" s="171" t="str">
        <f>IF('Itemized Order'!AC71="","",'Itemized Order'!AC71)</f>
        <v/>
      </c>
      <c r="AE68" s="171" t="str">
        <f>IF('Itemized Order'!AE71="","",'Itemized Order'!AE71)</f>
        <v/>
      </c>
      <c r="AF68" s="171" t="str">
        <f>IF('Itemized Order'!AF71="","",'Itemized Order'!AF71)</f>
        <v/>
      </c>
      <c r="AG68" s="171" t="str">
        <f>IF('Itemized Order'!AG71="","",'Itemized Order'!AG71)</f>
        <v/>
      </c>
      <c r="AH68" s="171" t="str">
        <f>IF('Itemized Order'!AH71="","",'Itemized Order'!AH71)</f>
        <v/>
      </c>
      <c r="AI68" s="171" t="str">
        <f>IF('Itemized Order'!AI71="","",'Itemized Order'!AI71)</f>
        <v/>
      </c>
      <c r="AK68" s="171" t="str">
        <f>IF('Itemized Order'!AK71="","",'Itemized Order'!AK71)</f>
        <v/>
      </c>
      <c r="AL68" s="171" t="str">
        <f>IF('Itemized Order'!AL71="","",'Itemized Order'!AL71)</f>
        <v/>
      </c>
      <c r="AM68" s="171" t="str">
        <f>IF('Itemized Order'!AM71="","",'Itemized Order'!AM71)</f>
        <v/>
      </c>
      <c r="AN68" s="171" t="str">
        <f>IF('Itemized Order'!AN71="","",'Itemized Order'!AN71)</f>
        <v/>
      </c>
      <c r="AO68" s="171" t="str">
        <f>IF('Itemized Order'!AO71="","",'Itemized Order'!AO71)</f>
        <v/>
      </c>
      <c r="AQ68" s="171" t="str">
        <f>IF('Itemized Order'!AQ71="","",'Itemized Order'!AQ71)</f>
        <v/>
      </c>
      <c r="AR68" s="171" t="str">
        <f>IF('Itemized Order'!AR71="","",'Itemized Order'!AR71)</f>
        <v/>
      </c>
      <c r="AS68" s="171" t="str">
        <f>IF('Itemized Order'!AS71="","",'Itemized Order'!AS71)</f>
        <v/>
      </c>
      <c r="AT68" s="171" t="str">
        <f>IF('Itemized Order'!AT71="","",'Itemized Order'!AT71)</f>
        <v/>
      </c>
      <c r="AU68" s="171" t="str">
        <f>IF('Itemized Order'!AU71="","",'Itemized Order'!AU71)</f>
        <v/>
      </c>
      <c r="AW68" s="171" t="str">
        <f>IF('Itemized Order'!AW71="","",'Itemized Order'!AW71)</f>
        <v/>
      </c>
      <c r="AX68" s="171" t="str">
        <f>IF('Itemized Order'!AX71="","",'Itemized Order'!AX71)</f>
        <v/>
      </c>
      <c r="AY68" s="171" t="str">
        <f>IF('Itemized Order'!AY71="","",'Itemized Order'!AY71)</f>
        <v/>
      </c>
      <c r="AZ68" s="171" t="str">
        <f>IF('Itemized Order'!AZ71="","",'Itemized Order'!AZ71)</f>
        <v/>
      </c>
      <c r="BA68" s="171" t="str">
        <f>IF('Itemized Order'!BA71="","",'Itemized Order'!BA71)</f>
        <v/>
      </c>
      <c r="BC68" s="171" t="str">
        <f>IF('Itemized Order'!BC71="","",'Itemized Order'!BC71)</f>
        <v/>
      </c>
      <c r="BD68" s="171" t="str">
        <f>IF('Itemized Order'!BD71="","",'Itemized Order'!BD71)</f>
        <v/>
      </c>
      <c r="BE68" s="171" t="str">
        <f>IF('Itemized Order'!BE71="","",'Itemized Order'!BE71)</f>
        <v/>
      </c>
      <c r="BF68" s="171" t="str">
        <f>IF('Itemized Order'!BF71="","",'Itemized Order'!BF71)</f>
        <v/>
      </c>
      <c r="BG68" s="171" t="str">
        <f>IF('Itemized Order'!BG71="","",'Itemized Order'!BG71)</f>
        <v/>
      </c>
      <c r="BI68" s="171" t="str">
        <f>IF('Itemized Order'!BI71="","",'Itemized Order'!BI71)</f>
        <v/>
      </c>
      <c r="BJ68" s="171" t="str">
        <f>IF('Itemized Order'!BJ71="","",'Itemized Order'!BJ71)</f>
        <v/>
      </c>
      <c r="BK68" s="171" t="str">
        <f>IF('Itemized Order'!BK71="","",'Itemized Order'!BK71)</f>
        <v/>
      </c>
      <c r="BL68" s="171" t="str">
        <f>IF('Itemized Order'!BL71="","",'Itemized Order'!BL71)</f>
        <v/>
      </c>
      <c r="BM68" s="171" t="str">
        <f>IF('Itemized Order'!BM71="","",'Itemized Order'!BM71)</f>
        <v/>
      </c>
      <c r="BO68" s="171" t="str">
        <f>IF('Itemized Order'!BO71="","",'Itemized Order'!BO71)</f>
        <v/>
      </c>
      <c r="BP68" s="171" t="str">
        <f>IF('Itemized Order'!BP71="","",'Itemized Order'!BP71)</f>
        <v/>
      </c>
      <c r="BQ68" s="171" t="str">
        <f>IF('Itemized Order'!BQ71="","",'Itemized Order'!BQ71)</f>
        <v/>
      </c>
      <c r="BR68" s="171" t="str">
        <f>IF('Itemized Order'!BR71="","",'Itemized Order'!BR71)</f>
        <v/>
      </c>
      <c r="BS68" s="171" t="str">
        <f>IF('Itemized Order'!BS71="","",'Itemized Order'!BS71)</f>
        <v/>
      </c>
      <c r="BU68" s="171" t="str">
        <f>IF('Itemized Order'!BU71="","",'Itemized Order'!BU71)</f>
        <v/>
      </c>
      <c r="BV68" s="171" t="str">
        <f>IF('Itemized Order'!BV71="","",'Itemized Order'!BV71)</f>
        <v/>
      </c>
      <c r="BW68" s="171" t="str">
        <f>IF('Itemized Order'!BW71="","",'Itemized Order'!BW71)</f>
        <v/>
      </c>
      <c r="BX68" s="171" t="str">
        <f>IF('Itemized Order'!BX71="","",'Itemized Order'!BX71)</f>
        <v/>
      </c>
      <c r="BY68" s="171" t="str">
        <f>IF('Itemized Order'!BY71="","",'Itemized Order'!BY71)</f>
        <v/>
      </c>
      <c r="CA68" s="171" t="str">
        <f>IF('Itemized Order'!CA71="","",'Itemized Order'!CA71)</f>
        <v/>
      </c>
      <c r="CB68" s="171" t="str">
        <f>IF('Itemized Order'!CB71="","",'Itemized Order'!CB71)</f>
        <v/>
      </c>
      <c r="CC68" s="171" t="str">
        <f>IF('Itemized Order'!CC71="","",'Itemized Order'!CC71)</f>
        <v/>
      </c>
      <c r="CD68" s="171" t="str">
        <f>IF('Itemized Order'!CD71="","",'Itemized Order'!CD71)</f>
        <v/>
      </c>
      <c r="CE68" s="171" t="str">
        <f>IF('Itemized Order'!CE71="","",'Itemized Order'!CE71)</f>
        <v/>
      </c>
    </row>
    <row r="69" spans="1:83" x14ac:dyDescent="0.3">
      <c r="A69" s="171" t="str">
        <f>IF('Itemized Order'!A72="","",'Itemized Order'!A72)</f>
        <v/>
      </c>
      <c r="B69" s="171" t="str">
        <f>IF('Itemized Order'!B72="","",'Itemized Order'!B72)</f>
        <v/>
      </c>
      <c r="C69" s="171" t="str">
        <f>IF('Itemized Order'!C72="","",'Itemized Order'!C72)</f>
        <v/>
      </c>
      <c r="D69" s="171" t="str">
        <f>IF('Itemized Order'!D72="","",'Itemized Order'!D72)</f>
        <v/>
      </c>
      <c r="E69" s="201" t="str">
        <f>IF('Itemized Order'!E72="","",'Itemized Order'!E72)</f>
        <v/>
      </c>
      <c r="G69" s="171" t="str">
        <f>IF('Itemized Order'!G72="","",'Itemized Order'!G72)</f>
        <v/>
      </c>
      <c r="H69" s="171" t="str">
        <f>IF('Itemized Order'!H72="","",'Itemized Order'!H72)</f>
        <v/>
      </c>
      <c r="I69" s="171" t="str">
        <f>IF('Itemized Order'!I72="","",'Itemized Order'!I72)</f>
        <v/>
      </c>
      <c r="J69" s="171" t="str">
        <f>IF('Itemized Order'!J72="","",'Itemized Order'!J72)</f>
        <v/>
      </c>
      <c r="K69" s="171" t="str">
        <f>IF('Itemized Order'!K72="","",'Itemized Order'!K72)</f>
        <v/>
      </c>
      <c r="M69" s="171" t="str">
        <f>IF('Itemized Order'!M72="","",'Itemized Order'!M72)</f>
        <v/>
      </c>
      <c r="N69" s="171" t="str">
        <f>IF('Itemized Order'!N72="","",'Itemized Order'!N72)</f>
        <v/>
      </c>
      <c r="O69" s="171" t="str">
        <f>IF('Itemized Order'!O72="","",'Itemized Order'!O72)</f>
        <v/>
      </c>
      <c r="P69" s="171" t="str">
        <f>IF('Itemized Order'!P72="","",'Itemized Order'!P72)</f>
        <v/>
      </c>
      <c r="Q69" s="171" t="str">
        <f>IF('Itemized Order'!Q72="","",'Itemized Order'!Q72)</f>
        <v/>
      </c>
      <c r="S69" s="171" t="str">
        <f>IF('Itemized Order'!S72="","",'Itemized Order'!S72)</f>
        <v/>
      </c>
      <c r="T69" s="171" t="str">
        <f>IF('Itemized Order'!T72="","",'Itemized Order'!T72)</f>
        <v/>
      </c>
      <c r="U69" s="171" t="str">
        <f>IF('Itemized Order'!U72="","",'Itemized Order'!U72)</f>
        <v/>
      </c>
      <c r="V69" s="171" t="str">
        <f>IF('Itemized Order'!V72="","",'Itemized Order'!V72)</f>
        <v/>
      </c>
      <c r="W69" s="171" t="str">
        <f>IF('Itemized Order'!W72="","",'Itemized Order'!W72)</f>
        <v/>
      </c>
      <c r="Y69" s="171" t="str">
        <f>IF('Itemized Order'!Y72="","",'Itemized Order'!Y72)</f>
        <v/>
      </c>
      <c r="Z69" s="171" t="str">
        <f>IF('Itemized Order'!Z72="","",'Itemized Order'!Z72)</f>
        <v/>
      </c>
      <c r="AA69" s="171" t="str">
        <f>IF('Itemized Order'!AA72="","",'Itemized Order'!AA72)</f>
        <v/>
      </c>
      <c r="AB69" s="171" t="str">
        <f>IF('Itemized Order'!AB72="","",'Itemized Order'!AB72)</f>
        <v/>
      </c>
      <c r="AC69" s="171" t="str">
        <f>IF('Itemized Order'!AC72="","",'Itemized Order'!AC72)</f>
        <v/>
      </c>
      <c r="AE69" s="171" t="str">
        <f>IF('Itemized Order'!AE72="","",'Itemized Order'!AE72)</f>
        <v/>
      </c>
      <c r="AF69" s="171" t="str">
        <f>IF('Itemized Order'!AF72="","",'Itemized Order'!AF72)</f>
        <v/>
      </c>
      <c r="AG69" s="171" t="str">
        <f>IF('Itemized Order'!AG72="","",'Itemized Order'!AG72)</f>
        <v/>
      </c>
      <c r="AH69" s="171" t="str">
        <f>IF('Itemized Order'!AH72="","",'Itemized Order'!AH72)</f>
        <v/>
      </c>
      <c r="AI69" s="171" t="str">
        <f>IF('Itemized Order'!AI72="","",'Itemized Order'!AI72)</f>
        <v/>
      </c>
      <c r="AK69" s="171" t="str">
        <f>IF('Itemized Order'!AK72="","",'Itemized Order'!AK72)</f>
        <v/>
      </c>
      <c r="AL69" s="171" t="str">
        <f>IF('Itemized Order'!AL72="","",'Itemized Order'!AL72)</f>
        <v/>
      </c>
      <c r="AM69" s="171" t="str">
        <f>IF('Itemized Order'!AM72="","",'Itemized Order'!AM72)</f>
        <v/>
      </c>
      <c r="AN69" s="171" t="str">
        <f>IF('Itemized Order'!AN72="","",'Itemized Order'!AN72)</f>
        <v/>
      </c>
      <c r="AO69" s="171" t="str">
        <f>IF('Itemized Order'!AO72="","",'Itemized Order'!AO72)</f>
        <v/>
      </c>
      <c r="AQ69" s="171" t="str">
        <f>IF('Itemized Order'!AQ72="","",'Itemized Order'!AQ72)</f>
        <v/>
      </c>
      <c r="AR69" s="171" t="str">
        <f>IF('Itemized Order'!AR72="","",'Itemized Order'!AR72)</f>
        <v/>
      </c>
      <c r="AS69" s="171" t="str">
        <f>IF('Itemized Order'!AS72="","",'Itemized Order'!AS72)</f>
        <v/>
      </c>
      <c r="AT69" s="171" t="str">
        <f>IF('Itemized Order'!AT72="","",'Itemized Order'!AT72)</f>
        <v/>
      </c>
      <c r="AU69" s="171" t="str">
        <f>IF('Itemized Order'!AU72="","",'Itemized Order'!AU72)</f>
        <v/>
      </c>
      <c r="AW69" s="171" t="str">
        <f>IF('Itemized Order'!AW72="","",'Itemized Order'!AW72)</f>
        <v/>
      </c>
      <c r="AX69" s="171" t="str">
        <f>IF('Itemized Order'!AX72="","",'Itemized Order'!AX72)</f>
        <v/>
      </c>
      <c r="AY69" s="171" t="str">
        <f>IF('Itemized Order'!AY72="","",'Itemized Order'!AY72)</f>
        <v/>
      </c>
      <c r="AZ69" s="171" t="str">
        <f>IF('Itemized Order'!AZ72="","",'Itemized Order'!AZ72)</f>
        <v/>
      </c>
      <c r="BA69" s="171" t="str">
        <f>IF('Itemized Order'!BA72="","",'Itemized Order'!BA72)</f>
        <v/>
      </c>
      <c r="BC69" s="171" t="str">
        <f>IF('Itemized Order'!BC72="","",'Itemized Order'!BC72)</f>
        <v/>
      </c>
      <c r="BD69" s="171" t="str">
        <f>IF('Itemized Order'!BD72="","",'Itemized Order'!BD72)</f>
        <v/>
      </c>
      <c r="BE69" s="171" t="str">
        <f>IF('Itemized Order'!BE72="","",'Itemized Order'!BE72)</f>
        <v/>
      </c>
      <c r="BF69" s="171" t="str">
        <f>IF('Itemized Order'!BF72="","",'Itemized Order'!BF72)</f>
        <v/>
      </c>
      <c r="BG69" s="171" t="str">
        <f>IF('Itemized Order'!BG72="","",'Itemized Order'!BG72)</f>
        <v/>
      </c>
      <c r="BI69" s="171" t="str">
        <f>IF('Itemized Order'!BI72="","",'Itemized Order'!BI72)</f>
        <v/>
      </c>
      <c r="BJ69" s="171" t="str">
        <f>IF('Itemized Order'!BJ72="","",'Itemized Order'!BJ72)</f>
        <v/>
      </c>
      <c r="BK69" s="171" t="str">
        <f>IF('Itemized Order'!BK72="","",'Itemized Order'!BK72)</f>
        <v/>
      </c>
      <c r="BL69" s="171" t="str">
        <f>IF('Itemized Order'!BL72="","",'Itemized Order'!BL72)</f>
        <v/>
      </c>
      <c r="BM69" s="171" t="str">
        <f>IF('Itemized Order'!BM72="","",'Itemized Order'!BM72)</f>
        <v/>
      </c>
      <c r="BO69" s="171" t="str">
        <f>IF('Itemized Order'!BO72="","",'Itemized Order'!BO72)</f>
        <v/>
      </c>
      <c r="BP69" s="171" t="str">
        <f>IF('Itemized Order'!BP72="","",'Itemized Order'!BP72)</f>
        <v/>
      </c>
      <c r="BQ69" s="171" t="str">
        <f>IF('Itemized Order'!BQ72="","",'Itemized Order'!BQ72)</f>
        <v/>
      </c>
      <c r="BR69" s="171" t="str">
        <f>IF('Itemized Order'!BR72="","",'Itemized Order'!BR72)</f>
        <v/>
      </c>
      <c r="BS69" s="171" t="str">
        <f>IF('Itemized Order'!BS72="","",'Itemized Order'!BS72)</f>
        <v/>
      </c>
      <c r="BU69" s="171" t="str">
        <f>IF('Itemized Order'!BU72="","",'Itemized Order'!BU72)</f>
        <v/>
      </c>
      <c r="BV69" s="171" t="str">
        <f>IF('Itemized Order'!BV72="","",'Itemized Order'!BV72)</f>
        <v/>
      </c>
      <c r="BW69" s="171" t="str">
        <f>IF('Itemized Order'!BW72="","",'Itemized Order'!BW72)</f>
        <v/>
      </c>
      <c r="BX69" s="171" t="str">
        <f>IF('Itemized Order'!BX72="","",'Itemized Order'!BX72)</f>
        <v/>
      </c>
      <c r="BY69" s="171" t="str">
        <f>IF('Itemized Order'!BY72="","",'Itemized Order'!BY72)</f>
        <v/>
      </c>
      <c r="CA69" s="171" t="str">
        <f>IF('Itemized Order'!CA72="","",'Itemized Order'!CA72)</f>
        <v/>
      </c>
      <c r="CB69" s="171" t="str">
        <f>IF('Itemized Order'!CB72="","",'Itemized Order'!CB72)</f>
        <v/>
      </c>
      <c r="CC69" s="171" t="str">
        <f>IF('Itemized Order'!CC72="","",'Itemized Order'!CC72)</f>
        <v/>
      </c>
      <c r="CD69" s="171" t="str">
        <f>IF('Itemized Order'!CD72="","",'Itemized Order'!CD72)</f>
        <v/>
      </c>
      <c r="CE69" s="171" t="str">
        <f>IF('Itemized Order'!CE72="","",'Itemized Order'!CE72)</f>
        <v/>
      </c>
    </row>
    <row r="70" spans="1:83" x14ac:dyDescent="0.3">
      <c r="A70" s="171" t="str">
        <f>IF('Itemized Order'!A73="","",'Itemized Order'!A73)</f>
        <v/>
      </c>
      <c r="B70" s="171" t="str">
        <f>IF('Itemized Order'!B73="","",'Itemized Order'!B73)</f>
        <v/>
      </c>
      <c r="C70" s="171" t="str">
        <f>IF('Itemized Order'!C73="","",'Itemized Order'!C73)</f>
        <v/>
      </c>
      <c r="D70" s="171" t="str">
        <f>IF('Itemized Order'!D73="","",'Itemized Order'!D73)</f>
        <v/>
      </c>
      <c r="E70" s="201" t="str">
        <f>IF('Itemized Order'!E73="","",'Itemized Order'!E73)</f>
        <v/>
      </c>
      <c r="G70" s="171" t="str">
        <f>IF('Itemized Order'!G73="","",'Itemized Order'!G73)</f>
        <v/>
      </c>
      <c r="H70" s="171" t="str">
        <f>IF('Itemized Order'!H73="","",'Itemized Order'!H73)</f>
        <v/>
      </c>
      <c r="I70" s="171" t="str">
        <f>IF('Itemized Order'!I73="","",'Itemized Order'!I73)</f>
        <v/>
      </c>
      <c r="J70" s="171" t="str">
        <f>IF('Itemized Order'!J73="","",'Itemized Order'!J73)</f>
        <v/>
      </c>
      <c r="K70" s="171" t="str">
        <f>IF('Itemized Order'!K73="","",'Itemized Order'!K73)</f>
        <v/>
      </c>
      <c r="M70" s="171" t="str">
        <f>IF('Itemized Order'!M73="","",'Itemized Order'!M73)</f>
        <v/>
      </c>
      <c r="N70" s="171" t="str">
        <f>IF('Itemized Order'!N73="","",'Itemized Order'!N73)</f>
        <v/>
      </c>
      <c r="O70" s="171" t="str">
        <f>IF('Itemized Order'!O73="","",'Itemized Order'!O73)</f>
        <v/>
      </c>
      <c r="P70" s="171" t="str">
        <f>IF('Itemized Order'!P73="","",'Itemized Order'!P73)</f>
        <v/>
      </c>
      <c r="Q70" s="171" t="str">
        <f>IF('Itemized Order'!Q73="","",'Itemized Order'!Q73)</f>
        <v/>
      </c>
      <c r="S70" s="171" t="str">
        <f>IF('Itemized Order'!S73="","",'Itemized Order'!S73)</f>
        <v/>
      </c>
      <c r="T70" s="171" t="str">
        <f>IF('Itemized Order'!T73="","",'Itemized Order'!T73)</f>
        <v/>
      </c>
      <c r="U70" s="171" t="str">
        <f>IF('Itemized Order'!U73="","",'Itemized Order'!U73)</f>
        <v/>
      </c>
      <c r="V70" s="171" t="str">
        <f>IF('Itemized Order'!V73="","",'Itemized Order'!V73)</f>
        <v/>
      </c>
      <c r="W70" s="171" t="str">
        <f>IF('Itemized Order'!W73="","",'Itemized Order'!W73)</f>
        <v/>
      </c>
      <c r="Y70" s="171" t="str">
        <f>IF('Itemized Order'!Y73="","",'Itemized Order'!Y73)</f>
        <v/>
      </c>
      <c r="Z70" s="171" t="str">
        <f>IF('Itemized Order'!Z73="","",'Itemized Order'!Z73)</f>
        <v/>
      </c>
      <c r="AA70" s="171" t="str">
        <f>IF('Itemized Order'!AA73="","",'Itemized Order'!AA73)</f>
        <v/>
      </c>
      <c r="AB70" s="171" t="str">
        <f>IF('Itemized Order'!AB73="","",'Itemized Order'!AB73)</f>
        <v/>
      </c>
      <c r="AC70" s="171" t="str">
        <f>IF('Itemized Order'!AC73="","",'Itemized Order'!AC73)</f>
        <v/>
      </c>
      <c r="AE70" s="171" t="str">
        <f>IF('Itemized Order'!AE73="","",'Itemized Order'!AE73)</f>
        <v/>
      </c>
      <c r="AF70" s="171" t="str">
        <f>IF('Itemized Order'!AF73="","",'Itemized Order'!AF73)</f>
        <v/>
      </c>
      <c r="AG70" s="171" t="str">
        <f>IF('Itemized Order'!AG73="","",'Itemized Order'!AG73)</f>
        <v/>
      </c>
      <c r="AH70" s="171" t="str">
        <f>IF('Itemized Order'!AH73="","",'Itemized Order'!AH73)</f>
        <v/>
      </c>
      <c r="AI70" s="171" t="str">
        <f>IF('Itemized Order'!AI73="","",'Itemized Order'!AI73)</f>
        <v/>
      </c>
      <c r="AK70" s="171" t="str">
        <f>IF('Itemized Order'!AK73="","",'Itemized Order'!AK73)</f>
        <v/>
      </c>
      <c r="AL70" s="171" t="str">
        <f>IF('Itemized Order'!AL73="","",'Itemized Order'!AL73)</f>
        <v/>
      </c>
      <c r="AM70" s="171" t="str">
        <f>IF('Itemized Order'!AM73="","",'Itemized Order'!AM73)</f>
        <v/>
      </c>
      <c r="AN70" s="171" t="str">
        <f>IF('Itemized Order'!AN73="","",'Itemized Order'!AN73)</f>
        <v/>
      </c>
      <c r="AO70" s="171" t="str">
        <f>IF('Itemized Order'!AO73="","",'Itemized Order'!AO73)</f>
        <v/>
      </c>
      <c r="AQ70" s="171" t="str">
        <f>IF('Itemized Order'!AQ73="","",'Itemized Order'!AQ73)</f>
        <v/>
      </c>
      <c r="AR70" s="171" t="str">
        <f>IF('Itemized Order'!AR73="","",'Itemized Order'!AR73)</f>
        <v/>
      </c>
      <c r="AS70" s="171" t="str">
        <f>IF('Itemized Order'!AS73="","",'Itemized Order'!AS73)</f>
        <v/>
      </c>
      <c r="AT70" s="171" t="str">
        <f>IF('Itemized Order'!AT73="","",'Itemized Order'!AT73)</f>
        <v/>
      </c>
      <c r="AU70" s="171" t="str">
        <f>IF('Itemized Order'!AU73="","",'Itemized Order'!AU73)</f>
        <v/>
      </c>
      <c r="AW70" s="171" t="str">
        <f>IF('Itemized Order'!AW73="","",'Itemized Order'!AW73)</f>
        <v/>
      </c>
      <c r="AX70" s="171" t="str">
        <f>IF('Itemized Order'!AX73="","",'Itemized Order'!AX73)</f>
        <v/>
      </c>
      <c r="AY70" s="171" t="str">
        <f>IF('Itemized Order'!AY73="","",'Itemized Order'!AY73)</f>
        <v/>
      </c>
      <c r="AZ70" s="171" t="str">
        <f>IF('Itemized Order'!AZ73="","",'Itemized Order'!AZ73)</f>
        <v/>
      </c>
      <c r="BA70" s="171" t="str">
        <f>IF('Itemized Order'!BA73="","",'Itemized Order'!BA73)</f>
        <v/>
      </c>
      <c r="BC70" s="171" t="str">
        <f>IF('Itemized Order'!BC73="","",'Itemized Order'!BC73)</f>
        <v/>
      </c>
      <c r="BD70" s="171" t="str">
        <f>IF('Itemized Order'!BD73="","",'Itemized Order'!BD73)</f>
        <v/>
      </c>
      <c r="BE70" s="171" t="str">
        <f>IF('Itemized Order'!BE73="","",'Itemized Order'!BE73)</f>
        <v/>
      </c>
      <c r="BF70" s="171" t="str">
        <f>IF('Itemized Order'!BF73="","",'Itemized Order'!BF73)</f>
        <v/>
      </c>
      <c r="BG70" s="171" t="str">
        <f>IF('Itemized Order'!BG73="","",'Itemized Order'!BG73)</f>
        <v/>
      </c>
      <c r="BI70" s="171" t="str">
        <f>IF('Itemized Order'!BI73="","",'Itemized Order'!BI73)</f>
        <v/>
      </c>
      <c r="BJ70" s="171" t="str">
        <f>IF('Itemized Order'!BJ73="","",'Itemized Order'!BJ73)</f>
        <v/>
      </c>
      <c r="BK70" s="171" t="str">
        <f>IF('Itemized Order'!BK73="","",'Itemized Order'!BK73)</f>
        <v/>
      </c>
      <c r="BL70" s="171" t="str">
        <f>IF('Itemized Order'!BL73="","",'Itemized Order'!BL73)</f>
        <v/>
      </c>
      <c r="BM70" s="171" t="str">
        <f>IF('Itemized Order'!BM73="","",'Itemized Order'!BM73)</f>
        <v/>
      </c>
      <c r="BO70" s="171" t="str">
        <f>IF('Itemized Order'!BO73="","",'Itemized Order'!BO73)</f>
        <v/>
      </c>
      <c r="BP70" s="171" t="str">
        <f>IF('Itemized Order'!BP73="","",'Itemized Order'!BP73)</f>
        <v/>
      </c>
      <c r="BQ70" s="171" t="str">
        <f>IF('Itemized Order'!BQ73="","",'Itemized Order'!BQ73)</f>
        <v/>
      </c>
      <c r="BR70" s="171" t="str">
        <f>IF('Itemized Order'!BR73="","",'Itemized Order'!BR73)</f>
        <v/>
      </c>
      <c r="BS70" s="171" t="str">
        <f>IF('Itemized Order'!BS73="","",'Itemized Order'!BS73)</f>
        <v/>
      </c>
      <c r="BU70" s="171" t="str">
        <f>IF('Itemized Order'!BU73="","",'Itemized Order'!BU73)</f>
        <v/>
      </c>
      <c r="BV70" s="171" t="str">
        <f>IF('Itemized Order'!BV73="","",'Itemized Order'!BV73)</f>
        <v/>
      </c>
      <c r="BW70" s="171" t="str">
        <f>IF('Itemized Order'!BW73="","",'Itemized Order'!BW73)</f>
        <v/>
      </c>
      <c r="BX70" s="171" t="str">
        <f>IF('Itemized Order'!BX73="","",'Itemized Order'!BX73)</f>
        <v/>
      </c>
      <c r="BY70" s="171" t="str">
        <f>IF('Itemized Order'!BY73="","",'Itemized Order'!BY73)</f>
        <v/>
      </c>
      <c r="CA70" s="171" t="str">
        <f>IF('Itemized Order'!CA73="","",'Itemized Order'!CA73)</f>
        <v/>
      </c>
      <c r="CB70" s="171" t="str">
        <f>IF('Itemized Order'!CB73="","",'Itemized Order'!CB73)</f>
        <v/>
      </c>
      <c r="CC70" s="171" t="str">
        <f>IF('Itemized Order'!CC73="","",'Itemized Order'!CC73)</f>
        <v/>
      </c>
      <c r="CD70" s="171" t="str">
        <f>IF('Itemized Order'!CD73="","",'Itemized Order'!CD73)</f>
        <v/>
      </c>
      <c r="CE70" s="171" t="str">
        <f>IF('Itemized Order'!CE73="","",'Itemized Order'!CE73)</f>
        <v/>
      </c>
    </row>
    <row r="71" spans="1:83" x14ac:dyDescent="0.3">
      <c r="A71" s="171" t="str">
        <f>IF('Itemized Order'!A74="","",'Itemized Order'!A74)</f>
        <v/>
      </c>
      <c r="B71" s="171" t="str">
        <f>IF('Itemized Order'!B74="","",'Itemized Order'!B74)</f>
        <v/>
      </c>
      <c r="C71" s="171" t="str">
        <f>IF('Itemized Order'!C74="","",'Itemized Order'!C74)</f>
        <v/>
      </c>
      <c r="D71" s="171" t="str">
        <f>IF('Itemized Order'!D74="","",'Itemized Order'!D74)</f>
        <v/>
      </c>
      <c r="E71" s="201" t="str">
        <f>IF('Itemized Order'!E74="","",'Itemized Order'!E74)</f>
        <v/>
      </c>
      <c r="G71" s="171" t="str">
        <f>IF('Itemized Order'!G74="","",'Itemized Order'!G74)</f>
        <v/>
      </c>
      <c r="H71" s="171" t="str">
        <f>IF('Itemized Order'!H74="","",'Itemized Order'!H74)</f>
        <v/>
      </c>
      <c r="I71" s="171" t="str">
        <f>IF('Itemized Order'!I74="","",'Itemized Order'!I74)</f>
        <v/>
      </c>
      <c r="J71" s="171" t="str">
        <f>IF('Itemized Order'!J74="","",'Itemized Order'!J74)</f>
        <v/>
      </c>
      <c r="K71" s="171" t="str">
        <f>IF('Itemized Order'!K74="","",'Itemized Order'!K74)</f>
        <v/>
      </c>
      <c r="M71" s="171" t="str">
        <f>IF('Itemized Order'!M74="","",'Itemized Order'!M74)</f>
        <v/>
      </c>
      <c r="N71" s="171" t="str">
        <f>IF('Itemized Order'!N74="","",'Itemized Order'!N74)</f>
        <v/>
      </c>
      <c r="O71" s="171" t="str">
        <f>IF('Itemized Order'!O74="","",'Itemized Order'!O74)</f>
        <v/>
      </c>
      <c r="P71" s="171" t="str">
        <f>IF('Itemized Order'!P74="","",'Itemized Order'!P74)</f>
        <v/>
      </c>
      <c r="Q71" s="171" t="str">
        <f>IF('Itemized Order'!Q74="","",'Itemized Order'!Q74)</f>
        <v/>
      </c>
      <c r="S71" s="171" t="str">
        <f>IF('Itemized Order'!S74="","",'Itemized Order'!S74)</f>
        <v/>
      </c>
      <c r="T71" s="171" t="str">
        <f>IF('Itemized Order'!T74="","",'Itemized Order'!T74)</f>
        <v/>
      </c>
      <c r="U71" s="171" t="str">
        <f>IF('Itemized Order'!U74="","",'Itemized Order'!U74)</f>
        <v/>
      </c>
      <c r="V71" s="171" t="str">
        <f>IF('Itemized Order'!V74="","",'Itemized Order'!V74)</f>
        <v/>
      </c>
      <c r="W71" s="171" t="str">
        <f>IF('Itemized Order'!W74="","",'Itemized Order'!W74)</f>
        <v/>
      </c>
      <c r="Y71" s="171" t="str">
        <f>IF('Itemized Order'!Y74="","",'Itemized Order'!Y74)</f>
        <v/>
      </c>
      <c r="Z71" s="171" t="str">
        <f>IF('Itemized Order'!Z74="","",'Itemized Order'!Z74)</f>
        <v/>
      </c>
      <c r="AA71" s="171" t="str">
        <f>IF('Itemized Order'!AA74="","",'Itemized Order'!AA74)</f>
        <v/>
      </c>
      <c r="AB71" s="171" t="str">
        <f>IF('Itemized Order'!AB74="","",'Itemized Order'!AB74)</f>
        <v/>
      </c>
      <c r="AC71" s="171" t="str">
        <f>IF('Itemized Order'!AC74="","",'Itemized Order'!AC74)</f>
        <v/>
      </c>
      <c r="AE71" s="171" t="str">
        <f>IF('Itemized Order'!AE74="","",'Itemized Order'!AE74)</f>
        <v/>
      </c>
      <c r="AF71" s="171" t="str">
        <f>IF('Itemized Order'!AF74="","",'Itemized Order'!AF74)</f>
        <v/>
      </c>
      <c r="AG71" s="171" t="str">
        <f>IF('Itemized Order'!AG74="","",'Itemized Order'!AG74)</f>
        <v/>
      </c>
      <c r="AH71" s="171" t="str">
        <f>IF('Itemized Order'!AH74="","",'Itemized Order'!AH74)</f>
        <v/>
      </c>
      <c r="AI71" s="171" t="str">
        <f>IF('Itemized Order'!AI74="","",'Itemized Order'!AI74)</f>
        <v/>
      </c>
      <c r="AK71" s="171" t="str">
        <f>IF('Itemized Order'!AK74="","",'Itemized Order'!AK74)</f>
        <v/>
      </c>
      <c r="AL71" s="171" t="str">
        <f>IF('Itemized Order'!AL74="","",'Itemized Order'!AL74)</f>
        <v/>
      </c>
      <c r="AM71" s="171" t="str">
        <f>IF('Itemized Order'!AM74="","",'Itemized Order'!AM74)</f>
        <v/>
      </c>
      <c r="AN71" s="171" t="str">
        <f>IF('Itemized Order'!AN74="","",'Itemized Order'!AN74)</f>
        <v/>
      </c>
      <c r="AO71" s="171" t="str">
        <f>IF('Itemized Order'!AO74="","",'Itemized Order'!AO74)</f>
        <v/>
      </c>
      <c r="AQ71" s="171" t="str">
        <f>IF('Itemized Order'!AQ74="","",'Itemized Order'!AQ74)</f>
        <v/>
      </c>
      <c r="AR71" s="171" t="str">
        <f>IF('Itemized Order'!AR74="","",'Itemized Order'!AR74)</f>
        <v/>
      </c>
      <c r="AS71" s="171" t="str">
        <f>IF('Itemized Order'!AS74="","",'Itemized Order'!AS74)</f>
        <v/>
      </c>
      <c r="AT71" s="171" t="str">
        <f>IF('Itemized Order'!AT74="","",'Itemized Order'!AT74)</f>
        <v/>
      </c>
      <c r="AU71" s="171" t="str">
        <f>IF('Itemized Order'!AU74="","",'Itemized Order'!AU74)</f>
        <v/>
      </c>
      <c r="AW71" s="171" t="str">
        <f>IF('Itemized Order'!AW74="","",'Itemized Order'!AW74)</f>
        <v/>
      </c>
      <c r="AX71" s="171" t="str">
        <f>IF('Itemized Order'!AX74="","",'Itemized Order'!AX74)</f>
        <v/>
      </c>
      <c r="AY71" s="171" t="str">
        <f>IF('Itemized Order'!AY74="","",'Itemized Order'!AY74)</f>
        <v/>
      </c>
      <c r="AZ71" s="171" t="str">
        <f>IF('Itemized Order'!AZ74="","",'Itemized Order'!AZ74)</f>
        <v/>
      </c>
      <c r="BA71" s="171" t="str">
        <f>IF('Itemized Order'!BA74="","",'Itemized Order'!BA74)</f>
        <v/>
      </c>
      <c r="BC71" s="171" t="str">
        <f>IF('Itemized Order'!BC74="","",'Itemized Order'!BC74)</f>
        <v/>
      </c>
      <c r="BD71" s="171" t="str">
        <f>IF('Itemized Order'!BD74="","",'Itemized Order'!BD74)</f>
        <v/>
      </c>
      <c r="BE71" s="171" t="str">
        <f>IF('Itemized Order'!BE74="","",'Itemized Order'!BE74)</f>
        <v/>
      </c>
      <c r="BF71" s="171" t="str">
        <f>IF('Itemized Order'!BF74="","",'Itemized Order'!BF74)</f>
        <v/>
      </c>
      <c r="BG71" s="171" t="str">
        <f>IF('Itemized Order'!BG74="","",'Itemized Order'!BG74)</f>
        <v/>
      </c>
      <c r="BI71" s="171" t="str">
        <f>IF('Itemized Order'!BI74="","",'Itemized Order'!BI74)</f>
        <v/>
      </c>
      <c r="BJ71" s="171" t="str">
        <f>IF('Itemized Order'!BJ74="","",'Itemized Order'!BJ74)</f>
        <v/>
      </c>
      <c r="BK71" s="171" t="str">
        <f>IF('Itemized Order'!BK74="","",'Itemized Order'!BK74)</f>
        <v/>
      </c>
      <c r="BL71" s="171" t="str">
        <f>IF('Itemized Order'!BL74="","",'Itemized Order'!BL74)</f>
        <v/>
      </c>
      <c r="BM71" s="171" t="str">
        <f>IF('Itemized Order'!BM74="","",'Itemized Order'!BM74)</f>
        <v/>
      </c>
      <c r="BO71" s="171" t="str">
        <f>IF('Itemized Order'!BO74="","",'Itemized Order'!BO74)</f>
        <v/>
      </c>
      <c r="BP71" s="171" t="str">
        <f>IF('Itemized Order'!BP74="","",'Itemized Order'!BP74)</f>
        <v/>
      </c>
      <c r="BQ71" s="171" t="str">
        <f>IF('Itemized Order'!BQ74="","",'Itemized Order'!BQ74)</f>
        <v/>
      </c>
      <c r="BR71" s="171" t="str">
        <f>IF('Itemized Order'!BR74="","",'Itemized Order'!BR74)</f>
        <v/>
      </c>
      <c r="BS71" s="171" t="str">
        <f>IF('Itemized Order'!BS74="","",'Itemized Order'!BS74)</f>
        <v/>
      </c>
      <c r="BU71" s="171" t="str">
        <f>IF('Itemized Order'!BU74="","",'Itemized Order'!BU74)</f>
        <v/>
      </c>
      <c r="BV71" s="171" t="str">
        <f>IF('Itemized Order'!BV74="","",'Itemized Order'!BV74)</f>
        <v/>
      </c>
      <c r="BW71" s="171" t="str">
        <f>IF('Itemized Order'!BW74="","",'Itemized Order'!BW74)</f>
        <v/>
      </c>
      <c r="BX71" s="171" t="str">
        <f>IF('Itemized Order'!BX74="","",'Itemized Order'!BX74)</f>
        <v/>
      </c>
      <c r="BY71" s="171" t="str">
        <f>IF('Itemized Order'!BY74="","",'Itemized Order'!BY74)</f>
        <v/>
      </c>
      <c r="CA71" s="171" t="str">
        <f>IF('Itemized Order'!CA74="","",'Itemized Order'!CA74)</f>
        <v/>
      </c>
      <c r="CB71" s="171" t="str">
        <f>IF('Itemized Order'!CB74="","",'Itemized Order'!CB74)</f>
        <v/>
      </c>
      <c r="CC71" s="171" t="str">
        <f>IF('Itemized Order'!CC74="","",'Itemized Order'!CC74)</f>
        <v/>
      </c>
      <c r="CD71" s="171" t="str">
        <f>IF('Itemized Order'!CD74="","",'Itemized Order'!CD74)</f>
        <v/>
      </c>
      <c r="CE71" s="171" t="str">
        <f>IF('Itemized Order'!CE74="","",'Itemized Order'!CE74)</f>
        <v/>
      </c>
    </row>
    <row r="72" spans="1:83" x14ac:dyDescent="0.3">
      <c r="A72" s="171" t="str">
        <f>IF('Itemized Order'!A75="","",'Itemized Order'!A75)</f>
        <v/>
      </c>
      <c r="B72" s="171" t="str">
        <f>IF('Itemized Order'!B75="","",'Itemized Order'!B75)</f>
        <v/>
      </c>
      <c r="C72" s="171" t="str">
        <f>IF('Itemized Order'!C75="","",'Itemized Order'!C75)</f>
        <v/>
      </c>
      <c r="D72" s="171" t="str">
        <f>IF('Itemized Order'!D75="","",'Itemized Order'!D75)</f>
        <v/>
      </c>
      <c r="E72" s="201" t="str">
        <f>IF('Itemized Order'!E75="","",'Itemized Order'!E75)</f>
        <v/>
      </c>
      <c r="G72" s="171" t="str">
        <f>IF('Itemized Order'!G75="","",'Itemized Order'!G75)</f>
        <v/>
      </c>
      <c r="H72" s="171" t="str">
        <f>IF('Itemized Order'!H75="","",'Itemized Order'!H75)</f>
        <v/>
      </c>
      <c r="I72" s="171" t="str">
        <f>IF('Itemized Order'!I75="","",'Itemized Order'!I75)</f>
        <v/>
      </c>
      <c r="J72" s="171" t="str">
        <f>IF('Itemized Order'!J75="","",'Itemized Order'!J75)</f>
        <v/>
      </c>
      <c r="K72" s="171" t="str">
        <f>IF('Itemized Order'!K75="","",'Itemized Order'!K75)</f>
        <v/>
      </c>
      <c r="M72" s="171" t="str">
        <f>IF('Itemized Order'!M75="","",'Itemized Order'!M75)</f>
        <v/>
      </c>
      <c r="N72" s="171" t="str">
        <f>IF('Itemized Order'!N75="","",'Itemized Order'!N75)</f>
        <v/>
      </c>
      <c r="O72" s="171" t="str">
        <f>IF('Itemized Order'!O75="","",'Itemized Order'!O75)</f>
        <v/>
      </c>
      <c r="P72" s="171" t="str">
        <f>IF('Itemized Order'!P75="","",'Itemized Order'!P75)</f>
        <v/>
      </c>
      <c r="Q72" s="171" t="str">
        <f>IF('Itemized Order'!Q75="","",'Itemized Order'!Q75)</f>
        <v/>
      </c>
      <c r="S72" s="171" t="str">
        <f>IF('Itemized Order'!S75="","",'Itemized Order'!S75)</f>
        <v/>
      </c>
      <c r="T72" s="171" t="str">
        <f>IF('Itemized Order'!T75="","",'Itemized Order'!T75)</f>
        <v/>
      </c>
      <c r="U72" s="171" t="str">
        <f>IF('Itemized Order'!U75="","",'Itemized Order'!U75)</f>
        <v/>
      </c>
      <c r="V72" s="171" t="str">
        <f>IF('Itemized Order'!V75="","",'Itemized Order'!V75)</f>
        <v/>
      </c>
      <c r="W72" s="171" t="str">
        <f>IF('Itemized Order'!W75="","",'Itemized Order'!W75)</f>
        <v/>
      </c>
      <c r="Y72" s="171" t="str">
        <f>IF('Itemized Order'!Y75="","",'Itemized Order'!Y75)</f>
        <v/>
      </c>
      <c r="Z72" s="171" t="str">
        <f>IF('Itemized Order'!Z75="","",'Itemized Order'!Z75)</f>
        <v/>
      </c>
      <c r="AA72" s="171" t="str">
        <f>IF('Itemized Order'!AA75="","",'Itemized Order'!AA75)</f>
        <v/>
      </c>
      <c r="AB72" s="171" t="str">
        <f>IF('Itemized Order'!AB75="","",'Itemized Order'!AB75)</f>
        <v/>
      </c>
      <c r="AC72" s="171" t="str">
        <f>IF('Itemized Order'!AC75="","",'Itemized Order'!AC75)</f>
        <v/>
      </c>
      <c r="AE72" s="171" t="str">
        <f>IF('Itemized Order'!AE75="","",'Itemized Order'!AE75)</f>
        <v/>
      </c>
      <c r="AF72" s="171" t="str">
        <f>IF('Itemized Order'!AF75="","",'Itemized Order'!AF75)</f>
        <v/>
      </c>
      <c r="AG72" s="171" t="str">
        <f>IF('Itemized Order'!AG75="","",'Itemized Order'!AG75)</f>
        <v/>
      </c>
      <c r="AH72" s="171" t="str">
        <f>IF('Itemized Order'!AH75="","",'Itemized Order'!AH75)</f>
        <v/>
      </c>
      <c r="AI72" s="171" t="str">
        <f>IF('Itemized Order'!AI75="","",'Itemized Order'!AI75)</f>
        <v/>
      </c>
      <c r="AK72" s="171" t="str">
        <f>IF('Itemized Order'!AK75="","",'Itemized Order'!AK75)</f>
        <v/>
      </c>
      <c r="AL72" s="171" t="str">
        <f>IF('Itemized Order'!AL75="","",'Itemized Order'!AL75)</f>
        <v/>
      </c>
      <c r="AM72" s="171" t="str">
        <f>IF('Itemized Order'!AM75="","",'Itemized Order'!AM75)</f>
        <v/>
      </c>
      <c r="AN72" s="171" t="str">
        <f>IF('Itemized Order'!AN75="","",'Itemized Order'!AN75)</f>
        <v/>
      </c>
      <c r="AO72" s="171" t="str">
        <f>IF('Itemized Order'!AO75="","",'Itemized Order'!AO75)</f>
        <v/>
      </c>
      <c r="AQ72" s="171" t="str">
        <f>IF('Itemized Order'!AQ75="","",'Itemized Order'!AQ75)</f>
        <v/>
      </c>
      <c r="AR72" s="171" t="str">
        <f>IF('Itemized Order'!AR75="","",'Itemized Order'!AR75)</f>
        <v/>
      </c>
      <c r="AS72" s="171" t="str">
        <f>IF('Itemized Order'!AS75="","",'Itemized Order'!AS75)</f>
        <v/>
      </c>
      <c r="AT72" s="171" t="str">
        <f>IF('Itemized Order'!AT75="","",'Itemized Order'!AT75)</f>
        <v/>
      </c>
      <c r="AU72" s="171" t="str">
        <f>IF('Itemized Order'!AU75="","",'Itemized Order'!AU75)</f>
        <v/>
      </c>
      <c r="AW72" s="171" t="str">
        <f>IF('Itemized Order'!AW75="","",'Itemized Order'!AW75)</f>
        <v/>
      </c>
      <c r="AX72" s="171" t="str">
        <f>IF('Itemized Order'!AX75="","",'Itemized Order'!AX75)</f>
        <v/>
      </c>
      <c r="AY72" s="171" t="str">
        <f>IF('Itemized Order'!AY75="","",'Itemized Order'!AY75)</f>
        <v/>
      </c>
      <c r="AZ72" s="171" t="str">
        <f>IF('Itemized Order'!AZ75="","",'Itemized Order'!AZ75)</f>
        <v/>
      </c>
      <c r="BA72" s="171" t="str">
        <f>IF('Itemized Order'!BA75="","",'Itemized Order'!BA75)</f>
        <v/>
      </c>
      <c r="BC72" s="171" t="str">
        <f>IF('Itemized Order'!BC75="","",'Itemized Order'!BC75)</f>
        <v/>
      </c>
      <c r="BD72" s="171" t="str">
        <f>IF('Itemized Order'!BD75="","",'Itemized Order'!BD75)</f>
        <v/>
      </c>
      <c r="BE72" s="171" t="str">
        <f>IF('Itemized Order'!BE75="","",'Itemized Order'!BE75)</f>
        <v/>
      </c>
      <c r="BF72" s="171" t="str">
        <f>IF('Itemized Order'!BF75="","",'Itemized Order'!BF75)</f>
        <v/>
      </c>
      <c r="BG72" s="171" t="str">
        <f>IF('Itemized Order'!BG75="","",'Itemized Order'!BG75)</f>
        <v/>
      </c>
      <c r="BI72" s="171" t="str">
        <f>IF('Itemized Order'!BI75="","",'Itemized Order'!BI75)</f>
        <v/>
      </c>
      <c r="BJ72" s="171" t="str">
        <f>IF('Itemized Order'!BJ75="","",'Itemized Order'!BJ75)</f>
        <v/>
      </c>
      <c r="BK72" s="171" t="str">
        <f>IF('Itemized Order'!BK75="","",'Itemized Order'!BK75)</f>
        <v/>
      </c>
      <c r="BL72" s="171" t="str">
        <f>IF('Itemized Order'!BL75="","",'Itemized Order'!BL75)</f>
        <v/>
      </c>
      <c r="BM72" s="171" t="str">
        <f>IF('Itemized Order'!BM75="","",'Itemized Order'!BM75)</f>
        <v/>
      </c>
      <c r="BO72" s="171" t="str">
        <f>IF('Itemized Order'!BO75="","",'Itemized Order'!BO75)</f>
        <v/>
      </c>
      <c r="BP72" s="171" t="str">
        <f>IF('Itemized Order'!BP75="","",'Itemized Order'!BP75)</f>
        <v/>
      </c>
      <c r="BQ72" s="171" t="str">
        <f>IF('Itemized Order'!BQ75="","",'Itemized Order'!BQ75)</f>
        <v/>
      </c>
      <c r="BR72" s="171" t="str">
        <f>IF('Itemized Order'!BR75="","",'Itemized Order'!BR75)</f>
        <v/>
      </c>
      <c r="BS72" s="171" t="str">
        <f>IF('Itemized Order'!BS75="","",'Itemized Order'!BS75)</f>
        <v/>
      </c>
      <c r="BU72" s="171" t="str">
        <f>IF('Itemized Order'!BU75="","",'Itemized Order'!BU75)</f>
        <v/>
      </c>
      <c r="BV72" s="171" t="str">
        <f>IF('Itemized Order'!BV75="","",'Itemized Order'!BV75)</f>
        <v/>
      </c>
      <c r="BW72" s="171" t="str">
        <f>IF('Itemized Order'!BW75="","",'Itemized Order'!BW75)</f>
        <v/>
      </c>
      <c r="BX72" s="171" t="str">
        <f>IF('Itemized Order'!BX75="","",'Itemized Order'!BX75)</f>
        <v/>
      </c>
      <c r="BY72" s="171" t="str">
        <f>IF('Itemized Order'!BY75="","",'Itemized Order'!BY75)</f>
        <v/>
      </c>
      <c r="CA72" s="171" t="str">
        <f>IF('Itemized Order'!CA75="","",'Itemized Order'!CA75)</f>
        <v/>
      </c>
      <c r="CB72" s="171" t="str">
        <f>IF('Itemized Order'!CB75="","",'Itemized Order'!CB75)</f>
        <v/>
      </c>
      <c r="CC72" s="171" t="str">
        <f>IF('Itemized Order'!CC75="","",'Itemized Order'!CC75)</f>
        <v/>
      </c>
      <c r="CD72" s="171" t="str">
        <f>IF('Itemized Order'!CD75="","",'Itemized Order'!CD75)</f>
        <v/>
      </c>
      <c r="CE72" s="171" t="str">
        <f>IF('Itemized Order'!CE75="","",'Itemized Order'!CE75)</f>
        <v/>
      </c>
    </row>
    <row r="73" spans="1:83" x14ac:dyDescent="0.3">
      <c r="A73" s="171" t="str">
        <f>IF('Itemized Order'!A76="","",'Itemized Order'!A76)</f>
        <v/>
      </c>
      <c r="B73" s="171" t="str">
        <f>IF('Itemized Order'!B76="","",'Itemized Order'!B76)</f>
        <v/>
      </c>
      <c r="C73" s="171" t="str">
        <f>IF('Itemized Order'!C76="","",'Itemized Order'!C76)</f>
        <v/>
      </c>
      <c r="D73" s="171" t="str">
        <f>IF('Itemized Order'!D76="","",'Itemized Order'!D76)</f>
        <v/>
      </c>
      <c r="E73" s="201" t="str">
        <f>IF('Itemized Order'!E76="","",'Itemized Order'!E76)</f>
        <v/>
      </c>
      <c r="G73" s="171" t="str">
        <f>IF('Itemized Order'!G76="","",'Itemized Order'!G76)</f>
        <v/>
      </c>
      <c r="H73" s="171" t="str">
        <f>IF('Itemized Order'!H76="","",'Itemized Order'!H76)</f>
        <v/>
      </c>
      <c r="I73" s="171" t="str">
        <f>IF('Itemized Order'!I76="","",'Itemized Order'!I76)</f>
        <v/>
      </c>
      <c r="J73" s="171" t="str">
        <f>IF('Itemized Order'!J76="","",'Itemized Order'!J76)</f>
        <v/>
      </c>
      <c r="K73" s="171" t="str">
        <f>IF('Itemized Order'!K76="","",'Itemized Order'!K76)</f>
        <v/>
      </c>
      <c r="M73" s="171" t="str">
        <f>IF('Itemized Order'!M76="","",'Itemized Order'!M76)</f>
        <v/>
      </c>
      <c r="N73" s="171" t="str">
        <f>IF('Itemized Order'!N76="","",'Itemized Order'!N76)</f>
        <v/>
      </c>
      <c r="O73" s="171" t="str">
        <f>IF('Itemized Order'!O76="","",'Itemized Order'!O76)</f>
        <v/>
      </c>
      <c r="P73" s="171" t="str">
        <f>IF('Itemized Order'!P76="","",'Itemized Order'!P76)</f>
        <v/>
      </c>
      <c r="Q73" s="171" t="str">
        <f>IF('Itemized Order'!Q76="","",'Itemized Order'!Q76)</f>
        <v/>
      </c>
      <c r="S73" s="171" t="str">
        <f>IF('Itemized Order'!S76="","",'Itemized Order'!S76)</f>
        <v/>
      </c>
      <c r="T73" s="171" t="str">
        <f>IF('Itemized Order'!T76="","",'Itemized Order'!T76)</f>
        <v/>
      </c>
      <c r="U73" s="171" t="str">
        <f>IF('Itemized Order'!U76="","",'Itemized Order'!U76)</f>
        <v/>
      </c>
      <c r="V73" s="171" t="str">
        <f>IF('Itemized Order'!V76="","",'Itemized Order'!V76)</f>
        <v/>
      </c>
      <c r="W73" s="171" t="str">
        <f>IF('Itemized Order'!W76="","",'Itemized Order'!W76)</f>
        <v/>
      </c>
      <c r="Y73" s="171" t="str">
        <f>IF('Itemized Order'!Y76="","",'Itemized Order'!Y76)</f>
        <v/>
      </c>
      <c r="Z73" s="171" t="str">
        <f>IF('Itemized Order'!Z76="","",'Itemized Order'!Z76)</f>
        <v/>
      </c>
      <c r="AA73" s="171" t="str">
        <f>IF('Itemized Order'!AA76="","",'Itemized Order'!AA76)</f>
        <v/>
      </c>
      <c r="AB73" s="171" t="str">
        <f>IF('Itemized Order'!AB76="","",'Itemized Order'!AB76)</f>
        <v/>
      </c>
      <c r="AC73" s="171" t="str">
        <f>IF('Itemized Order'!AC76="","",'Itemized Order'!AC76)</f>
        <v/>
      </c>
      <c r="AE73" s="171" t="str">
        <f>IF('Itemized Order'!AE76="","",'Itemized Order'!AE76)</f>
        <v/>
      </c>
      <c r="AF73" s="171" t="str">
        <f>IF('Itemized Order'!AF76="","",'Itemized Order'!AF76)</f>
        <v/>
      </c>
      <c r="AG73" s="171" t="str">
        <f>IF('Itemized Order'!AG76="","",'Itemized Order'!AG76)</f>
        <v/>
      </c>
      <c r="AH73" s="171" t="str">
        <f>IF('Itemized Order'!AH76="","",'Itemized Order'!AH76)</f>
        <v/>
      </c>
      <c r="AI73" s="171" t="str">
        <f>IF('Itemized Order'!AI76="","",'Itemized Order'!AI76)</f>
        <v/>
      </c>
      <c r="AK73" s="171" t="str">
        <f>IF('Itemized Order'!AK76="","",'Itemized Order'!AK76)</f>
        <v/>
      </c>
      <c r="AL73" s="171" t="str">
        <f>IF('Itemized Order'!AL76="","",'Itemized Order'!AL76)</f>
        <v/>
      </c>
      <c r="AM73" s="171" t="str">
        <f>IF('Itemized Order'!AM76="","",'Itemized Order'!AM76)</f>
        <v/>
      </c>
      <c r="AN73" s="171" t="str">
        <f>IF('Itemized Order'!AN76="","",'Itemized Order'!AN76)</f>
        <v/>
      </c>
      <c r="AO73" s="171" t="str">
        <f>IF('Itemized Order'!AO76="","",'Itemized Order'!AO76)</f>
        <v/>
      </c>
      <c r="AQ73" s="171" t="str">
        <f>IF('Itemized Order'!AQ76="","",'Itemized Order'!AQ76)</f>
        <v/>
      </c>
      <c r="AR73" s="171" t="str">
        <f>IF('Itemized Order'!AR76="","",'Itemized Order'!AR76)</f>
        <v/>
      </c>
      <c r="AS73" s="171" t="str">
        <f>IF('Itemized Order'!AS76="","",'Itemized Order'!AS76)</f>
        <v/>
      </c>
      <c r="AT73" s="171" t="str">
        <f>IF('Itemized Order'!AT76="","",'Itemized Order'!AT76)</f>
        <v/>
      </c>
      <c r="AU73" s="171" t="str">
        <f>IF('Itemized Order'!AU76="","",'Itemized Order'!AU76)</f>
        <v/>
      </c>
      <c r="AW73" s="171" t="str">
        <f>IF('Itemized Order'!AW76="","",'Itemized Order'!AW76)</f>
        <v/>
      </c>
      <c r="AX73" s="171" t="str">
        <f>IF('Itemized Order'!AX76="","",'Itemized Order'!AX76)</f>
        <v/>
      </c>
      <c r="AY73" s="171" t="str">
        <f>IF('Itemized Order'!AY76="","",'Itemized Order'!AY76)</f>
        <v/>
      </c>
      <c r="AZ73" s="171" t="str">
        <f>IF('Itemized Order'!AZ76="","",'Itemized Order'!AZ76)</f>
        <v/>
      </c>
      <c r="BA73" s="171" t="str">
        <f>IF('Itemized Order'!BA76="","",'Itemized Order'!BA76)</f>
        <v/>
      </c>
      <c r="BC73" s="171" t="str">
        <f>IF('Itemized Order'!BC76="","",'Itemized Order'!BC76)</f>
        <v/>
      </c>
      <c r="BD73" s="171" t="str">
        <f>IF('Itemized Order'!BD76="","",'Itemized Order'!BD76)</f>
        <v/>
      </c>
      <c r="BE73" s="171" t="str">
        <f>IF('Itemized Order'!BE76="","",'Itemized Order'!BE76)</f>
        <v/>
      </c>
      <c r="BF73" s="171" t="str">
        <f>IF('Itemized Order'!BF76="","",'Itemized Order'!BF76)</f>
        <v/>
      </c>
      <c r="BG73" s="171" t="str">
        <f>IF('Itemized Order'!BG76="","",'Itemized Order'!BG76)</f>
        <v/>
      </c>
      <c r="BI73" s="171" t="str">
        <f>IF('Itemized Order'!BI76="","",'Itemized Order'!BI76)</f>
        <v/>
      </c>
      <c r="BJ73" s="171" t="str">
        <f>IF('Itemized Order'!BJ76="","",'Itemized Order'!BJ76)</f>
        <v/>
      </c>
      <c r="BK73" s="171" t="str">
        <f>IF('Itemized Order'!BK76="","",'Itemized Order'!BK76)</f>
        <v/>
      </c>
      <c r="BL73" s="171" t="str">
        <f>IF('Itemized Order'!BL76="","",'Itemized Order'!BL76)</f>
        <v/>
      </c>
      <c r="BM73" s="171" t="str">
        <f>IF('Itemized Order'!BM76="","",'Itemized Order'!BM76)</f>
        <v/>
      </c>
      <c r="BO73" s="171" t="str">
        <f>IF('Itemized Order'!BO76="","",'Itemized Order'!BO76)</f>
        <v/>
      </c>
      <c r="BP73" s="171" t="str">
        <f>IF('Itemized Order'!BP76="","",'Itemized Order'!BP76)</f>
        <v/>
      </c>
      <c r="BQ73" s="171" t="str">
        <f>IF('Itemized Order'!BQ76="","",'Itemized Order'!BQ76)</f>
        <v/>
      </c>
      <c r="BR73" s="171" t="str">
        <f>IF('Itemized Order'!BR76="","",'Itemized Order'!BR76)</f>
        <v/>
      </c>
      <c r="BS73" s="171" t="str">
        <f>IF('Itemized Order'!BS76="","",'Itemized Order'!BS76)</f>
        <v/>
      </c>
      <c r="BU73" s="171" t="str">
        <f>IF('Itemized Order'!BU76="","",'Itemized Order'!BU76)</f>
        <v/>
      </c>
      <c r="BV73" s="171" t="str">
        <f>IF('Itemized Order'!BV76="","",'Itemized Order'!BV76)</f>
        <v/>
      </c>
      <c r="BW73" s="171" t="str">
        <f>IF('Itemized Order'!BW76="","",'Itemized Order'!BW76)</f>
        <v/>
      </c>
      <c r="BX73" s="171" t="str">
        <f>IF('Itemized Order'!BX76="","",'Itemized Order'!BX76)</f>
        <v/>
      </c>
      <c r="BY73" s="171" t="str">
        <f>IF('Itemized Order'!BY76="","",'Itemized Order'!BY76)</f>
        <v/>
      </c>
      <c r="CA73" s="171" t="str">
        <f>IF('Itemized Order'!CA76="","",'Itemized Order'!CA76)</f>
        <v/>
      </c>
      <c r="CB73" s="171" t="str">
        <f>IF('Itemized Order'!CB76="","",'Itemized Order'!CB76)</f>
        <v/>
      </c>
      <c r="CC73" s="171" t="str">
        <f>IF('Itemized Order'!CC76="","",'Itemized Order'!CC76)</f>
        <v/>
      </c>
      <c r="CD73" s="171" t="str">
        <f>IF('Itemized Order'!CD76="","",'Itemized Order'!CD76)</f>
        <v/>
      </c>
      <c r="CE73" s="171" t="str">
        <f>IF('Itemized Order'!CE76="","",'Itemized Order'!CE76)</f>
        <v/>
      </c>
    </row>
    <row r="74" spans="1:83" x14ac:dyDescent="0.3">
      <c r="A74" s="171" t="str">
        <f>IF('Itemized Order'!A77="","",'Itemized Order'!A77)</f>
        <v/>
      </c>
      <c r="B74" s="171" t="str">
        <f>IF('Itemized Order'!B77="","",'Itemized Order'!B77)</f>
        <v/>
      </c>
      <c r="C74" s="171" t="str">
        <f>IF('Itemized Order'!C77="","",'Itemized Order'!C77)</f>
        <v/>
      </c>
      <c r="D74" s="171" t="str">
        <f>IF('Itemized Order'!D77="","",'Itemized Order'!D77)</f>
        <v/>
      </c>
      <c r="E74" s="201" t="str">
        <f>IF('Itemized Order'!E77="","",'Itemized Order'!E77)</f>
        <v/>
      </c>
      <c r="G74" s="171" t="str">
        <f>IF('Itemized Order'!G77="","",'Itemized Order'!G77)</f>
        <v/>
      </c>
      <c r="H74" s="171" t="str">
        <f>IF('Itemized Order'!H77="","",'Itemized Order'!H77)</f>
        <v/>
      </c>
      <c r="I74" s="171" t="str">
        <f>IF('Itemized Order'!I77="","",'Itemized Order'!I77)</f>
        <v/>
      </c>
      <c r="J74" s="171" t="str">
        <f>IF('Itemized Order'!J77="","",'Itemized Order'!J77)</f>
        <v/>
      </c>
      <c r="K74" s="171" t="str">
        <f>IF('Itemized Order'!K77="","",'Itemized Order'!K77)</f>
        <v/>
      </c>
      <c r="M74" s="171" t="str">
        <f>IF('Itemized Order'!M77="","",'Itemized Order'!M77)</f>
        <v/>
      </c>
      <c r="N74" s="171" t="str">
        <f>IF('Itemized Order'!N77="","",'Itemized Order'!N77)</f>
        <v/>
      </c>
      <c r="O74" s="171" t="str">
        <f>IF('Itemized Order'!O77="","",'Itemized Order'!O77)</f>
        <v/>
      </c>
      <c r="P74" s="171" t="str">
        <f>IF('Itemized Order'!P77="","",'Itemized Order'!P77)</f>
        <v/>
      </c>
      <c r="Q74" s="171" t="str">
        <f>IF('Itemized Order'!Q77="","",'Itemized Order'!Q77)</f>
        <v/>
      </c>
      <c r="S74" s="171" t="str">
        <f>IF('Itemized Order'!S77="","",'Itemized Order'!S77)</f>
        <v/>
      </c>
      <c r="T74" s="171" t="str">
        <f>IF('Itemized Order'!T77="","",'Itemized Order'!T77)</f>
        <v/>
      </c>
      <c r="U74" s="171" t="str">
        <f>IF('Itemized Order'!U77="","",'Itemized Order'!U77)</f>
        <v/>
      </c>
      <c r="V74" s="171" t="str">
        <f>IF('Itemized Order'!V77="","",'Itemized Order'!V77)</f>
        <v/>
      </c>
      <c r="W74" s="171" t="str">
        <f>IF('Itemized Order'!W77="","",'Itemized Order'!W77)</f>
        <v/>
      </c>
      <c r="Y74" s="171" t="str">
        <f>IF('Itemized Order'!Y77="","",'Itemized Order'!Y77)</f>
        <v/>
      </c>
      <c r="Z74" s="171" t="str">
        <f>IF('Itemized Order'!Z77="","",'Itemized Order'!Z77)</f>
        <v/>
      </c>
      <c r="AA74" s="171" t="str">
        <f>IF('Itemized Order'!AA77="","",'Itemized Order'!AA77)</f>
        <v/>
      </c>
      <c r="AB74" s="171" t="str">
        <f>IF('Itemized Order'!AB77="","",'Itemized Order'!AB77)</f>
        <v/>
      </c>
      <c r="AC74" s="171" t="str">
        <f>IF('Itemized Order'!AC77="","",'Itemized Order'!AC77)</f>
        <v/>
      </c>
      <c r="AE74" s="171" t="str">
        <f>IF('Itemized Order'!AE77="","",'Itemized Order'!AE77)</f>
        <v/>
      </c>
      <c r="AF74" s="171" t="str">
        <f>IF('Itemized Order'!AF77="","",'Itemized Order'!AF77)</f>
        <v/>
      </c>
      <c r="AG74" s="171" t="str">
        <f>IF('Itemized Order'!AG77="","",'Itemized Order'!AG77)</f>
        <v/>
      </c>
      <c r="AH74" s="171" t="str">
        <f>IF('Itemized Order'!AH77="","",'Itemized Order'!AH77)</f>
        <v/>
      </c>
      <c r="AI74" s="171" t="str">
        <f>IF('Itemized Order'!AI77="","",'Itemized Order'!AI77)</f>
        <v/>
      </c>
      <c r="AK74" s="171" t="str">
        <f>IF('Itemized Order'!AK77="","",'Itemized Order'!AK77)</f>
        <v/>
      </c>
      <c r="AL74" s="171" t="str">
        <f>IF('Itemized Order'!AL77="","",'Itemized Order'!AL77)</f>
        <v/>
      </c>
      <c r="AM74" s="171" t="str">
        <f>IF('Itemized Order'!AM77="","",'Itemized Order'!AM77)</f>
        <v/>
      </c>
      <c r="AN74" s="171" t="str">
        <f>IF('Itemized Order'!AN77="","",'Itemized Order'!AN77)</f>
        <v/>
      </c>
      <c r="AO74" s="171" t="str">
        <f>IF('Itemized Order'!AO77="","",'Itemized Order'!AO77)</f>
        <v/>
      </c>
      <c r="AQ74" s="171" t="str">
        <f>IF('Itemized Order'!AQ77="","",'Itemized Order'!AQ77)</f>
        <v/>
      </c>
      <c r="AR74" s="171" t="str">
        <f>IF('Itemized Order'!AR77="","",'Itemized Order'!AR77)</f>
        <v/>
      </c>
      <c r="AS74" s="171" t="str">
        <f>IF('Itemized Order'!AS77="","",'Itemized Order'!AS77)</f>
        <v/>
      </c>
      <c r="AT74" s="171" t="str">
        <f>IF('Itemized Order'!AT77="","",'Itemized Order'!AT77)</f>
        <v/>
      </c>
      <c r="AU74" s="171" t="str">
        <f>IF('Itemized Order'!AU77="","",'Itemized Order'!AU77)</f>
        <v/>
      </c>
      <c r="AW74" s="171" t="str">
        <f>IF('Itemized Order'!AW77="","",'Itemized Order'!AW77)</f>
        <v/>
      </c>
      <c r="AX74" s="171" t="str">
        <f>IF('Itemized Order'!AX77="","",'Itemized Order'!AX77)</f>
        <v/>
      </c>
      <c r="AY74" s="171" t="str">
        <f>IF('Itemized Order'!AY77="","",'Itemized Order'!AY77)</f>
        <v/>
      </c>
      <c r="AZ74" s="171" t="str">
        <f>IF('Itemized Order'!AZ77="","",'Itemized Order'!AZ77)</f>
        <v/>
      </c>
      <c r="BA74" s="171" t="str">
        <f>IF('Itemized Order'!BA77="","",'Itemized Order'!BA77)</f>
        <v/>
      </c>
      <c r="BC74" s="171" t="str">
        <f>IF('Itemized Order'!BC77="","",'Itemized Order'!BC77)</f>
        <v/>
      </c>
      <c r="BD74" s="171" t="str">
        <f>IF('Itemized Order'!BD77="","",'Itemized Order'!BD77)</f>
        <v/>
      </c>
      <c r="BE74" s="171" t="str">
        <f>IF('Itemized Order'!BE77="","",'Itemized Order'!BE77)</f>
        <v/>
      </c>
      <c r="BF74" s="171" t="str">
        <f>IF('Itemized Order'!BF77="","",'Itemized Order'!BF77)</f>
        <v/>
      </c>
      <c r="BG74" s="171" t="str">
        <f>IF('Itemized Order'!BG77="","",'Itemized Order'!BG77)</f>
        <v/>
      </c>
      <c r="BI74" s="171" t="str">
        <f>IF('Itemized Order'!BI77="","",'Itemized Order'!BI77)</f>
        <v/>
      </c>
      <c r="BJ74" s="171" t="str">
        <f>IF('Itemized Order'!BJ77="","",'Itemized Order'!BJ77)</f>
        <v/>
      </c>
      <c r="BK74" s="171" t="str">
        <f>IF('Itemized Order'!BK77="","",'Itemized Order'!BK77)</f>
        <v/>
      </c>
      <c r="BL74" s="171" t="str">
        <f>IF('Itemized Order'!BL77="","",'Itemized Order'!BL77)</f>
        <v/>
      </c>
      <c r="BM74" s="171" t="str">
        <f>IF('Itemized Order'!BM77="","",'Itemized Order'!BM77)</f>
        <v/>
      </c>
      <c r="BO74" s="171" t="str">
        <f>IF('Itemized Order'!BO77="","",'Itemized Order'!BO77)</f>
        <v/>
      </c>
      <c r="BP74" s="171" t="str">
        <f>IF('Itemized Order'!BP77="","",'Itemized Order'!BP77)</f>
        <v/>
      </c>
      <c r="BQ74" s="171" t="str">
        <f>IF('Itemized Order'!BQ77="","",'Itemized Order'!BQ77)</f>
        <v/>
      </c>
      <c r="BR74" s="171" t="str">
        <f>IF('Itemized Order'!BR77="","",'Itemized Order'!BR77)</f>
        <v/>
      </c>
      <c r="BS74" s="171" t="str">
        <f>IF('Itemized Order'!BS77="","",'Itemized Order'!BS77)</f>
        <v/>
      </c>
      <c r="BU74" s="171" t="str">
        <f>IF('Itemized Order'!BU77="","",'Itemized Order'!BU77)</f>
        <v/>
      </c>
      <c r="BV74" s="171" t="str">
        <f>IF('Itemized Order'!BV77="","",'Itemized Order'!BV77)</f>
        <v/>
      </c>
      <c r="BW74" s="171" t="str">
        <f>IF('Itemized Order'!BW77="","",'Itemized Order'!BW77)</f>
        <v/>
      </c>
      <c r="BX74" s="171" t="str">
        <f>IF('Itemized Order'!BX77="","",'Itemized Order'!BX77)</f>
        <v/>
      </c>
      <c r="BY74" s="171" t="str">
        <f>IF('Itemized Order'!BY77="","",'Itemized Order'!BY77)</f>
        <v/>
      </c>
      <c r="CA74" s="171" t="str">
        <f>IF('Itemized Order'!CA77="","",'Itemized Order'!CA77)</f>
        <v/>
      </c>
      <c r="CB74" s="171" t="str">
        <f>IF('Itemized Order'!CB77="","",'Itemized Order'!CB77)</f>
        <v/>
      </c>
      <c r="CC74" s="171" t="str">
        <f>IF('Itemized Order'!CC77="","",'Itemized Order'!CC77)</f>
        <v/>
      </c>
      <c r="CD74" s="171" t="str">
        <f>IF('Itemized Order'!CD77="","",'Itemized Order'!CD77)</f>
        <v/>
      </c>
      <c r="CE74" s="171" t="str">
        <f>IF('Itemized Order'!CE77="","",'Itemized Order'!CE77)</f>
        <v/>
      </c>
    </row>
    <row r="75" spans="1:83" x14ac:dyDescent="0.3">
      <c r="A75" s="171" t="str">
        <f>IF('Itemized Order'!A78="","",'Itemized Order'!A78)</f>
        <v/>
      </c>
      <c r="B75" s="171" t="str">
        <f>IF('Itemized Order'!B78="","",'Itemized Order'!B78)</f>
        <v/>
      </c>
      <c r="C75" s="171" t="str">
        <f>IF('Itemized Order'!C78="","",'Itemized Order'!C78)</f>
        <v/>
      </c>
      <c r="D75" s="171" t="str">
        <f>IF('Itemized Order'!D78="","",'Itemized Order'!D78)</f>
        <v/>
      </c>
      <c r="E75" s="201" t="str">
        <f>IF('Itemized Order'!E78="","",'Itemized Order'!E78)</f>
        <v/>
      </c>
      <c r="G75" s="171" t="str">
        <f>IF('Itemized Order'!G78="","",'Itemized Order'!G78)</f>
        <v/>
      </c>
      <c r="H75" s="171" t="str">
        <f>IF('Itemized Order'!H78="","",'Itemized Order'!H78)</f>
        <v/>
      </c>
      <c r="I75" s="171" t="str">
        <f>IF('Itemized Order'!I78="","",'Itemized Order'!I78)</f>
        <v/>
      </c>
      <c r="J75" s="171" t="str">
        <f>IF('Itemized Order'!J78="","",'Itemized Order'!J78)</f>
        <v/>
      </c>
      <c r="K75" s="171" t="str">
        <f>IF('Itemized Order'!K78="","",'Itemized Order'!K78)</f>
        <v/>
      </c>
      <c r="M75" s="171" t="str">
        <f>IF('Itemized Order'!M78="","",'Itemized Order'!M78)</f>
        <v/>
      </c>
      <c r="N75" s="171" t="str">
        <f>IF('Itemized Order'!N78="","",'Itemized Order'!N78)</f>
        <v/>
      </c>
      <c r="O75" s="171" t="str">
        <f>IF('Itemized Order'!O78="","",'Itemized Order'!O78)</f>
        <v/>
      </c>
      <c r="P75" s="171" t="str">
        <f>IF('Itemized Order'!P78="","",'Itemized Order'!P78)</f>
        <v/>
      </c>
      <c r="Q75" s="171" t="str">
        <f>IF('Itemized Order'!Q78="","",'Itemized Order'!Q78)</f>
        <v/>
      </c>
      <c r="S75" s="171" t="str">
        <f>IF('Itemized Order'!S78="","",'Itemized Order'!S78)</f>
        <v/>
      </c>
      <c r="T75" s="171" t="str">
        <f>IF('Itemized Order'!T78="","",'Itemized Order'!T78)</f>
        <v/>
      </c>
      <c r="U75" s="171" t="str">
        <f>IF('Itemized Order'!U78="","",'Itemized Order'!U78)</f>
        <v/>
      </c>
      <c r="V75" s="171" t="str">
        <f>IF('Itemized Order'!V78="","",'Itemized Order'!V78)</f>
        <v/>
      </c>
      <c r="W75" s="171" t="str">
        <f>IF('Itemized Order'!W78="","",'Itemized Order'!W78)</f>
        <v/>
      </c>
      <c r="Y75" s="171" t="str">
        <f>IF('Itemized Order'!Y78="","",'Itemized Order'!Y78)</f>
        <v/>
      </c>
      <c r="Z75" s="171" t="str">
        <f>IF('Itemized Order'!Z78="","",'Itemized Order'!Z78)</f>
        <v/>
      </c>
      <c r="AA75" s="171" t="str">
        <f>IF('Itemized Order'!AA78="","",'Itemized Order'!AA78)</f>
        <v/>
      </c>
      <c r="AB75" s="171" t="str">
        <f>IF('Itemized Order'!AB78="","",'Itemized Order'!AB78)</f>
        <v/>
      </c>
      <c r="AC75" s="171" t="str">
        <f>IF('Itemized Order'!AC78="","",'Itemized Order'!AC78)</f>
        <v/>
      </c>
      <c r="AE75" s="171" t="str">
        <f>IF('Itemized Order'!AE78="","",'Itemized Order'!AE78)</f>
        <v/>
      </c>
      <c r="AF75" s="171" t="str">
        <f>IF('Itemized Order'!AF78="","",'Itemized Order'!AF78)</f>
        <v/>
      </c>
      <c r="AG75" s="171" t="str">
        <f>IF('Itemized Order'!AG78="","",'Itemized Order'!AG78)</f>
        <v/>
      </c>
      <c r="AH75" s="171" t="str">
        <f>IF('Itemized Order'!AH78="","",'Itemized Order'!AH78)</f>
        <v/>
      </c>
      <c r="AI75" s="171" t="str">
        <f>IF('Itemized Order'!AI78="","",'Itemized Order'!AI78)</f>
        <v/>
      </c>
      <c r="AK75" s="171" t="str">
        <f>IF('Itemized Order'!AK78="","",'Itemized Order'!AK78)</f>
        <v/>
      </c>
      <c r="AL75" s="171" t="str">
        <f>IF('Itemized Order'!AL78="","",'Itemized Order'!AL78)</f>
        <v/>
      </c>
      <c r="AM75" s="171" t="str">
        <f>IF('Itemized Order'!AM78="","",'Itemized Order'!AM78)</f>
        <v/>
      </c>
      <c r="AN75" s="171" t="str">
        <f>IF('Itemized Order'!AN78="","",'Itemized Order'!AN78)</f>
        <v/>
      </c>
      <c r="AO75" s="171" t="str">
        <f>IF('Itemized Order'!AO78="","",'Itemized Order'!AO78)</f>
        <v/>
      </c>
      <c r="AQ75" s="171" t="str">
        <f>IF('Itemized Order'!AQ78="","",'Itemized Order'!AQ78)</f>
        <v/>
      </c>
      <c r="AR75" s="171" t="str">
        <f>IF('Itemized Order'!AR78="","",'Itemized Order'!AR78)</f>
        <v/>
      </c>
      <c r="AS75" s="171" t="str">
        <f>IF('Itemized Order'!AS78="","",'Itemized Order'!AS78)</f>
        <v/>
      </c>
      <c r="AT75" s="171" t="str">
        <f>IF('Itemized Order'!AT78="","",'Itemized Order'!AT78)</f>
        <v/>
      </c>
      <c r="AU75" s="171" t="str">
        <f>IF('Itemized Order'!AU78="","",'Itemized Order'!AU78)</f>
        <v/>
      </c>
      <c r="AW75" s="171" t="str">
        <f>IF('Itemized Order'!AW78="","",'Itemized Order'!AW78)</f>
        <v/>
      </c>
      <c r="AX75" s="171" t="str">
        <f>IF('Itemized Order'!AX78="","",'Itemized Order'!AX78)</f>
        <v/>
      </c>
      <c r="AY75" s="171" t="str">
        <f>IF('Itemized Order'!AY78="","",'Itemized Order'!AY78)</f>
        <v/>
      </c>
      <c r="AZ75" s="171" t="str">
        <f>IF('Itemized Order'!AZ78="","",'Itemized Order'!AZ78)</f>
        <v/>
      </c>
      <c r="BA75" s="171" t="str">
        <f>IF('Itemized Order'!BA78="","",'Itemized Order'!BA78)</f>
        <v/>
      </c>
      <c r="BC75" s="171" t="str">
        <f>IF('Itemized Order'!BC78="","",'Itemized Order'!BC78)</f>
        <v/>
      </c>
      <c r="BD75" s="171" t="str">
        <f>IF('Itemized Order'!BD78="","",'Itemized Order'!BD78)</f>
        <v/>
      </c>
      <c r="BE75" s="171" t="str">
        <f>IF('Itemized Order'!BE78="","",'Itemized Order'!BE78)</f>
        <v/>
      </c>
      <c r="BF75" s="171" t="str">
        <f>IF('Itemized Order'!BF78="","",'Itemized Order'!BF78)</f>
        <v/>
      </c>
      <c r="BG75" s="171" t="str">
        <f>IF('Itemized Order'!BG78="","",'Itemized Order'!BG78)</f>
        <v/>
      </c>
      <c r="BI75" s="171" t="str">
        <f>IF('Itemized Order'!BI78="","",'Itemized Order'!BI78)</f>
        <v/>
      </c>
      <c r="BJ75" s="171" t="str">
        <f>IF('Itemized Order'!BJ78="","",'Itemized Order'!BJ78)</f>
        <v/>
      </c>
      <c r="BK75" s="171" t="str">
        <f>IF('Itemized Order'!BK78="","",'Itemized Order'!BK78)</f>
        <v/>
      </c>
      <c r="BL75" s="171" t="str">
        <f>IF('Itemized Order'!BL78="","",'Itemized Order'!BL78)</f>
        <v/>
      </c>
      <c r="BM75" s="171" t="str">
        <f>IF('Itemized Order'!BM78="","",'Itemized Order'!BM78)</f>
        <v/>
      </c>
      <c r="BO75" s="171" t="str">
        <f>IF('Itemized Order'!BO78="","",'Itemized Order'!BO78)</f>
        <v/>
      </c>
      <c r="BP75" s="171" t="str">
        <f>IF('Itemized Order'!BP78="","",'Itemized Order'!BP78)</f>
        <v/>
      </c>
      <c r="BQ75" s="171" t="str">
        <f>IF('Itemized Order'!BQ78="","",'Itemized Order'!BQ78)</f>
        <v/>
      </c>
      <c r="BR75" s="171" t="str">
        <f>IF('Itemized Order'!BR78="","",'Itemized Order'!BR78)</f>
        <v/>
      </c>
      <c r="BS75" s="171" t="str">
        <f>IF('Itemized Order'!BS78="","",'Itemized Order'!BS78)</f>
        <v/>
      </c>
      <c r="BU75" s="171" t="str">
        <f>IF('Itemized Order'!BU78="","",'Itemized Order'!BU78)</f>
        <v/>
      </c>
      <c r="BV75" s="171" t="str">
        <f>IF('Itemized Order'!BV78="","",'Itemized Order'!BV78)</f>
        <v/>
      </c>
      <c r="BW75" s="171" t="str">
        <f>IF('Itemized Order'!BW78="","",'Itemized Order'!BW78)</f>
        <v/>
      </c>
      <c r="BX75" s="171" t="str">
        <f>IF('Itemized Order'!BX78="","",'Itemized Order'!BX78)</f>
        <v/>
      </c>
      <c r="BY75" s="171" t="str">
        <f>IF('Itemized Order'!BY78="","",'Itemized Order'!BY78)</f>
        <v/>
      </c>
      <c r="CA75" s="171" t="str">
        <f>IF('Itemized Order'!CA78="","",'Itemized Order'!CA78)</f>
        <v/>
      </c>
      <c r="CB75" s="171" t="str">
        <f>IF('Itemized Order'!CB78="","",'Itemized Order'!CB78)</f>
        <v/>
      </c>
      <c r="CC75" s="171" t="str">
        <f>IF('Itemized Order'!CC78="","",'Itemized Order'!CC78)</f>
        <v/>
      </c>
      <c r="CD75" s="171" t="str">
        <f>IF('Itemized Order'!CD78="","",'Itemized Order'!CD78)</f>
        <v/>
      </c>
      <c r="CE75" s="171" t="str">
        <f>IF('Itemized Order'!CE78="","",'Itemized Order'!CE78)</f>
        <v/>
      </c>
    </row>
    <row r="76" spans="1:83" x14ac:dyDescent="0.3">
      <c r="A76" s="171" t="str">
        <f>IF('Itemized Order'!A79="","",'Itemized Order'!A79)</f>
        <v/>
      </c>
      <c r="B76" s="171" t="str">
        <f>IF('Itemized Order'!B79="","",'Itemized Order'!B79)</f>
        <v/>
      </c>
      <c r="C76" s="171" t="str">
        <f>IF('Itemized Order'!C79="","",'Itemized Order'!C79)</f>
        <v/>
      </c>
      <c r="D76" s="171" t="str">
        <f>IF('Itemized Order'!D79="","",'Itemized Order'!D79)</f>
        <v/>
      </c>
      <c r="E76" s="201" t="str">
        <f>IF('Itemized Order'!E79="","",'Itemized Order'!E79)</f>
        <v/>
      </c>
      <c r="G76" s="171" t="str">
        <f>IF('Itemized Order'!G79="","",'Itemized Order'!G79)</f>
        <v/>
      </c>
      <c r="H76" s="171" t="str">
        <f>IF('Itemized Order'!H79="","",'Itemized Order'!H79)</f>
        <v/>
      </c>
      <c r="I76" s="171" t="str">
        <f>IF('Itemized Order'!I79="","",'Itemized Order'!I79)</f>
        <v/>
      </c>
      <c r="J76" s="171" t="str">
        <f>IF('Itemized Order'!J79="","",'Itemized Order'!J79)</f>
        <v/>
      </c>
      <c r="K76" s="171" t="str">
        <f>IF('Itemized Order'!K79="","",'Itemized Order'!K79)</f>
        <v/>
      </c>
      <c r="M76" s="171" t="str">
        <f>IF('Itemized Order'!M79="","",'Itemized Order'!M79)</f>
        <v/>
      </c>
      <c r="N76" s="171" t="str">
        <f>IF('Itemized Order'!N79="","",'Itemized Order'!N79)</f>
        <v/>
      </c>
      <c r="O76" s="171" t="str">
        <f>IF('Itemized Order'!O79="","",'Itemized Order'!O79)</f>
        <v/>
      </c>
      <c r="P76" s="171" t="str">
        <f>IF('Itemized Order'!P79="","",'Itemized Order'!P79)</f>
        <v/>
      </c>
      <c r="Q76" s="171" t="str">
        <f>IF('Itemized Order'!Q79="","",'Itemized Order'!Q79)</f>
        <v/>
      </c>
      <c r="S76" s="171" t="str">
        <f>IF('Itemized Order'!S79="","",'Itemized Order'!S79)</f>
        <v/>
      </c>
      <c r="T76" s="171" t="str">
        <f>IF('Itemized Order'!T79="","",'Itemized Order'!T79)</f>
        <v/>
      </c>
      <c r="U76" s="171" t="str">
        <f>IF('Itemized Order'!U79="","",'Itemized Order'!U79)</f>
        <v/>
      </c>
      <c r="V76" s="171" t="str">
        <f>IF('Itemized Order'!V79="","",'Itemized Order'!V79)</f>
        <v/>
      </c>
      <c r="W76" s="171" t="str">
        <f>IF('Itemized Order'!W79="","",'Itemized Order'!W79)</f>
        <v/>
      </c>
      <c r="Y76" s="171" t="str">
        <f>IF('Itemized Order'!Y79="","",'Itemized Order'!Y79)</f>
        <v/>
      </c>
      <c r="Z76" s="171" t="str">
        <f>IF('Itemized Order'!Z79="","",'Itemized Order'!Z79)</f>
        <v/>
      </c>
      <c r="AA76" s="171" t="str">
        <f>IF('Itemized Order'!AA79="","",'Itemized Order'!AA79)</f>
        <v/>
      </c>
      <c r="AB76" s="171" t="str">
        <f>IF('Itemized Order'!AB79="","",'Itemized Order'!AB79)</f>
        <v/>
      </c>
      <c r="AC76" s="171" t="str">
        <f>IF('Itemized Order'!AC79="","",'Itemized Order'!AC79)</f>
        <v/>
      </c>
      <c r="AE76" s="171" t="str">
        <f>IF('Itemized Order'!AE79="","",'Itemized Order'!AE79)</f>
        <v/>
      </c>
      <c r="AF76" s="171" t="str">
        <f>IF('Itemized Order'!AF79="","",'Itemized Order'!AF79)</f>
        <v/>
      </c>
      <c r="AG76" s="171" t="str">
        <f>IF('Itemized Order'!AG79="","",'Itemized Order'!AG79)</f>
        <v/>
      </c>
      <c r="AH76" s="171" t="str">
        <f>IF('Itemized Order'!AH79="","",'Itemized Order'!AH79)</f>
        <v/>
      </c>
      <c r="AI76" s="171" t="str">
        <f>IF('Itemized Order'!AI79="","",'Itemized Order'!AI79)</f>
        <v/>
      </c>
      <c r="AK76" s="171" t="str">
        <f>IF('Itemized Order'!AK79="","",'Itemized Order'!AK79)</f>
        <v/>
      </c>
      <c r="AL76" s="171" t="str">
        <f>IF('Itemized Order'!AL79="","",'Itemized Order'!AL79)</f>
        <v/>
      </c>
      <c r="AM76" s="171" t="str">
        <f>IF('Itemized Order'!AM79="","",'Itemized Order'!AM79)</f>
        <v/>
      </c>
      <c r="AN76" s="171" t="str">
        <f>IF('Itemized Order'!AN79="","",'Itemized Order'!AN79)</f>
        <v/>
      </c>
      <c r="AO76" s="171" t="str">
        <f>IF('Itemized Order'!AO79="","",'Itemized Order'!AO79)</f>
        <v/>
      </c>
      <c r="AQ76" s="171" t="str">
        <f>IF('Itemized Order'!AQ79="","",'Itemized Order'!AQ79)</f>
        <v/>
      </c>
      <c r="AR76" s="171" t="str">
        <f>IF('Itemized Order'!AR79="","",'Itemized Order'!AR79)</f>
        <v/>
      </c>
      <c r="AS76" s="171" t="str">
        <f>IF('Itemized Order'!AS79="","",'Itemized Order'!AS79)</f>
        <v/>
      </c>
      <c r="AT76" s="171" t="str">
        <f>IF('Itemized Order'!AT79="","",'Itemized Order'!AT79)</f>
        <v/>
      </c>
      <c r="AU76" s="171" t="str">
        <f>IF('Itemized Order'!AU79="","",'Itemized Order'!AU79)</f>
        <v/>
      </c>
      <c r="AW76" s="171" t="str">
        <f>IF('Itemized Order'!AW79="","",'Itemized Order'!AW79)</f>
        <v/>
      </c>
      <c r="AX76" s="171" t="str">
        <f>IF('Itemized Order'!AX79="","",'Itemized Order'!AX79)</f>
        <v/>
      </c>
      <c r="AY76" s="171" t="str">
        <f>IF('Itemized Order'!AY79="","",'Itemized Order'!AY79)</f>
        <v/>
      </c>
      <c r="AZ76" s="171" t="str">
        <f>IF('Itemized Order'!AZ79="","",'Itemized Order'!AZ79)</f>
        <v/>
      </c>
      <c r="BA76" s="171" t="str">
        <f>IF('Itemized Order'!BA79="","",'Itemized Order'!BA79)</f>
        <v/>
      </c>
      <c r="BC76" s="171" t="str">
        <f>IF('Itemized Order'!BC79="","",'Itemized Order'!BC79)</f>
        <v/>
      </c>
      <c r="BD76" s="171" t="str">
        <f>IF('Itemized Order'!BD79="","",'Itemized Order'!BD79)</f>
        <v/>
      </c>
      <c r="BE76" s="171" t="str">
        <f>IF('Itemized Order'!BE79="","",'Itemized Order'!BE79)</f>
        <v/>
      </c>
      <c r="BF76" s="171" t="str">
        <f>IF('Itemized Order'!BF79="","",'Itemized Order'!BF79)</f>
        <v/>
      </c>
      <c r="BG76" s="171" t="str">
        <f>IF('Itemized Order'!BG79="","",'Itemized Order'!BG79)</f>
        <v/>
      </c>
      <c r="BI76" s="171" t="str">
        <f>IF('Itemized Order'!BI79="","",'Itemized Order'!BI79)</f>
        <v/>
      </c>
      <c r="BJ76" s="171" t="str">
        <f>IF('Itemized Order'!BJ79="","",'Itemized Order'!BJ79)</f>
        <v/>
      </c>
      <c r="BK76" s="171" t="str">
        <f>IF('Itemized Order'!BK79="","",'Itemized Order'!BK79)</f>
        <v/>
      </c>
      <c r="BL76" s="171" t="str">
        <f>IF('Itemized Order'!BL79="","",'Itemized Order'!BL79)</f>
        <v/>
      </c>
      <c r="BM76" s="171" t="str">
        <f>IF('Itemized Order'!BM79="","",'Itemized Order'!BM79)</f>
        <v/>
      </c>
      <c r="BO76" s="171" t="str">
        <f>IF('Itemized Order'!BO79="","",'Itemized Order'!BO79)</f>
        <v/>
      </c>
      <c r="BP76" s="171" t="str">
        <f>IF('Itemized Order'!BP79="","",'Itemized Order'!BP79)</f>
        <v/>
      </c>
      <c r="BQ76" s="171" t="str">
        <f>IF('Itemized Order'!BQ79="","",'Itemized Order'!BQ79)</f>
        <v/>
      </c>
      <c r="BR76" s="171" t="str">
        <f>IF('Itemized Order'!BR79="","",'Itemized Order'!BR79)</f>
        <v/>
      </c>
      <c r="BS76" s="171" t="str">
        <f>IF('Itemized Order'!BS79="","",'Itemized Order'!BS79)</f>
        <v/>
      </c>
      <c r="BU76" s="171" t="str">
        <f>IF('Itemized Order'!BU79="","",'Itemized Order'!BU79)</f>
        <v/>
      </c>
      <c r="BV76" s="171" t="str">
        <f>IF('Itemized Order'!BV79="","",'Itemized Order'!BV79)</f>
        <v/>
      </c>
      <c r="BW76" s="171" t="str">
        <f>IF('Itemized Order'!BW79="","",'Itemized Order'!BW79)</f>
        <v/>
      </c>
      <c r="BX76" s="171" t="str">
        <f>IF('Itemized Order'!BX79="","",'Itemized Order'!BX79)</f>
        <v/>
      </c>
      <c r="BY76" s="171" t="str">
        <f>IF('Itemized Order'!BY79="","",'Itemized Order'!BY79)</f>
        <v/>
      </c>
      <c r="CA76" s="171" t="str">
        <f>IF('Itemized Order'!CA79="","",'Itemized Order'!CA79)</f>
        <v/>
      </c>
      <c r="CB76" s="171" t="str">
        <f>IF('Itemized Order'!CB79="","",'Itemized Order'!CB79)</f>
        <v/>
      </c>
      <c r="CC76" s="171" t="str">
        <f>IF('Itemized Order'!CC79="","",'Itemized Order'!CC79)</f>
        <v/>
      </c>
      <c r="CD76" s="171" t="str">
        <f>IF('Itemized Order'!CD79="","",'Itemized Order'!CD79)</f>
        <v/>
      </c>
      <c r="CE76" s="171" t="str">
        <f>IF('Itemized Order'!CE79="","",'Itemized Order'!CE79)</f>
        <v/>
      </c>
    </row>
    <row r="77" spans="1:83" x14ac:dyDescent="0.3">
      <c r="A77" s="171" t="str">
        <f>IF('Itemized Order'!A80="","",'Itemized Order'!A80)</f>
        <v/>
      </c>
      <c r="B77" s="171" t="str">
        <f>IF('Itemized Order'!B80="","",'Itemized Order'!B80)</f>
        <v/>
      </c>
      <c r="C77" s="171" t="str">
        <f>IF('Itemized Order'!C80="","",'Itemized Order'!C80)</f>
        <v/>
      </c>
      <c r="D77" s="171" t="str">
        <f>IF('Itemized Order'!D80="","",'Itemized Order'!D80)</f>
        <v/>
      </c>
      <c r="E77" s="201" t="str">
        <f>IF('Itemized Order'!E80="","",'Itemized Order'!E80)</f>
        <v/>
      </c>
      <c r="G77" s="171" t="str">
        <f>IF('Itemized Order'!G80="","",'Itemized Order'!G80)</f>
        <v/>
      </c>
      <c r="H77" s="171" t="str">
        <f>IF('Itemized Order'!H80="","",'Itemized Order'!H80)</f>
        <v/>
      </c>
      <c r="I77" s="171" t="str">
        <f>IF('Itemized Order'!I80="","",'Itemized Order'!I80)</f>
        <v/>
      </c>
      <c r="J77" s="171" t="str">
        <f>IF('Itemized Order'!J80="","",'Itemized Order'!J80)</f>
        <v/>
      </c>
      <c r="K77" s="171" t="str">
        <f>IF('Itemized Order'!K80="","",'Itemized Order'!K80)</f>
        <v/>
      </c>
      <c r="M77" s="171" t="str">
        <f>IF('Itemized Order'!M80="","",'Itemized Order'!M80)</f>
        <v/>
      </c>
      <c r="N77" s="171" t="str">
        <f>IF('Itemized Order'!N80="","",'Itemized Order'!N80)</f>
        <v/>
      </c>
      <c r="O77" s="171" t="str">
        <f>IF('Itemized Order'!O80="","",'Itemized Order'!O80)</f>
        <v/>
      </c>
      <c r="P77" s="171" t="str">
        <f>IF('Itemized Order'!P80="","",'Itemized Order'!P80)</f>
        <v/>
      </c>
      <c r="Q77" s="171" t="str">
        <f>IF('Itemized Order'!Q80="","",'Itemized Order'!Q80)</f>
        <v/>
      </c>
      <c r="S77" s="171" t="str">
        <f>IF('Itemized Order'!S80="","",'Itemized Order'!S80)</f>
        <v/>
      </c>
      <c r="T77" s="171" t="str">
        <f>IF('Itemized Order'!T80="","",'Itemized Order'!T80)</f>
        <v/>
      </c>
      <c r="U77" s="171" t="str">
        <f>IF('Itemized Order'!U80="","",'Itemized Order'!U80)</f>
        <v/>
      </c>
      <c r="V77" s="171" t="str">
        <f>IF('Itemized Order'!V80="","",'Itemized Order'!V80)</f>
        <v/>
      </c>
      <c r="W77" s="171" t="str">
        <f>IF('Itemized Order'!W80="","",'Itemized Order'!W80)</f>
        <v/>
      </c>
      <c r="Y77" s="171" t="str">
        <f>IF('Itemized Order'!Y80="","",'Itemized Order'!Y80)</f>
        <v/>
      </c>
      <c r="Z77" s="171" t="str">
        <f>IF('Itemized Order'!Z80="","",'Itemized Order'!Z80)</f>
        <v/>
      </c>
      <c r="AA77" s="171" t="str">
        <f>IF('Itemized Order'!AA80="","",'Itemized Order'!AA80)</f>
        <v/>
      </c>
      <c r="AB77" s="171" t="str">
        <f>IF('Itemized Order'!AB80="","",'Itemized Order'!AB80)</f>
        <v/>
      </c>
      <c r="AC77" s="171" t="str">
        <f>IF('Itemized Order'!AC80="","",'Itemized Order'!AC80)</f>
        <v/>
      </c>
      <c r="AE77" s="171" t="str">
        <f>IF('Itemized Order'!AE80="","",'Itemized Order'!AE80)</f>
        <v/>
      </c>
      <c r="AF77" s="171" t="str">
        <f>IF('Itemized Order'!AF80="","",'Itemized Order'!AF80)</f>
        <v/>
      </c>
      <c r="AG77" s="171" t="str">
        <f>IF('Itemized Order'!AG80="","",'Itemized Order'!AG80)</f>
        <v/>
      </c>
      <c r="AH77" s="171" t="str">
        <f>IF('Itemized Order'!AH80="","",'Itemized Order'!AH80)</f>
        <v/>
      </c>
      <c r="AI77" s="171" t="str">
        <f>IF('Itemized Order'!AI80="","",'Itemized Order'!AI80)</f>
        <v/>
      </c>
      <c r="AK77" s="171" t="str">
        <f>IF('Itemized Order'!AK80="","",'Itemized Order'!AK80)</f>
        <v/>
      </c>
      <c r="AL77" s="171" t="str">
        <f>IF('Itemized Order'!AL80="","",'Itemized Order'!AL80)</f>
        <v/>
      </c>
      <c r="AM77" s="171" t="str">
        <f>IF('Itemized Order'!AM80="","",'Itemized Order'!AM80)</f>
        <v/>
      </c>
      <c r="AN77" s="171" t="str">
        <f>IF('Itemized Order'!AN80="","",'Itemized Order'!AN80)</f>
        <v/>
      </c>
      <c r="AO77" s="171" t="str">
        <f>IF('Itemized Order'!AO80="","",'Itemized Order'!AO80)</f>
        <v/>
      </c>
      <c r="AQ77" s="171" t="str">
        <f>IF('Itemized Order'!AQ80="","",'Itemized Order'!AQ80)</f>
        <v/>
      </c>
      <c r="AR77" s="171" t="str">
        <f>IF('Itemized Order'!AR80="","",'Itemized Order'!AR80)</f>
        <v/>
      </c>
      <c r="AS77" s="171" t="str">
        <f>IF('Itemized Order'!AS80="","",'Itemized Order'!AS80)</f>
        <v/>
      </c>
      <c r="AT77" s="171" t="str">
        <f>IF('Itemized Order'!AT80="","",'Itemized Order'!AT80)</f>
        <v/>
      </c>
      <c r="AU77" s="171" t="str">
        <f>IF('Itemized Order'!AU80="","",'Itemized Order'!AU80)</f>
        <v/>
      </c>
      <c r="AW77" s="171" t="str">
        <f>IF('Itemized Order'!AW80="","",'Itemized Order'!AW80)</f>
        <v/>
      </c>
      <c r="AX77" s="171" t="str">
        <f>IF('Itemized Order'!AX80="","",'Itemized Order'!AX80)</f>
        <v/>
      </c>
      <c r="AY77" s="171" t="str">
        <f>IF('Itemized Order'!AY80="","",'Itemized Order'!AY80)</f>
        <v/>
      </c>
      <c r="AZ77" s="171" t="str">
        <f>IF('Itemized Order'!AZ80="","",'Itemized Order'!AZ80)</f>
        <v/>
      </c>
      <c r="BA77" s="171" t="str">
        <f>IF('Itemized Order'!BA80="","",'Itemized Order'!BA80)</f>
        <v/>
      </c>
      <c r="BC77" s="171" t="str">
        <f>IF('Itemized Order'!BC80="","",'Itemized Order'!BC80)</f>
        <v/>
      </c>
      <c r="BD77" s="171" t="str">
        <f>IF('Itemized Order'!BD80="","",'Itemized Order'!BD80)</f>
        <v/>
      </c>
      <c r="BE77" s="171" t="str">
        <f>IF('Itemized Order'!BE80="","",'Itemized Order'!BE80)</f>
        <v/>
      </c>
      <c r="BF77" s="171" t="str">
        <f>IF('Itemized Order'!BF80="","",'Itemized Order'!BF80)</f>
        <v/>
      </c>
      <c r="BG77" s="171" t="str">
        <f>IF('Itemized Order'!BG80="","",'Itemized Order'!BG80)</f>
        <v/>
      </c>
      <c r="BI77" s="171" t="str">
        <f>IF('Itemized Order'!BI80="","",'Itemized Order'!BI80)</f>
        <v/>
      </c>
      <c r="BJ77" s="171" t="str">
        <f>IF('Itemized Order'!BJ80="","",'Itemized Order'!BJ80)</f>
        <v/>
      </c>
      <c r="BK77" s="171" t="str">
        <f>IF('Itemized Order'!BK80="","",'Itemized Order'!BK80)</f>
        <v/>
      </c>
      <c r="BL77" s="171" t="str">
        <f>IF('Itemized Order'!BL80="","",'Itemized Order'!BL80)</f>
        <v/>
      </c>
      <c r="BM77" s="171" t="str">
        <f>IF('Itemized Order'!BM80="","",'Itemized Order'!BM80)</f>
        <v/>
      </c>
      <c r="BO77" s="171" t="str">
        <f>IF('Itemized Order'!BO80="","",'Itemized Order'!BO80)</f>
        <v/>
      </c>
      <c r="BP77" s="171" t="str">
        <f>IF('Itemized Order'!BP80="","",'Itemized Order'!BP80)</f>
        <v/>
      </c>
      <c r="BQ77" s="171" t="str">
        <f>IF('Itemized Order'!BQ80="","",'Itemized Order'!BQ80)</f>
        <v/>
      </c>
      <c r="BR77" s="171" t="str">
        <f>IF('Itemized Order'!BR80="","",'Itemized Order'!BR80)</f>
        <v/>
      </c>
      <c r="BS77" s="171" t="str">
        <f>IF('Itemized Order'!BS80="","",'Itemized Order'!BS80)</f>
        <v/>
      </c>
      <c r="BU77" s="171" t="str">
        <f>IF('Itemized Order'!BU80="","",'Itemized Order'!BU80)</f>
        <v/>
      </c>
      <c r="BV77" s="171" t="str">
        <f>IF('Itemized Order'!BV80="","",'Itemized Order'!BV80)</f>
        <v/>
      </c>
      <c r="BW77" s="171" t="str">
        <f>IF('Itemized Order'!BW80="","",'Itemized Order'!BW80)</f>
        <v/>
      </c>
      <c r="BX77" s="171" t="str">
        <f>IF('Itemized Order'!BX80="","",'Itemized Order'!BX80)</f>
        <v/>
      </c>
      <c r="BY77" s="171" t="str">
        <f>IF('Itemized Order'!BY80="","",'Itemized Order'!BY80)</f>
        <v/>
      </c>
      <c r="CA77" s="171" t="str">
        <f>IF('Itemized Order'!CA80="","",'Itemized Order'!CA80)</f>
        <v/>
      </c>
      <c r="CB77" s="171" t="str">
        <f>IF('Itemized Order'!CB80="","",'Itemized Order'!CB80)</f>
        <v/>
      </c>
      <c r="CC77" s="171" t="str">
        <f>IF('Itemized Order'!CC80="","",'Itemized Order'!CC80)</f>
        <v/>
      </c>
      <c r="CD77" s="171" t="str">
        <f>IF('Itemized Order'!CD80="","",'Itemized Order'!CD80)</f>
        <v/>
      </c>
      <c r="CE77" s="171" t="str">
        <f>IF('Itemized Order'!CE80="","",'Itemized Order'!CE80)</f>
        <v/>
      </c>
    </row>
    <row r="78" spans="1:83" x14ac:dyDescent="0.3">
      <c r="A78" s="171" t="str">
        <f>IF('Itemized Order'!A81="","",'Itemized Order'!A81)</f>
        <v/>
      </c>
      <c r="B78" s="171" t="str">
        <f>IF('Itemized Order'!B81="","",'Itemized Order'!B81)</f>
        <v/>
      </c>
      <c r="C78" s="171" t="str">
        <f>IF('Itemized Order'!C81="","",'Itemized Order'!C81)</f>
        <v/>
      </c>
      <c r="D78" s="171" t="str">
        <f>IF('Itemized Order'!D81="","",'Itemized Order'!D81)</f>
        <v/>
      </c>
      <c r="E78" s="201" t="str">
        <f>IF('Itemized Order'!E81="","",'Itemized Order'!E81)</f>
        <v/>
      </c>
      <c r="G78" s="171" t="str">
        <f>IF('Itemized Order'!G81="","",'Itemized Order'!G81)</f>
        <v/>
      </c>
      <c r="H78" s="171" t="str">
        <f>IF('Itemized Order'!H81="","",'Itemized Order'!H81)</f>
        <v/>
      </c>
      <c r="I78" s="171" t="str">
        <f>IF('Itemized Order'!I81="","",'Itemized Order'!I81)</f>
        <v/>
      </c>
      <c r="J78" s="171" t="str">
        <f>IF('Itemized Order'!J81="","",'Itemized Order'!J81)</f>
        <v/>
      </c>
      <c r="K78" s="171" t="str">
        <f>IF('Itemized Order'!K81="","",'Itemized Order'!K81)</f>
        <v/>
      </c>
      <c r="M78" s="171" t="str">
        <f>IF('Itemized Order'!M81="","",'Itemized Order'!M81)</f>
        <v/>
      </c>
      <c r="N78" s="171" t="str">
        <f>IF('Itemized Order'!N81="","",'Itemized Order'!N81)</f>
        <v/>
      </c>
      <c r="O78" s="171" t="str">
        <f>IF('Itemized Order'!O81="","",'Itemized Order'!O81)</f>
        <v/>
      </c>
      <c r="P78" s="171" t="str">
        <f>IF('Itemized Order'!P81="","",'Itemized Order'!P81)</f>
        <v/>
      </c>
      <c r="Q78" s="171" t="str">
        <f>IF('Itemized Order'!Q81="","",'Itemized Order'!Q81)</f>
        <v/>
      </c>
      <c r="S78" s="171" t="str">
        <f>IF('Itemized Order'!S81="","",'Itemized Order'!S81)</f>
        <v/>
      </c>
      <c r="T78" s="171" t="str">
        <f>IF('Itemized Order'!T81="","",'Itemized Order'!T81)</f>
        <v/>
      </c>
      <c r="U78" s="171" t="str">
        <f>IF('Itemized Order'!U81="","",'Itemized Order'!U81)</f>
        <v/>
      </c>
      <c r="V78" s="171" t="str">
        <f>IF('Itemized Order'!V81="","",'Itemized Order'!V81)</f>
        <v/>
      </c>
      <c r="W78" s="171" t="str">
        <f>IF('Itemized Order'!W81="","",'Itemized Order'!W81)</f>
        <v/>
      </c>
      <c r="Y78" s="171" t="str">
        <f>IF('Itemized Order'!Y81="","",'Itemized Order'!Y81)</f>
        <v/>
      </c>
      <c r="Z78" s="171" t="str">
        <f>IF('Itemized Order'!Z81="","",'Itemized Order'!Z81)</f>
        <v/>
      </c>
      <c r="AA78" s="171" t="str">
        <f>IF('Itemized Order'!AA81="","",'Itemized Order'!AA81)</f>
        <v/>
      </c>
      <c r="AB78" s="171" t="str">
        <f>IF('Itemized Order'!AB81="","",'Itemized Order'!AB81)</f>
        <v/>
      </c>
      <c r="AC78" s="171" t="str">
        <f>IF('Itemized Order'!AC81="","",'Itemized Order'!AC81)</f>
        <v/>
      </c>
      <c r="AE78" s="171" t="str">
        <f>IF('Itemized Order'!AE81="","",'Itemized Order'!AE81)</f>
        <v/>
      </c>
      <c r="AF78" s="171" t="str">
        <f>IF('Itemized Order'!AF81="","",'Itemized Order'!AF81)</f>
        <v/>
      </c>
      <c r="AG78" s="171" t="str">
        <f>IF('Itemized Order'!AG81="","",'Itemized Order'!AG81)</f>
        <v/>
      </c>
      <c r="AH78" s="171" t="str">
        <f>IF('Itemized Order'!AH81="","",'Itemized Order'!AH81)</f>
        <v/>
      </c>
      <c r="AI78" s="171" t="str">
        <f>IF('Itemized Order'!AI81="","",'Itemized Order'!AI81)</f>
        <v/>
      </c>
      <c r="AK78" s="171" t="str">
        <f>IF('Itemized Order'!AK81="","",'Itemized Order'!AK81)</f>
        <v/>
      </c>
      <c r="AL78" s="171" t="str">
        <f>IF('Itemized Order'!AL81="","",'Itemized Order'!AL81)</f>
        <v/>
      </c>
      <c r="AM78" s="171" t="str">
        <f>IF('Itemized Order'!AM81="","",'Itemized Order'!AM81)</f>
        <v/>
      </c>
      <c r="AN78" s="171" t="str">
        <f>IF('Itemized Order'!AN81="","",'Itemized Order'!AN81)</f>
        <v/>
      </c>
      <c r="AO78" s="171" t="str">
        <f>IF('Itemized Order'!AO81="","",'Itemized Order'!AO81)</f>
        <v/>
      </c>
      <c r="AQ78" s="171" t="str">
        <f>IF('Itemized Order'!AQ81="","",'Itemized Order'!AQ81)</f>
        <v/>
      </c>
      <c r="AR78" s="171" t="str">
        <f>IF('Itemized Order'!AR81="","",'Itemized Order'!AR81)</f>
        <v/>
      </c>
      <c r="AS78" s="171" t="str">
        <f>IF('Itemized Order'!AS81="","",'Itemized Order'!AS81)</f>
        <v/>
      </c>
      <c r="AT78" s="171" t="str">
        <f>IF('Itemized Order'!AT81="","",'Itemized Order'!AT81)</f>
        <v/>
      </c>
      <c r="AU78" s="171" t="str">
        <f>IF('Itemized Order'!AU81="","",'Itemized Order'!AU81)</f>
        <v/>
      </c>
      <c r="AW78" s="171" t="str">
        <f>IF('Itemized Order'!AW81="","",'Itemized Order'!AW81)</f>
        <v/>
      </c>
      <c r="AX78" s="171" t="str">
        <f>IF('Itemized Order'!AX81="","",'Itemized Order'!AX81)</f>
        <v/>
      </c>
      <c r="AY78" s="171" t="str">
        <f>IF('Itemized Order'!AY81="","",'Itemized Order'!AY81)</f>
        <v/>
      </c>
      <c r="AZ78" s="171" t="str">
        <f>IF('Itemized Order'!AZ81="","",'Itemized Order'!AZ81)</f>
        <v/>
      </c>
      <c r="BA78" s="171" t="str">
        <f>IF('Itemized Order'!BA81="","",'Itemized Order'!BA81)</f>
        <v/>
      </c>
      <c r="BC78" s="171" t="str">
        <f>IF('Itemized Order'!BC81="","",'Itemized Order'!BC81)</f>
        <v/>
      </c>
      <c r="BD78" s="171" t="str">
        <f>IF('Itemized Order'!BD81="","",'Itemized Order'!BD81)</f>
        <v/>
      </c>
      <c r="BE78" s="171" t="str">
        <f>IF('Itemized Order'!BE81="","",'Itemized Order'!BE81)</f>
        <v/>
      </c>
      <c r="BF78" s="171" t="str">
        <f>IF('Itemized Order'!BF81="","",'Itemized Order'!BF81)</f>
        <v/>
      </c>
      <c r="BG78" s="171" t="str">
        <f>IF('Itemized Order'!BG81="","",'Itemized Order'!BG81)</f>
        <v/>
      </c>
      <c r="BI78" s="171" t="str">
        <f>IF('Itemized Order'!BI81="","",'Itemized Order'!BI81)</f>
        <v/>
      </c>
      <c r="BJ78" s="171" t="str">
        <f>IF('Itemized Order'!BJ81="","",'Itemized Order'!BJ81)</f>
        <v/>
      </c>
      <c r="BK78" s="171" t="str">
        <f>IF('Itemized Order'!BK81="","",'Itemized Order'!BK81)</f>
        <v/>
      </c>
      <c r="BL78" s="171" t="str">
        <f>IF('Itemized Order'!BL81="","",'Itemized Order'!BL81)</f>
        <v/>
      </c>
      <c r="BM78" s="171" t="str">
        <f>IF('Itemized Order'!BM81="","",'Itemized Order'!BM81)</f>
        <v/>
      </c>
      <c r="BO78" s="171" t="str">
        <f>IF('Itemized Order'!BO81="","",'Itemized Order'!BO81)</f>
        <v/>
      </c>
      <c r="BP78" s="171" t="str">
        <f>IF('Itemized Order'!BP81="","",'Itemized Order'!BP81)</f>
        <v/>
      </c>
      <c r="BQ78" s="171" t="str">
        <f>IF('Itemized Order'!BQ81="","",'Itemized Order'!BQ81)</f>
        <v/>
      </c>
      <c r="BR78" s="171" t="str">
        <f>IF('Itemized Order'!BR81="","",'Itemized Order'!BR81)</f>
        <v/>
      </c>
      <c r="BS78" s="171" t="str">
        <f>IF('Itemized Order'!BS81="","",'Itemized Order'!BS81)</f>
        <v/>
      </c>
      <c r="BU78" s="171" t="str">
        <f>IF('Itemized Order'!BU81="","",'Itemized Order'!BU81)</f>
        <v/>
      </c>
      <c r="BV78" s="171" t="str">
        <f>IF('Itemized Order'!BV81="","",'Itemized Order'!BV81)</f>
        <v/>
      </c>
      <c r="BW78" s="171" t="str">
        <f>IF('Itemized Order'!BW81="","",'Itemized Order'!BW81)</f>
        <v/>
      </c>
      <c r="BX78" s="171" t="str">
        <f>IF('Itemized Order'!BX81="","",'Itemized Order'!BX81)</f>
        <v/>
      </c>
      <c r="BY78" s="171" t="str">
        <f>IF('Itemized Order'!BY81="","",'Itemized Order'!BY81)</f>
        <v/>
      </c>
      <c r="CA78" s="171" t="str">
        <f>IF('Itemized Order'!CA81="","",'Itemized Order'!CA81)</f>
        <v/>
      </c>
      <c r="CB78" s="171" t="str">
        <f>IF('Itemized Order'!CB81="","",'Itemized Order'!CB81)</f>
        <v/>
      </c>
      <c r="CC78" s="171" t="str">
        <f>IF('Itemized Order'!CC81="","",'Itemized Order'!CC81)</f>
        <v/>
      </c>
      <c r="CD78" s="171" t="str">
        <f>IF('Itemized Order'!CD81="","",'Itemized Order'!CD81)</f>
        <v/>
      </c>
      <c r="CE78" s="171" t="str">
        <f>IF('Itemized Order'!CE81="","",'Itemized Order'!CE81)</f>
        <v/>
      </c>
    </row>
    <row r="79" spans="1:83" x14ac:dyDescent="0.3">
      <c r="A79" s="171" t="str">
        <f>IF('Itemized Order'!A82="","",'Itemized Order'!A82)</f>
        <v/>
      </c>
      <c r="B79" s="171" t="str">
        <f>IF('Itemized Order'!B82="","",'Itemized Order'!B82)</f>
        <v/>
      </c>
      <c r="C79" s="171" t="str">
        <f>IF('Itemized Order'!C82="","",'Itemized Order'!C82)</f>
        <v/>
      </c>
      <c r="D79" s="171" t="str">
        <f>IF('Itemized Order'!D82="","",'Itemized Order'!D82)</f>
        <v/>
      </c>
      <c r="E79" s="201" t="str">
        <f>IF('Itemized Order'!E82="","",'Itemized Order'!E82)</f>
        <v/>
      </c>
      <c r="G79" s="171" t="str">
        <f>IF('Itemized Order'!G82="","",'Itemized Order'!G82)</f>
        <v/>
      </c>
      <c r="H79" s="171" t="str">
        <f>IF('Itemized Order'!H82="","",'Itemized Order'!H82)</f>
        <v/>
      </c>
      <c r="I79" s="171" t="str">
        <f>IF('Itemized Order'!I82="","",'Itemized Order'!I82)</f>
        <v/>
      </c>
      <c r="J79" s="171" t="str">
        <f>IF('Itemized Order'!J82="","",'Itemized Order'!J82)</f>
        <v/>
      </c>
      <c r="K79" s="171" t="str">
        <f>IF('Itemized Order'!K82="","",'Itemized Order'!K82)</f>
        <v/>
      </c>
      <c r="M79" s="171" t="str">
        <f>IF('Itemized Order'!M82="","",'Itemized Order'!M82)</f>
        <v/>
      </c>
      <c r="N79" s="171" t="str">
        <f>IF('Itemized Order'!N82="","",'Itemized Order'!N82)</f>
        <v/>
      </c>
      <c r="O79" s="171" t="str">
        <f>IF('Itemized Order'!O82="","",'Itemized Order'!O82)</f>
        <v/>
      </c>
      <c r="P79" s="171" t="str">
        <f>IF('Itemized Order'!P82="","",'Itemized Order'!P82)</f>
        <v/>
      </c>
      <c r="Q79" s="171" t="str">
        <f>IF('Itemized Order'!Q82="","",'Itemized Order'!Q82)</f>
        <v/>
      </c>
      <c r="S79" s="171" t="str">
        <f>IF('Itemized Order'!S82="","",'Itemized Order'!S82)</f>
        <v/>
      </c>
      <c r="T79" s="171" t="str">
        <f>IF('Itemized Order'!T82="","",'Itemized Order'!T82)</f>
        <v/>
      </c>
      <c r="U79" s="171" t="str">
        <f>IF('Itemized Order'!U82="","",'Itemized Order'!U82)</f>
        <v/>
      </c>
      <c r="V79" s="171" t="str">
        <f>IF('Itemized Order'!V82="","",'Itemized Order'!V82)</f>
        <v/>
      </c>
      <c r="W79" s="171" t="str">
        <f>IF('Itemized Order'!W82="","",'Itemized Order'!W82)</f>
        <v/>
      </c>
      <c r="Y79" s="171" t="str">
        <f>IF('Itemized Order'!Y82="","",'Itemized Order'!Y82)</f>
        <v/>
      </c>
      <c r="Z79" s="171" t="str">
        <f>IF('Itemized Order'!Z82="","",'Itemized Order'!Z82)</f>
        <v/>
      </c>
      <c r="AA79" s="171" t="str">
        <f>IF('Itemized Order'!AA82="","",'Itemized Order'!AA82)</f>
        <v/>
      </c>
      <c r="AB79" s="171" t="str">
        <f>IF('Itemized Order'!AB82="","",'Itemized Order'!AB82)</f>
        <v/>
      </c>
      <c r="AC79" s="171" t="str">
        <f>IF('Itemized Order'!AC82="","",'Itemized Order'!AC82)</f>
        <v/>
      </c>
      <c r="AE79" s="171" t="str">
        <f>IF('Itemized Order'!AE82="","",'Itemized Order'!AE82)</f>
        <v/>
      </c>
      <c r="AF79" s="171" t="str">
        <f>IF('Itemized Order'!AF82="","",'Itemized Order'!AF82)</f>
        <v/>
      </c>
      <c r="AG79" s="171" t="str">
        <f>IF('Itemized Order'!AG82="","",'Itemized Order'!AG82)</f>
        <v/>
      </c>
      <c r="AH79" s="171" t="str">
        <f>IF('Itemized Order'!AH82="","",'Itemized Order'!AH82)</f>
        <v/>
      </c>
      <c r="AI79" s="171" t="str">
        <f>IF('Itemized Order'!AI82="","",'Itemized Order'!AI82)</f>
        <v/>
      </c>
      <c r="AK79" s="171" t="str">
        <f>IF('Itemized Order'!AK82="","",'Itemized Order'!AK82)</f>
        <v/>
      </c>
      <c r="AL79" s="171" t="str">
        <f>IF('Itemized Order'!AL82="","",'Itemized Order'!AL82)</f>
        <v/>
      </c>
      <c r="AM79" s="171" t="str">
        <f>IF('Itemized Order'!AM82="","",'Itemized Order'!AM82)</f>
        <v/>
      </c>
      <c r="AN79" s="171" t="str">
        <f>IF('Itemized Order'!AN82="","",'Itemized Order'!AN82)</f>
        <v/>
      </c>
      <c r="AO79" s="171" t="str">
        <f>IF('Itemized Order'!AO82="","",'Itemized Order'!AO82)</f>
        <v/>
      </c>
      <c r="AQ79" s="171" t="str">
        <f>IF('Itemized Order'!AQ82="","",'Itemized Order'!AQ82)</f>
        <v/>
      </c>
      <c r="AR79" s="171" t="str">
        <f>IF('Itemized Order'!AR82="","",'Itemized Order'!AR82)</f>
        <v/>
      </c>
      <c r="AS79" s="171" t="str">
        <f>IF('Itemized Order'!AS82="","",'Itemized Order'!AS82)</f>
        <v/>
      </c>
      <c r="AT79" s="171" t="str">
        <f>IF('Itemized Order'!AT82="","",'Itemized Order'!AT82)</f>
        <v/>
      </c>
      <c r="AU79" s="171" t="str">
        <f>IF('Itemized Order'!AU82="","",'Itemized Order'!AU82)</f>
        <v/>
      </c>
      <c r="AW79" s="171" t="str">
        <f>IF('Itemized Order'!AW82="","",'Itemized Order'!AW82)</f>
        <v/>
      </c>
      <c r="AX79" s="171" t="str">
        <f>IF('Itemized Order'!AX82="","",'Itemized Order'!AX82)</f>
        <v/>
      </c>
      <c r="AY79" s="171" t="str">
        <f>IF('Itemized Order'!AY82="","",'Itemized Order'!AY82)</f>
        <v/>
      </c>
      <c r="AZ79" s="171" t="str">
        <f>IF('Itemized Order'!AZ82="","",'Itemized Order'!AZ82)</f>
        <v/>
      </c>
      <c r="BA79" s="171" t="str">
        <f>IF('Itemized Order'!BA82="","",'Itemized Order'!BA82)</f>
        <v/>
      </c>
      <c r="BC79" s="171" t="str">
        <f>IF('Itemized Order'!BC82="","",'Itemized Order'!BC82)</f>
        <v/>
      </c>
      <c r="BD79" s="171" t="str">
        <f>IF('Itemized Order'!BD82="","",'Itemized Order'!BD82)</f>
        <v/>
      </c>
      <c r="BE79" s="171" t="str">
        <f>IF('Itemized Order'!BE82="","",'Itemized Order'!BE82)</f>
        <v/>
      </c>
      <c r="BF79" s="171" t="str">
        <f>IF('Itemized Order'!BF82="","",'Itemized Order'!BF82)</f>
        <v/>
      </c>
      <c r="BG79" s="171" t="str">
        <f>IF('Itemized Order'!BG82="","",'Itemized Order'!BG82)</f>
        <v/>
      </c>
      <c r="BI79" s="171" t="str">
        <f>IF('Itemized Order'!BI82="","",'Itemized Order'!BI82)</f>
        <v/>
      </c>
      <c r="BJ79" s="171" t="str">
        <f>IF('Itemized Order'!BJ82="","",'Itemized Order'!BJ82)</f>
        <v/>
      </c>
      <c r="BK79" s="171" t="str">
        <f>IF('Itemized Order'!BK82="","",'Itemized Order'!BK82)</f>
        <v/>
      </c>
      <c r="BL79" s="171" t="str">
        <f>IF('Itemized Order'!BL82="","",'Itemized Order'!BL82)</f>
        <v/>
      </c>
      <c r="BM79" s="171" t="str">
        <f>IF('Itemized Order'!BM82="","",'Itemized Order'!BM82)</f>
        <v/>
      </c>
      <c r="BO79" s="171" t="str">
        <f>IF('Itemized Order'!BO82="","",'Itemized Order'!BO82)</f>
        <v/>
      </c>
      <c r="BP79" s="171" t="str">
        <f>IF('Itemized Order'!BP82="","",'Itemized Order'!BP82)</f>
        <v/>
      </c>
      <c r="BQ79" s="171" t="str">
        <f>IF('Itemized Order'!BQ82="","",'Itemized Order'!BQ82)</f>
        <v/>
      </c>
      <c r="BR79" s="171" t="str">
        <f>IF('Itemized Order'!BR82="","",'Itemized Order'!BR82)</f>
        <v/>
      </c>
      <c r="BS79" s="171" t="str">
        <f>IF('Itemized Order'!BS82="","",'Itemized Order'!BS82)</f>
        <v/>
      </c>
      <c r="BU79" s="171" t="str">
        <f>IF('Itemized Order'!BU82="","",'Itemized Order'!BU82)</f>
        <v/>
      </c>
      <c r="BV79" s="171" t="str">
        <f>IF('Itemized Order'!BV82="","",'Itemized Order'!BV82)</f>
        <v/>
      </c>
      <c r="BW79" s="171" t="str">
        <f>IF('Itemized Order'!BW82="","",'Itemized Order'!BW82)</f>
        <v/>
      </c>
      <c r="BX79" s="171" t="str">
        <f>IF('Itemized Order'!BX82="","",'Itemized Order'!BX82)</f>
        <v/>
      </c>
      <c r="BY79" s="171" t="str">
        <f>IF('Itemized Order'!BY82="","",'Itemized Order'!BY82)</f>
        <v/>
      </c>
      <c r="CA79" s="171" t="str">
        <f>IF('Itemized Order'!CA82="","",'Itemized Order'!CA82)</f>
        <v/>
      </c>
      <c r="CB79" s="171" t="str">
        <f>IF('Itemized Order'!CB82="","",'Itemized Order'!CB82)</f>
        <v/>
      </c>
      <c r="CC79" s="171" t="str">
        <f>IF('Itemized Order'!CC82="","",'Itemized Order'!CC82)</f>
        <v/>
      </c>
      <c r="CD79" s="171" t="str">
        <f>IF('Itemized Order'!CD82="","",'Itemized Order'!CD82)</f>
        <v/>
      </c>
      <c r="CE79" s="171" t="str">
        <f>IF('Itemized Order'!CE82="","",'Itemized Order'!CE82)</f>
        <v/>
      </c>
    </row>
    <row r="80" spans="1:83" x14ac:dyDescent="0.3">
      <c r="A80" s="171" t="str">
        <f>IF('Itemized Order'!A83="","",'Itemized Order'!A83)</f>
        <v/>
      </c>
      <c r="B80" s="171" t="str">
        <f>IF('Itemized Order'!B83="","",'Itemized Order'!B83)</f>
        <v/>
      </c>
      <c r="C80" s="171" t="str">
        <f>IF('Itemized Order'!C83="","",'Itemized Order'!C83)</f>
        <v/>
      </c>
      <c r="D80" s="171" t="str">
        <f>IF('Itemized Order'!D83="","",'Itemized Order'!D83)</f>
        <v/>
      </c>
      <c r="E80" s="201" t="str">
        <f>IF('Itemized Order'!E83="","",'Itemized Order'!E83)</f>
        <v/>
      </c>
      <c r="G80" s="171" t="str">
        <f>IF('Itemized Order'!G83="","",'Itemized Order'!G83)</f>
        <v/>
      </c>
      <c r="H80" s="171" t="str">
        <f>IF('Itemized Order'!H83="","",'Itemized Order'!H83)</f>
        <v/>
      </c>
      <c r="I80" s="171" t="str">
        <f>IF('Itemized Order'!I83="","",'Itemized Order'!I83)</f>
        <v/>
      </c>
      <c r="J80" s="171" t="str">
        <f>IF('Itemized Order'!J83="","",'Itemized Order'!J83)</f>
        <v/>
      </c>
      <c r="K80" s="171" t="str">
        <f>IF('Itemized Order'!K83="","",'Itemized Order'!K83)</f>
        <v/>
      </c>
      <c r="M80" s="171" t="str">
        <f>IF('Itemized Order'!M83="","",'Itemized Order'!M83)</f>
        <v/>
      </c>
      <c r="N80" s="171" t="str">
        <f>IF('Itemized Order'!N83="","",'Itemized Order'!N83)</f>
        <v/>
      </c>
      <c r="O80" s="171" t="str">
        <f>IF('Itemized Order'!O83="","",'Itemized Order'!O83)</f>
        <v/>
      </c>
      <c r="P80" s="171" t="str">
        <f>IF('Itemized Order'!P83="","",'Itemized Order'!P83)</f>
        <v/>
      </c>
      <c r="Q80" s="171" t="str">
        <f>IF('Itemized Order'!Q83="","",'Itemized Order'!Q83)</f>
        <v/>
      </c>
      <c r="S80" s="171" t="str">
        <f>IF('Itemized Order'!S83="","",'Itemized Order'!S83)</f>
        <v/>
      </c>
      <c r="T80" s="171" t="str">
        <f>IF('Itemized Order'!T83="","",'Itemized Order'!T83)</f>
        <v/>
      </c>
      <c r="U80" s="171" t="str">
        <f>IF('Itemized Order'!U83="","",'Itemized Order'!U83)</f>
        <v/>
      </c>
      <c r="V80" s="171" t="str">
        <f>IF('Itemized Order'!V83="","",'Itemized Order'!V83)</f>
        <v/>
      </c>
      <c r="W80" s="171" t="str">
        <f>IF('Itemized Order'!W83="","",'Itemized Order'!W83)</f>
        <v/>
      </c>
      <c r="Y80" s="171" t="str">
        <f>IF('Itemized Order'!Y83="","",'Itemized Order'!Y83)</f>
        <v/>
      </c>
      <c r="Z80" s="171" t="str">
        <f>IF('Itemized Order'!Z83="","",'Itemized Order'!Z83)</f>
        <v/>
      </c>
      <c r="AA80" s="171" t="str">
        <f>IF('Itemized Order'!AA83="","",'Itemized Order'!AA83)</f>
        <v/>
      </c>
      <c r="AB80" s="171" t="str">
        <f>IF('Itemized Order'!AB83="","",'Itemized Order'!AB83)</f>
        <v/>
      </c>
      <c r="AC80" s="171" t="str">
        <f>IF('Itemized Order'!AC83="","",'Itemized Order'!AC83)</f>
        <v/>
      </c>
      <c r="AE80" s="171" t="str">
        <f>IF('Itemized Order'!AE83="","",'Itemized Order'!AE83)</f>
        <v/>
      </c>
      <c r="AF80" s="171" t="str">
        <f>IF('Itemized Order'!AF83="","",'Itemized Order'!AF83)</f>
        <v/>
      </c>
      <c r="AG80" s="171" t="str">
        <f>IF('Itemized Order'!AG83="","",'Itemized Order'!AG83)</f>
        <v/>
      </c>
      <c r="AH80" s="171" t="str">
        <f>IF('Itemized Order'!AH83="","",'Itemized Order'!AH83)</f>
        <v/>
      </c>
      <c r="AI80" s="171" t="str">
        <f>IF('Itemized Order'!AI83="","",'Itemized Order'!AI83)</f>
        <v/>
      </c>
      <c r="AK80" s="171" t="str">
        <f>IF('Itemized Order'!AK83="","",'Itemized Order'!AK83)</f>
        <v/>
      </c>
      <c r="AL80" s="171" t="str">
        <f>IF('Itemized Order'!AL83="","",'Itemized Order'!AL83)</f>
        <v/>
      </c>
      <c r="AM80" s="171" t="str">
        <f>IF('Itemized Order'!AM83="","",'Itemized Order'!AM83)</f>
        <v/>
      </c>
      <c r="AN80" s="171" t="str">
        <f>IF('Itemized Order'!AN83="","",'Itemized Order'!AN83)</f>
        <v/>
      </c>
      <c r="AO80" s="171" t="str">
        <f>IF('Itemized Order'!AO83="","",'Itemized Order'!AO83)</f>
        <v/>
      </c>
      <c r="AQ80" s="171" t="str">
        <f>IF('Itemized Order'!AQ83="","",'Itemized Order'!AQ83)</f>
        <v/>
      </c>
      <c r="AR80" s="171" t="str">
        <f>IF('Itemized Order'!AR83="","",'Itemized Order'!AR83)</f>
        <v/>
      </c>
      <c r="AS80" s="171" t="str">
        <f>IF('Itemized Order'!AS83="","",'Itemized Order'!AS83)</f>
        <v/>
      </c>
      <c r="AT80" s="171" t="str">
        <f>IF('Itemized Order'!AT83="","",'Itemized Order'!AT83)</f>
        <v/>
      </c>
      <c r="AU80" s="171" t="str">
        <f>IF('Itemized Order'!AU83="","",'Itemized Order'!AU83)</f>
        <v/>
      </c>
      <c r="AW80" s="171" t="str">
        <f>IF('Itemized Order'!AW83="","",'Itemized Order'!AW83)</f>
        <v/>
      </c>
      <c r="AX80" s="171" t="str">
        <f>IF('Itemized Order'!AX83="","",'Itemized Order'!AX83)</f>
        <v/>
      </c>
      <c r="AY80" s="171" t="str">
        <f>IF('Itemized Order'!AY83="","",'Itemized Order'!AY83)</f>
        <v/>
      </c>
      <c r="AZ80" s="171" t="str">
        <f>IF('Itemized Order'!AZ83="","",'Itemized Order'!AZ83)</f>
        <v/>
      </c>
      <c r="BA80" s="171" t="str">
        <f>IF('Itemized Order'!BA83="","",'Itemized Order'!BA83)</f>
        <v/>
      </c>
      <c r="BC80" s="171" t="str">
        <f>IF('Itemized Order'!BC83="","",'Itemized Order'!BC83)</f>
        <v/>
      </c>
      <c r="BD80" s="171" t="str">
        <f>IF('Itemized Order'!BD83="","",'Itemized Order'!BD83)</f>
        <v/>
      </c>
      <c r="BE80" s="171" t="str">
        <f>IF('Itemized Order'!BE83="","",'Itemized Order'!BE83)</f>
        <v/>
      </c>
      <c r="BF80" s="171" t="str">
        <f>IF('Itemized Order'!BF83="","",'Itemized Order'!BF83)</f>
        <v/>
      </c>
      <c r="BG80" s="171" t="str">
        <f>IF('Itemized Order'!BG83="","",'Itemized Order'!BG83)</f>
        <v/>
      </c>
      <c r="BI80" s="171" t="str">
        <f>IF('Itemized Order'!BI83="","",'Itemized Order'!BI83)</f>
        <v/>
      </c>
      <c r="BJ80" s="171" t="str">
        <f>IF('Itemized Order'!BJ83="","",'Itemized Order'!BJ83)</f>
        <v/>
      </c>
      <c r="BK80" s="171" t="str">
        <f>IF('Itemized Order'!BK83="","",'Itemized Order'!BK83)</f>
        <v/>
      </c>
      <c r="BL80" s="171" t="str">
        <f>IF('Itemized Order'!BL83="","",'Itemized Order'!BL83)</f>
        <v/>
      </c>
      <c r="BM80" s="171" t="str">
        <f>IF('Itemized Order'!BM83="","",'Itemized Order'!BM83)</f>
        <v/>
      </c>
      <c r="BO80" s="171" t="str">
        <f>IF('Itemized Order'!BO83="","",'Itemized Order'!BO83)</f>
        <v/>
      </c>
      <c r="BP80" s="171" t="str">
        <f>IF('Itemized Order'!BP83="","",'Itemized Order'!BP83)</f>
        <v/>
      </c>
      <c r="BQ80" s="171" t="str">
        <f>IF('Itemized Order'!BQ83="","",'Itemized Order'!BQ83)</f>
        <v/>
      </c>
      <c r="BR80" s="171" t="str">
        <f>IF('Itemized Order'!BR83="","",'Itemized Order'!BR83)</f>
        <v/>
      </c>
      <c r="BS80" s="171" t="str">
        <f>IF('Itemized Order'!BS83="","",'Itemized Order'!BS83)</f>
        <v/>
      </c>
      <c r="BU80" s="171" t="str">
        <f>IF('Itemized Order'!BU83="","",'Itemized Order'!BU83)</f>
        <v/>
      </c>
      <c r="BV80" s="171" t="str">
        <f>IF('Itemized Order'!BV83="","",'Itemized Order'!BV83)</f>
        <v/>
      </c>
      <c r="BW80" s="171" t="str">
        <f>IF('Itemized Order'!BW83="","",'Itemized Order'!BW83)</f>
        <v/>
      </c>
      <c r="BX80" s="171" t="str">
        <f>IF('Itemized Order'!BX83="","",'Itemized Order'!BX83)</f>
        <v/>
      </c>
      <c r="BY80" s="171" t="str">
        <f>IF('Itemized Order'!BY83="","",'Itemized Order'!BY83)</f>
        <v/>
      </c>
      <c r="CA80" s="171" t="str">
        <f>IF('Itemized Order'!CA83="","",'Itemized Order'!CA83)</f>
        <v/>
      </c>
      <c r="CB80" s="171" t="str">
        <f>IF('Itemized Order'!CB83="","",'Itemized Order'!CB83)</f>
        <v/>
      </c>
      <c r="CC80" s="171" t="str">
        <f>IF('Itemized Order'!CC83="","",'Itemized Order'!CC83)</f>
        <v/>
      </c>
      <c r="CD80" s="171" t="str">
        <f>IF('Itemized Order'!CD83="","",'Itemized Order'!CD83)</f>
        <v/>
      </c>
      <c r="CE80" s="171" t="str">
        <f>IF('Itemized Order'!CE83="","",'Itemized Order'!CE83)</f>
        <v/>
      </c>
    </row>
    <row r="81" spans="1:83" x14ac:dyDescent="0.3">
      <c r="A81" s="171" t="str">
        <f>IF('Itemized Order'!A84="","",'Itemized Order'!A84)</f>
        <v/>
      </c>
      <c r="B81" s="171" t="str">
        <f>IF('Itemized Order'!B84="","",'Itemized Order'!B84)</f>
        <v/>
      </c>
      <c r="C81" s="171" t="str">
        <f>IF('Itemized Order'!C84="","",'Itemized Order'!C84)</f>
        <v/>
      </c>
      <c r="D81" s="171" t="str">
        <f>IF('Itemized Order'!D84="","",'Itemized Order'!D84)</f>
        <v/>
      </c>
      <c r="E81" s="201" t="str">
        <f>IF('Itemized Order'!E84="","",'Itemized Order'!E84)</f>
        <v/>
      </c>
      <c r="G81" s="171" t="str">
        <f>IF('Itemized Order'!G84="","",'Itemized Order'!G84)</f>
        <v/>
      </c>
      <c r="H81" s="171" t="str">
        <f>IF('Itemized Order'!H84="","",'Itemized Order'!H84)</f>
        <v/>
      </c>
      <c r="I81" s="171" t="str">
        <f>IF('Itemized Order'!I84="","",'Itemized Order'!I84)</f>
        <v/>
      </c>
      <c r="J81" s="171" t="str">
        <f>IF('Itemized Order'!J84="","",'Itemized Order'!J84)</f>
        <v/>
      </c>
      <c r="K81" s="171" t="str">
        <f>IF('Itemized Order'!K84="","",'Itemized Order'!K84)</f>
        <v/>
      </c>
      <c r="M81" s="171" t="str">
        <f>IF('Itemized Order'!M84="","",'Itemized Order'!M84)</f>
        <v/>
      </c>
      <c r="N81" s="171" t="str">
        <f>IF('Itemized Order'!N84="","",'Itemized Order'!N84)</f>
        <v/>
      </c>
      <c r="O81" s="171" t="str">
        <f>IF('Itemized Order'!O84="","",'Itemized Order'!O84)</f>
        <v/>
      </c>
      <c r="P81" s="171" t="str">
        <f>IF('Itemized Order'!P84="","",'Itemized Order'!P84)</f>
        <v/>
      </c>
      <c r="Q81" s="171" t="str">
        <f>IF('Itemized Order'!Q84="","",'Itemized Order'!Q84)</f>
        <v/>
      </c>
      <c r="S81" s="171" t="str">
        <f>IF('Itemized Order'!S84="","",'Itemized Order'!S84)</f>
        <v/>
      </c>
      <c r="T81" s="171" t="str">
        <f>IF('Itemized Order'!T84="","",'Itemized Order'!T84)</f>
        <v/>
      </c>
      <c r="U81" s="171" t="str">
        <f>IF('Itemized Order'!U84="","",'Itemized Order'!U84)</f>
        <v/>
      </c>
      <c r="V81" s="171" t="str">
        <f>IF('Itemized Order'!V84="","",'Itemized Order'!V84)</f>
        <v/>
      </c>
      <c r="W81" s="171" t="str">
        <f>IF('Itemized Order'!W84="","",'Itemized Order'!W84)</f>
        <v/>
      </c>
      <c r="Y81" s="171" t="str">
        <f>IF('Itemized Order'!Y84="","",'Itemized Order'!Y84)</f>
        <v/>
      </c>
      <c r="Z81" s="171" t="str">
        <f>IF('Itemized Order'!Z84="","",'Itemized Order'!Z84)</f>
        <v/>
      </c>
      <c r="AA81" s="171" t="str">
        <f>IF('Itemized Order'!AA84="","",'Itemized Order'!AA84)</f>
        <v/>
      </c>
      <c r="AB81" s="171" t="str">
        <f>IF('Itemized Order'!AB84="","",'Itemized Order'!AB84)</f>
        <v/>
      </c>
      <c r="AC81" s="171" t="str">
        <f>IF('Itemized Order'!AC84="","",'Itemized Order'!AC84)</f>
        <v/>
      </c>
      <c r="AE81" s="171" t="str">
        <f>IF('Itemized Order'!AE84="","",'Itemized Order'!AE84)</f>
        <v/>
      </c>
      <c r="AF81" s="171" t="str">
        <f>IF('Itemized Order'!AF84="","",'Itemized Order'!AF84)</f>
        <v/>
      </c>
      <c r="AG81" s="171" t="str">
        <f>IF('Itemized Order'!AG84="","",'Itemized Order'!AG84)</f>
        <v/>
      </c>
      <c r="AH81" s="171" t="str">
        <f>IF('Itemized Order'!AH84="","",'Itemized Order'!AH84)</f>
        <v/>
      </c>
      <c r="AI81" s="171" t="str">
        <f>IF('Itemized Order'!AI84="","",'Itemized Order'!AI84)</f>
        <v/>
      </c>
      <c r="AK81" s="171" t="str">
        <f>IF('Itemized Order'!AK84="","",'Itemized Order'!AK84)</f>
        <v/>
      </c>
      <c r="AL81" s="171" t="str">
        <f>IF('Itemized Order'!AL84="","",'Itemized Order'!AL84)</f>
        <v/>
      </c>
      <c r="AM81" s="171" t="str">
        <f>IF('Itemized Order'!AM84="","",'Itemized Order'!AM84)</f>
        <v/>
      </c>
      <c r="AN81" s="171" t="str">
        <f>IF('Itemized Order'!AN84="","",'Itemized Order'!AN84)</f>
        <v/>
      </c>
      <c r="AO81" s="171" t="str">
        <f>IF('Itemized Order'!AO84="","",'Itemized Order'!AO84)</f>
        <v/>
      </c>
      <c r="AQ81" s="171" t="str">
        <f>IF('Itemized Order'!AQ84="","",'Itemized Order'!AQ84)</f>
        <v/>
      </c>
      <c r="AR81" s="171" t="str">
        <f>IF('Itemized Order'!AR84="","",'Itemized Order'!AR84)</f>
        <v/>
      </c>
      <c r="AS81" s="171" t="str">
        <f>IF('Itemized Order'!AS84="","",'Itemized Order'!AS84)</f>
        <v/>
      </c>
      <c r="AT81" s="171" t="str">
        <f>IF('Itemized Order'!AT84="","",'Itemized Order'!AT84)</f>
        <v/>
      </c>
      <c r="AU81" s="171" t="str">
        <f>IF('Itemized Order'!AU84="","",'Itemized Order'!AU84)</f>
        <v/>
      </c>
      <c r="AW81" s="171" t="str">
        <f>IF('Itemized Order'!AW84="","",'Itemized Order'!AW84)</f>
        <v/>
      </c>
      <c r="AX81" s="171" t="str">
        <f>IF('Itemized Order'!AX84="","",'Itemized Order'!AX84)</f>
        <v/>
      </c>
      <c r="AY81" s="171" t="str">
        <f>IF('Itemized Order'!AY84="","",'Itemized Order'!AY84)</f>
        <v/>
      </c>
      <c r="AZ81" s="171" t="str">
        <f>IF('Itemized Order'!AZ84="","",'Itemized Order'!AZ84)</f>
        <v/>
      </c>
      <c r="BA81" s="171" t="str">
        <f>IF('Itemized Order'!BA84="","",'Itemized Order'!BA84)</f>
        <v/>
      </c>
      <c r="BC81" s="171" t="str">
        <f>IF('Itemized Order'!BC84="","",'Itemized Order'!BC84)</f>
        <v/>
      </c>
      <c r="BD81" s="171" t="str">
        <f>IF('Itemized Order'!BD84="","",'Itemized Order'!BD84)</f>
        <v/>
      </c>
      <c r="BE81" s="171" t="str">
        <f>IF('Itemized Order'!BE84="","",'Itemized Order'!BE84)</f>
        <v/>
      </c>
      <c r="BF81" s="171" t="str">
        <f>IF('Itemized Order'!BF84="","",'Itemized Order'!BF84)</f>
        <v/>
      </c>
      <c r="BG81" s="171" t="str">
        <f>IF('Itemized Order'!BG84="","",'Itemized Order'!BG84)</f>
        <v/>
      </c>
      <c r="BI81" s="171" t="str">
        <f>IF('Itemized Order'!BI84="","",'Itemized Order'!BI84)</f>
        <v/>
      </c>
      <c r="BJ81" s="171" t="str">
        <f>IF('Itemized Order'!BJ84="","",'Itemized Order'!BJ84)</f>
        <v/>
      </c>
      <c r="BK81" s="171" t="str">
        <f>IF('Itemized Order'!BK84="","",'Itemized Order'!BK84)</f>
        <v/>
      </c>
      <c r="BL81" s="171" t="str">
        <f>IF('Itemized Order'!BL84="","",'Itemized Order'!BL84)</f>
        <v/>
      </c>
      <c r="BM81" s="171" t="str">
        <f>IF('Itemized Order'!BM84="","",'Itemized Order'!BM84)</f>
        <v/>
      </c>
      <c r="BO81" s="171" t="str">
        <f>IF('Itemized Order'!BO84="","",'Itemized Order'!BO84)</f>
        <v/>
      </c>
      <c r="BP81" s="171" t="str">
        <f>IF('Itemized Order'!BP84="","",'Itemized Order'!BP84)</f>
        <v/>
      </c>
      <c r="BQ81" s="171" t="str">
        <f>IF('Itemized Order'!BQ84="","",'Itemized Order'!BQ84)</f>
        <v/>
      </c>
      <c r="BR81" s="171" t="str">
        <f>IF('Itemized Order'!BR84="","",'Itemized Order'!BR84)</f>
        <v/>
      </c>
      <c r="BS81" s="171" t="str">
        <f>IF('Itemized Order'!BS84="","",'Itemized Order'!BS84)</f>
        <v/>
      </c>
      <c r="BU81" s="171" t="str">
        <f>IF('Itemized Order'!BU84="","",'Itemized Order'!BU84)</f>
        <v/>
      </c>
      <c r="BV81" s="171" t="str">
        <f>IF('Itemized Order'!BV84="","",'Itemized Order'!BV84)</f>
        <v/>
      </c>
      <c r="BW81" s="171" t="str">
        <f>IF('Itemized Order'!BW84="","",'Itemized Order'!BW84)</f>
        <v/>
      </c>
      <c r="BX81" s="171" t="str">
        <f>IF('Itemized Order'!BX84="","",'Itemized Order'!BX84)</f>
        <v/>
      </c>
      <c r="BY81" s="171" t="str">
        <f>IF('Itemized Order'!BY84="","",'Itemized Order'!BY84)</f>
        <v/>
      </c>
      <c r="CA81" s="171" t="str">
        <f>IF('Itemized Order'!CA84="","",'Itemized Order'!CA84)</f>
        <v/>
      </c>
      <c r="CB81" s="171" t="str">
        <f>IF('Itemized Order'!CB84="","",'Itemized Order'!CB84)</f>
        <v/>
      </c>
      <c r="CC81" s="171" t="str">
        <f>IF('Itemized Order'!CC84="","",'Itemized Order'!CC84)</f>
        <v/>
      </c>
      <c r="CD81" s="171" t="str">
        <f>IF('Itemized Order'!CD84="","",'Itemized Order'!CD84)</f>
        <v/>
      </c>
      <c r="CE81" s="171" t="str">
        <f>IF('Itemized Order'!CE84="","",'Itemized Order'!CE84)</f>
        <v/>
      </c>
    </row>
    <row r="82" spans="1:83" x14ac:dyDescent="0.3">
      <c r="A82" s="171" t="str">
        <f>IF('Itemized Order'!A85="","",'Itemized Order'!A85)</f>
        <v/>
      </c>
      <c r="B82" s="171" t="str">
        <f>IF('Itemized Order'!B85="","",'Itemized Order'!B85)</f>
        <v/>
      </c>
      <c r="C82" s="171" t="str">
        <f>IF('Itemized Order'!C85="","",'Itemized Order'!C85)</f>
        <v/>
      </c>
      <c r="D82" s="171" t="str">
        <f>IF('Itemized Order'!D85="","",'Itemized Order'!D85)</f>
        <v/>
      </c>
      <c r="E82" s="201" t="str">
        <f>IF('Itemized Order'!E85="","",'Itemized Order'!E85)</f>
        <v/>
      </c>
      <c r="G82" s="171" t="str">
        <f>IF('Itemized Order'!G85="","",'Itemized Order'!G85)</f>
        <v/>
      </c>
      <c r="H82" s="171" t="str">
        <f>IF('Itemized Order'!H85="","",'Itemized Order'!H85)</f>
        <v/>
      </c>
      <c r="I82" s="171" t="str">
        <f>IF('Itemized Order'!I85="","",'Itemized Order'!I85)</f>
        <v/>
      </c>
      <c r="J82" s="171" t="str">
        <f>IF('Itemized Order'!J85="","",'Itemized Order'!J85)</f>
        <v/>
      </c>
      <c r="K82" s="171" t="str">
        <f>IF('Itemized Order'!K85="","",'Itemized Order'!K85)</f>
        <v/>
      </c>
      <c r="M82" s="171" t="str">
        <f>IF('Itemized Order'!M85="","",'Itemized Order'!M85)</f>
        <v/>
      </c>
      <c r="N82" s="171" t="str">
        <f>IF('Itemized Order'!N85="","",'Itemized Order'!N85)</f>
        <v/>
      </c>
      <c r="O82" s="171" t="str">
        <f>IF('Itemized Order'!O85="","",'Itemized Order'!O85)</f>
        <v/>
      </c>
      <c r="P82" s="171" t="str">
        <f>IF('Itemized Order'!P85="","",'Itemized Order'!P85)</f>
        <v/>
      </c>
      <c r="Q82" s="171" t="str">
        <f>IF('Itemized Order'!Q85="","",'Itemized Order'!Q85)</f>
        <v/>
      </c>
      <c r="S82" s="171" t="str">
        <f>IF('Itemized Order'!S85="","",'Itemized Order'!S85)</f>
        <v/>
      </c>
      <c r="T82" s="171" t="str">
        <f>IF('Itemized Order'!T85="","",'Itemized Order'!T85)</f>
        <v/>
      </c>
      <c r="U82" s="171" t="str">
        <f>IF('Itemized Order'!U85="","",'Itemized Order'!U85)</f>
        <v/>
      </c>
      <c r="V82" s="171" t="str">
        <f>IF('Itemized Order'!V85="","",'Itemized Order'!V85)</f>
        <v/>
      </c>
      <c r="W82" s="171" t="str">
        <f>IF('Itemized Order'!W85="","",'Itemized Order'!W85)</f>
        <v/>
      </c>
      <c r="Y82" s="171" t="str">
        <f>IF('Itemized Order'!Y85="","",'Itemized Order'!Y85)</f>
        <v/>
      </c>
      <c r="Z82" s="171" t="str">
        <f>IF('Itemized Order'!Z85="","",'Itemized Order'!Z85)</f>
        <v/>
      </c>
      <c r="AA82" s="171" t="str">
        <f>IF('Itemized Order'!AA85="","",'Itemized Order'!AA85)</f>
        <v/>
      </c>
      <c r="AB82" s="171" t="str">
        <f>IF('Itemized Order'!AB85="","",'Itemized Order'!AB85)</f>
        <v/>
      </c>
      <c r="AC82" s="171" t="str">
        <f>IF('Itemized Order'!AC85="","",'Itemized Order'!AC85)</f>
        <v/>
      </c>
      <c r="AE82" s="171" t="str">
        <f>IF('Itemized Order'!AE85="","",'Itemized Order'!AE85)</f>
        <v/>
      </c>
      <c r="AF82" s="171" t="str">
        <f>IF('Itemized Order'!AF85="","",'Itemized Order'!AF85)</f>
        <v/>
      </c>
      <c r="AG82" s="171" t="str">
        <f>IF('Itemized Order'!AG85="","",'Itemized Order'!AG85)</f>
        <v/>
      </c>
      <c r="AH82" s="171" t="str">
        <f>IF('Itemized Order'!AH85="","",'Itemized Order'!AH85)</f>
        <v/>
      </c>
      <c r="AI82" s="171" t="str">
        <f>IF('Itemized Order'!AI85="","",'Itemized Order'!AI85)</f>
        <v/>
      </c>
      <c r="AK82" s="171" t="str">
        <f>IF('Itemized Order'!AK85="","",'Itemized Order'!AK85)</f>
        <v/>
      </c>
      <c r="AL82" s="171" t="str">
        <f>IF('Itemized Order'!AL85="","",'Itemized Order'!AL85)</f>
        <v/>
      </c>
      <c r="AM82" s="171" t="str">
        <f>IF('Itemized Order'!AM85="","",'Itemized Order'!AM85)</f>
        <v/>
      </c>
      <c r="AN82" s="171" t="str">
        <f>IF('Itemized Order'!AN85="","",'Itemized Order'!AN85)</f>
        <v/>
      </c>
      <c r="AO82" s="171" t="str">
        <f>IF('Itemized Order'!AO85="","",'Itemized Order'!AO85)</f>
        <v/>
      </c>
      <c r="AQ82" s="171" t="str">
        <f>IF('Itemized Order'!AQ85="","",'Itemized Order'!AQ85)</f>
        <v/>
      </c>
      <c r="AR82" s="171" t="str">
        <f>IF('Itemized Order'!AR85="","",'Itemized Order'!AR85)</f>
        <v/>
      </c>
      <c r="AS82" s="171" t="str">
        <f>IF('Itemized Order'!AS85="","",'Itemized Order'!AS85)</f>
        <v/>
      </c>
      <c r="AT82" s="171" t="str">
        <f>IF('Itemized Order'!AT85="","",'Itemized Order'!AT85)</f>
        <v/>
      </c>
      <c r="AU82" s="171" t="str">
        <f>IF('Itemized Order'!AU85="","",'Itemized Order'!AU85)</f>
        <v/>
      </c>
      <c r="AW82" s="171" t="str">
        <f>IF('Itemized Order'!AW85="","",'Itemized Order'!AW85)</f>
        <v/>
      </c>
      <c r="AX82" s="171" t="str">
        <f>IF('Itemized Order'!AX85="","",'Itemized Order'!AX85)</f>
        <v/>
      </c>
      <c r="AY82" s="171" t="str">
        <f>IF('Itemized Order'!AY85="","",'Itemized Order'!AY85)</f>
        <v/>
      </c>
      <c r="AZ82" s="171" t="str">
        <f>IF('Itemized Order'!AZ85="","",'Itemized Order'!AZ85)</f>
        <v/>
      </c>
      <c r="BA82" s="171" t="str">
        <f>IF('Itemized Order'!BA85="","",'Itemized Order'!BA85)</f>
        <v/>
      </c>
      <c r="BC82" s="171" t="str">
        <f>IF('Itemized Order'!BC85="","",'Itemized Order'!BC85)</f>
        <v/>
      </c>
      <c r="BD82" s="171" t="str">
        <f>IF('Itemized Order'!BD85="","",'Itemized Order'!BD85)</f>
        <v/>
      </c>
      <c r="BE82" s="171" t="str">
        <f>IF('Itemized Order'!BE85="","",'Itemized Order'!BE85)</f>
        <v/>
      </c>
      <c r="BF82" s="171" t="str">
        <f>IF('Itemized Order'!BF85="","",'Itemized Order'!BF85)</f>
        <v/>
      </c>
      <c r="BG82" s="171" t="str">
        <f>IF('Itemized Order'!BG85="","",'Itemized Order'!BG85)</f>
        <v/>
      </c>
      <c r="BI82" s="171" t="str">
        <f>IF('Itemized Order'!BI85="","",'Itemized Order'!BI85)</f>
        <v/>
      </c>
      <c r="BJ82" s="171" t="str">
        <f>IF('Itemized Order'!BJ85="","",'Itemized Order'!BJ85)</f>
        <v/>
      </c>
      <c r="BK82" s="171" t="str">
        <f>IF('Itemized Order'!BK85="","",'Itemized Order'!BK85)</f>
        <v/>
      </c>
      <c r="BL82" s="171" t="str">
        <f>IF('Itemized Order'!BL85="","",'Itemized Order'!BL85)</f>
        <v/>
      </c>
      <c r="BM82" s="171" t="str">
        <f>IF('Itemized Order'!BM85="","",'Itemized Order'!BM85)</f>
        <v/>
      </c>
      <c r="BO82" s="171" t="str">
        <f>IF('Itemized Order'!BO85="","",'Itemized Order'!BO85)</f>
        <v/>
      </c>
      <c r="BP82" s="171" t="str">
        <f>IF('Itemized Order'!BP85="","",'Itemized Order'!BP85)</f>
        <v/>
      </c>
      <c r="BQ82" s="171" t="str">
        <f>IF('Itemized Order'!BQ85="","",'Itemized Order'!BQ85)</f>
        <v/>
      </c>
      <c r="BR82" s="171" t="str">
        <f>IF('Itemized Order'!BR85="","",'Itemized Order'!BR85)</f>
        <v/>
      </c>
      <c r="BS82" s="171" t="str">
        <f>IF('Itemized Order'!BS85="","",'Itemized Order'!BS85)</f>
        <v/>
      </c>
      <c r="BU82" s="171" t="str">
        <f>IF('Itemized Order'!BU85="","",'Itemized Order'!BU85)</f>
        <v/>
      </c>
      <c r="BV82" s="171" t="str">
        <f>IF('Itemized Order'!BV85="","",'Itemized Order'!BV85)</f>
        <v/>
      </c>
      <c r="BW82" s="171" t="str">
        <f>IF('Itemized Order'!BW85="","",'Itemized Order'!BW85)</f>
        <v/>
      </c>
      <c r="BX82" s="171" t="str">
        <f>IF('Itemized Order'!BX85="","",'Itemized Order'!BX85)</f>
        <v/>
      </c>
      <c r="BY82" s="171" t="str">
        <f>IF('Itemized Order'!BY85="","",'Itemized Order'!BY85)</f>
        <v/>
      </c>
      <c r="CA82" s="171" t="str">
        <f>IF('Itemized Order'!CA85="","",'Itemized Order'!CA85)</f>
        <v/>
      </c>
      <c r="CB82" s="171" t="str">
        <f>IF('Itemized Order'!CB85="","",'Itemized Order'!CB85)</f>
        <v/>
      </c>
      <c r="CC82" s="171" t="str">
        <f>IF('Itemized Order'!CC85="","",'Itemized Order'!CC85)</f>
        <v/>
      </c>
      <c r="CD82" s="171" t="str">
        <f>IF('Itemized Order'!CD85="","",'Itemized Order'!CD85)</f>
        <v/>
      </c>
      <c r="CE82" s="171" t="str">
        <f>IF('Itemized Order'!CE85="","",'Itemized Order'!CE85)</f>
        <v/>
      </c>
    </row>
    <row r="83" spans="1:83" x14ac:dyDescent="0.3">
      <c r="A83" s="171" t="str">
        <f>IF('Itemized Order'!A86="","",'Itemized Order'!A86)</f>
        <v/>
      </c>
      <c r="B83" s="171" t="str">
        <f>IF('Itemized Order'!B86="","",'Itemized Order'!B86)</f>
        <v/>
      </c>
      <c r="C83" s="171" t="str">
        <f>IF('Itemized Order'!C86="","",'Itemized Order'!C86)</f>
        <v/>
      </c>
      <c r="D83" s="171" t="str">
        <f>IF('Itemized Order'!D86="","",'Itemized Order'!D86)</f>
        <v/>
      </c>
      <c r="E83" s="201" t="str">
        <f>IF('Itemized Order'!E86="","",'Itemized Order'!E86)</f>
        <v/>
      </c>
      <c r="G83" s="171" t="str">
        <f>IF('Itemized Order'!G86="","",'Itemized Order'!G86)</f>
        <v/>
      </c>
      <c r="H83" s="171" t="str">
        <f>IF('Itemized Order'!H86="","",'Itemized Order'!H86)</f>
        <v/>
      </c>
      <c r="I83" s="171" t="str">
        <f>IF('Itemized Order'!I86="","",'Itemized Order'!I86)</f>
        <v/>
      </c>
      <c r="J83" s="171" t="str">
        <f>IF('Itemized Order'!J86="","",'Itemized Order'!J86)</f>
        <v/>
      </c>
      <c r="K83" s="171" t="str">
        <f>IF('Itemized Order'!K86="","",'Itemized Order'!K86)</f>
        <v/>
      </c>
      <c r="M83" s="171" t="str">
        <f>IF('Itemized Order'!M86="","",'Itemized Order'!M86)</f>
        <v/>
      </c>
      <c r="N83" s="171" t="str">
        <f>IF('Itemized Order'!N86="","",'Itemized Order'!N86)</f>
        <v/>
      </c>
      <c r="O83" s="171" t="str">
        <f>IF('Itemized Order'!O86="","",'Itemized Order'!O86)</f>
        <v/>
      </c>
      <c r="P83" s="171" t="str">
        <f>IF('Itemized Order'!P86="","",'Itemized Order'!P86)</f>
        <v/>
      </c>
      <c r="Q83" s="171" t="str">
        <f>IF('Itemized Order'!Q86="","",'Itemized Order'!Q86)</f>
        <v/>
      </c>
      <c r="S83" s="171" t="str">
        <f>IF('Itemized Order'!S86="","",'Itemized Order'!S86)</f>
        <v/>
      </c>
      <c r="T83" s="171" t="str">
        <f>IF('Itemized Order'!T86="","",'Itemized Order'!T86)</f>
        <v/>
      </c>
      <c r="U83" s="171" t="str">
        <f>IF('Itemized Order'!U86="","",'Itemized Order'!U86)</f>
        <v/>
      </c>
      <c r="V83" s="171" t="str">
        <f>IF('Itemized Order'!V86="","",'Itemized Order'!V86)</f>
        <v/>
      </c>
      <c r="W83" s="171" t="str">
        <f>IF('Itemized Order'!W86="","",'Itemized Order'!W86)</f>
        <v/>
      </c>
      <c r="Y83" s="171" t="str">
        <f>IF('Itemized Order'!Y86="","",'Itemized Order'!Y86)</f>
        <v/>
      </c>
      <c r="Z83" s="171" t="str">
        <f>IF('Itemized Order'!Z86="","",'Itemized Order'!Z86)</f>
        <v/>
      </c>
      <c r="AA83" s="171" t="str">
        <f>IF('Itemized Order'!AA86="","",'Itemized Order'!AA86)</f>
        <v/>
      </c>
      <c r="AB83" s="171" t="str">
        <f>IF('Itemized Order'!AB86="","",'Itemized Order'!AB86)</f>
        <v/>
      </c>
      <c r="AC83" s="171" t="str">
        <f>IF('Itemized Order'!AC86="","",'Itemized Order'!AC86)</f>
        <v/>
      </c>
      <c r="AE83" s="171" t="str">
        <f>IF('Itemized Order'!AE86="","",'Itemized Order'!AE86)</f>
        <v/>
      </c>
      <c r="AF83" s="171" t="str">
        <f>IF('Itemized Order'!AF86="","",'Itemized Order'!AF86)</f>
        <v/>
      </c>
      <c r="AG83" s="171" t="str">
        <f>IF('Itemized Order'!AG86="","",'Itemized Order'!AG86)</f>
        <v/>
      </c>
      <c r="AH83" s="171" t="str">
        <f>IF('Itemized Order'!AH86="","",'Itemized Order'!AH86)</f>
        <v/>
      </c>
      <c r="AI83" s="171" t="str">
        <f>IF('Itemized Order'!AI86="","",'Itemized Order'!AI86)</f>
        <v/>
      </c>
      <c r="AK83" s="171" t="str">
        <f>IF('Itemized Order'!AK86="","",'Itemized Order'!AK86)</f>
        <v/>
      </c>
      <c r="AL83" s="171" t="str">
        <f>IF('Itemized Order'!AL86="","",'Itemized Order'!AL86)</f>
        <v/>
      </c>
      <c r="AM83" s="171" t="str">
        <f>IF('Itemized Order'!AM86="","",'Itemized Order'!AM86)</f>
        <v/>
      </c>
      <c r="AN83" s="171" t="str">
        <f>IF('Itemized Order'!AN86="","",'Itemized Order'!AN86)</f>
        <v/>
      </c>
      <c r="AO83" s="171" t="str">
        <f>IF('Itemized Order'!AO86="","",'Itemized Order'!AO86)</f>
        <v/>
      </c>
      <c r="AQ83" s="171" t="str">
        <f>IF('Itemized Order'!AQ86="","",'Itemized Order'!AQ86)</f>
        <v/>
      </c>
      <c r="AR83" s="171" t="str">
        <f>IF('Itemized Order'!AR86="","",'Itemized Order'!AR86)</f>
        <v/>
      </c>
      <c r="AS83" s="171" t="str">
        <f>IF('Itemized Order'!AS86="","",'Itemized Order'!AS86)</f>
        <v/>
      </c>
      <c r="AT83" s="171" t="str">
        <f>IF('Itemized Order'!AT86="","",'Itemized Order'!AT86)</f>
        <v/>
      </c>
      <c r="AU83" s="171" t="str">
        <f>IF('Itemized Order'!AU86="","",'Itemized Order'!AU86)</f>
        <v/>
      </c>
      <c r="AW83" s="171" t="str">
        <f>IF('Itemized Order'!AW86="","",'Itemized Order'!AW86)</f>
        <v/>
      </c>
      <c r="AX83" s="171" t="str">
        <f>IF('Itemized Order'!AX86="","",'Itemized Order'!AX86)</f>
        <v/>
      </c>
      <c r="AY83" s="171" t="str">
        <f>IF('Itemized Order'!AY86="","",'Itemized Order'!AY86)</f>
        <v/>
      </c>
      <c r="AZ83" s="171" t="str">
        <f>IF('Itemized Order'!AZ86="","",'Itemized Order'!AZ86)</f>
        <v/>
      </c>
      <c r="BA83" s="171" t="str">
        <f>IF('Itemized Order'!BA86="","",'Itemized Order'!BA86)</f>
        <v/>
      </c>
      <c r="BC83" s="171" t="str">
        <f>IF('Itemized Order'!BC86="","",'Itemized Order'!BC86)</f>
        <v/>
      </c>
      <c r="BD83" s="171" t="str">
        <f>IF('Itemized Order'!BD86="","",'Itemized Order'!BD86)</f>
        <v/>
      </c>
      <c r="BE83" s="171" t="str">
        <f>IF('Itemized Order'!BE86="","",'Itemized Order'!BE86)</f>
        <v/>
      </c>
      <c r="BF83" s="171" t="str">
        <f>IF('Itemized Order'!BF86="","",'Itemized Order'!BF86)</f>
        <v/>
      </c>
      <c r="BG83" s="171" t="str">
        <f>IF('Itemized Order'!BG86="","",'Itemized Order'!BG86)</f>
        <v/>
      </c>
      <c r="BI83" s="171" t="str">
        <f>IF('Itemized Order'!BI86="","",'Itemized Order'!BI86)</f>
        <v/>
      </c>
      <c r="BJ83" s="171" t="str">
        <f>IF('Itemized Order'!BJ86="","",'Itemized Order'!BJ86)</f>
        <v/>
      </c>
      <c r="BK83" s="171" t="str">
        <f>IF('Itemized Order'!BK86="","",'Itemized Order'!BK86)</f>
        <v/>
      </c>
      <c r="BL83" s="171" t="str">
        <f>IF('Itemized Order'!BL86="","",'Itemized Order'!BL86)</f>
        <v/>
      </c>
      <c r="BM83" s="171" t="str">
        <f>IF('Itemized Order'!BM86="","",'Itemized Order'!BM86)</f>
        <v/>
      </c>
      <c r="BO83" s="171" t="str">
        <f>IF('Itemized Order'!BO86="","",'Itemized Order'!BO86)</f>
        <v/>
      </c>
      <c r="BP83" s="171" t="str">
        <f>IF('Itemized Order'!BP86="","",'Itemized Order'!BP86)</f>
        <v/>
      </c>
      <c r="BQ83" s="171" t="str">
        <f>IF('Itemized Order'!BQ86="","",'Itemized Order'!BQ86)</f>
        <v/>
      </c>
      <c r="BR83" s="171" t="str">
        <f>IF('Itemized Order'!BR86="","",'Itemized Order'!BR86)</f>
        <v/>
      </c>
      <c r="BS83" s="171" t="str">
        <f>IF('Itemized Order'!BS86="","",'Itemized Order'!BS86)</f>
        <v/>
      </c>
      <c r="BU83" s="171" t="str">
        <f>IF('Itemized Order'!BU86="","",'Itemized Order'!BU86)</f>
        <v/>
      </c>
      <c r="BV83" s="171" t="str">
        <f>IF('Itemized Order'!BV86="","",'Itemized Order'!BV86)</f>
        <v/>
      </c>
      <c r="BW83" s="171" t="str">
        <f>IF('Itemized Order'!BW86="","",'Itemized Order'!BW86)</f>
        <v/>
      </c>
      <c r="BX83" s="171" t="str">
        <f>IF('Itemized Order'!BX86="","",'Itemized Order'!BX86)</f>
        <v/>
      </c>
      <c r="BY83" s="171" t="str">
        <f>IF('Itemized Order'!BY86="","",'Itemized Order'!BY86)</f>
        <v/>
      </c>
      <c r="CA83" s="171" t="str">
        <f>IF('Itemized Order'!CA86="","",'Itemized Order'!CA86)</f>
        <v/>
      </c>
      <c r="CB83" s="171" t="str">
        <f>IF('Itemized Order'!CB86="","",'Itemized Order'!CB86)</f>
        <v/>
      </c>
      <c r="CC83" s="171" t="str">
        <f>IF('Itemized Order'!CC86="","",'Itemized Order'!CC86)</f>
        <v/>
      </c>
      <c r="CD83" s="171" t="str">
        <f>IF('Itemized Order'!CD86="","",'Itemized Order'!CD86)</f>
        <v/>
      </c>
      <c r="CE83" s="171" t="str">
        <f>IF('Itemized Order'!CE86="","",'Itemized Order'!CE86)</f>
        <v/>
      </c>
    </row>
    <row r="84" spans="1:83" x14ac:dyDescent="0.3">
      <c r="A84" s="171" t="str">
        <f>IF('Itemized Order'!A87="","",'Itemized Order'!A87)</f>
        <v/>
      </c>
      <c r="B84" s="171" t="str">
        <f>IF('Itemized Order'!B87="","",'Itemized Order'!B87)</f>
        <v/>
      </c>
      <c r="C84" s="171" t="str">
        <f>IF('Itemized Order'!C87="","",'Itemized Order'!C87)</f>
        <v/>
      </c>
      <c r="D84" s="171" t="str">
        <f>IF('Itemized Order'!D87="","",'Itemized Order'!D87)</f>
        <v/>
      </c>
      <c r="E84" s="201" t="str">
        <f>IF('Itemized Order'!E87="","",'Itemized Order'!E87)</f>
        <v/>
      </c>
      <c r="G84" s="171" t="str">
        <f>IF('Itemized Order'!G87="","",'Itemized Order'!G87)</f>
        <v/>
      </c>
      <c r="H84" s="171" t="str">
        <f>IF('Itemized Order'!H87="","",'Itemized Order'!H87)</f>
        <v/>
      </c>
      <c r="I84" s="171" t="str">
        <f>IF('Itemized Order'!I87="","",'Itemized Order'!I87)</f>
        <v/>
      </c>
      <c r="J84" s="171" t="str">
        <f>IF('Itemized Order'!J87="","",'Itemized Order'!J87)</f>
        <v/>
      </c>
      <c r="K84" s="171" t="str">
        <f>IF('Itemized Order'!K87="","",'Itemized Order'!K87)</f>
        <v/>
      </c>
      <c r="M84" s="171" t="str">
        <f>IF('Itemized Order'!M87="","",'Itemized Order'!M87)</f>
        <v/>
      </c>
      <c r="N84" s="171" t="str">
        <f>IF('Itemized Order'!N87="","",'Itemized Order'!N87)</f>
        <v/>
      </c>
      <c r="O84" s="171" t="str">
        <f>IF('Itemized Order'!O87="","",'Itemized Order'!O87)</f>
        <v/>
      </c>
      <c r="P84" s="171" t="str">
        <f>IF('Itemized Order'!P87="","",'Itemized Order'!P87)</f>
        <v/>
      </c>
      <c r="Q84" s="171" t="str">
        <f>IF('Itemized Order'!Q87="","",'Itemized Order'!Q87)</f>
        <v/>
      </c>
      <c r="S84" s="171" t="str">
        <f>IF('Itemized Order'!S87="","",'Itemized Order'!S87)</f>
        <v/>
      </c>
      <c r="T84" s="171" t="str">
        <f>IF('Itemized Order'!T87="","",'Itemized Order'!T87)</f>
        <v/>
      </c>
      <c r="U84" s="171" t="str">
        <f>IF('Itemized Order'!U87="","",'Itemized Order'!U87)</f>
        <v/>
      </c>
      <c r="V84" s="171" t="str">
        <f>IF('Itemized Order'!V87="","",'Itemized Order'!V87)</f>
        <v/>
      </c>
      <c r="W84" s="171" t="str">
        <f>IF('Itemized Order'!W87="","",'Itemized Order'!W87)</f>
        <v/>
      </c>
      <c r="Y84" s="171" t="str">
        <f>IF('Itemized Order'!Y87="","",'Itemized Order'!Y87)</f>
        <v/>
      </c>
      <c r="Z84" s="171" t="str">
        <f>IF('Itemized Order'!Z87="","",'Itemized Order'!Z87)</f>
        <v/>
      </c>
      <c r="AA84" s="171" t="str">
        <f>IF('Itemized Order'!AA87="","",'Itemized Order'!AA87)</f>
        <v/>
      </c>
      <c r="AB84" s="171" t="str">
        <f>IF('Itemized Order'!AB87="","",'Itemized Order'!AB87)</f>
        <v/>
      </c>
      <c r="AC84" s="171" t="str">
        <f>IF('Itemized Order'!AC87="","",'Itemized Order'!AC87)</f>
        <v/>
      </c>
      <c r="AE84" s="171" t="str">
        <f>IF('Itemized Order'!AE87="","",'Itemized Order'!AE87)</f>
        <v/>
      </c>
      <c r="AF84" s="171" t="str">
        <f>IF('Itemized Order'!AF87="","",'Itemized Order'!AF87)</f>
        <v/>
      </c>
      <c r="AG84" s="171" t="str">
        <f>IF('Itemized Order'!AG87="","",'Itemized Order'!AG87)</f>
        <v/>
      </c>
      <c r="AH84" s="171" t="str">
        <f>IF('Itemized Order'!AH87="","",'Itemized Order'!AH87)</f>
        <v/>
      </c>
      <c r="AI84" s="171" t="str">
        <f>IF('Itemized Order'!AI87="","",'Itemized Order'!AI87)</f>
        <v/>
      </c>
      <c r="AK84" s="171" t="str">
        <f>IF('Itemized Order'!AK87="","",'Itemized Order'!AK87)</f>
        <v/>
      </c>
      <c r="AL84" s="171" t="str">
        <f>IF('Itemized Order'!AL87="","",'Itemized Order'!AL87)</f>
        <v/>
      </c>
      <c r="AM84" s="171" t="str">
        <f>IF('Itemized Order'!AM87="","",'Itemized Order'!AM87)</f>
        <v/>
      </c>
      <c r="AN84" s="171" t="str">
        <f>IF('Itemized Order'!AN87="","",'Itemized Order'!AN87)</f>
        <v/>
      </c>
      <c r="AO84" s="171" t="str">
        <f>IF('Itemized Order'!AO87="","",'Itemized Order'!AO87)</f>
        <v/>
      </c>
      <c r="AQ84" s="171" t="str">
        <f>IF('Itemized Order'!AQ87="","",'Itemized Order'!AQ87)</f>
        <v/>
      </c>
      <c r="AR84" s="171" t="str">
        <f>IF('Itemized Order'!AR87="","",'Itemized Order'!AR87)</f>
        <v/>
      </c>
      <c r="AS84" s="171" t="str">
        <f>IF('Itemized Order'!AS87="","",'Itemized Order'!AS87)</f>
        <v/>
      </c>
      <c r="AT84" s="171" t="str">
        <f>IF('Itemized Order'!AT87="","",'Itemized Order'!AT87)</f>
        <v/>
      </c>
      <c r="AU84" s="171" t="str">
        <f>IF('Itemized Order'!AU87="","",'Itemized Order'!AU87)</f>
        <v/>
      </c>
      <c r="AW84" s="171" t="str">
        <f>IF('Itemized Order'!AW87="","",'Itemized Order'!AW87)</f>
        <v/>
      </c>
      <c r="AX84" s="171" t="str">
        <f>IF('Itemized Order'!AX87="","",'Itemized Order'!AX87)</f>
        <v/>
      </c>
      <c r="AY84" s="171" t="str">
        <f>IF('Itemized Order'!AY87="","",'Itemized Order'!AY87)</f>
        <v/>
      </c>
      <c r="AZ84" s="171" t="str">
        <f>IF('Itemized Order'!AZ87="","",'Itemized Order'!AZ87)</f>
        <v/>
      </c>
      <c r="BA84" s="171" t="str">
        <f>IF('Itemized Order'!BA87="","",'Itemized Order'!BA87)</f>
        <v/>
      </c>
      <c r="BC84" s="171" t="str">
        <f>IF('Itemized Order'!BC87="","",'Itemized Order'!BC87)</f>
        <v/>
      </c>
      <c r="BD84" s="171" t="str">
        <f>IF('Itemized Order'!BD87="","",'Itemized Order'!BD87)</f>
        <v/>
      </c>
      <c r="BE84" s="171" t="str">
        <f>IF('Itemized Order'!BE87="","",'Itemized Order'!BE87)</f>
        <v/>
      </c>
      <c r="BF84" s="171" t="str">
        <f>IF('Itemized Order'!BF87="","",'Itemized Order'!BF87)</f>
        <v/>
      </c>
      <c r="BG84" s="171" t="str">
        <f>IF('Itemized Order'!BG87="","",'Itemized Order'!BG87)</f>
        <v/>
      </c>
      <c r="BI84" s="171" t="str">
        <f>IF('Itemized Order'!BI87="","",'Itemized Order'!BI87)</f>
        <v/>
      </c>
      <c r="BJ84" s="171" t="str">
        <f>IF('Itemized Order'!BJ87="","",'Itemized Order'!BJ87)</f>
        <v/>
      </c>
      <c r="BK84" s="171" t="str">
        <f>IF('Itemized Order'!BK87="","",'Itemized Order'!BK87)</f>
        <v/>
      </c>
      <c r="BL84" s="171" t="str">
        <f>IF('Itemized Order'!BL87="","",'Itemized Order'!BL87)</f>
        <v/>
      </c>
      <c r="BM84" s="171" t="str">
        <f>IF('Itemized Order'!BM87="","",'Itemized Order'!BM87)</f>
        <v/>
      </c>
      <c r="BO84" s="171" t="str">
        <f>IF('Itemized Order'!BO87="","",'Itemized Order'!BO87)</f>
        <v/>
      </c>
      <c r="BP84" s="171" t="str">
        <f>IF('Itemized Order'!BP87="","",'Itemized Order'!BP87)</f>
        <v/>
      </c>
      <c r="BQ84" s="171" t="str">
        <f>IF('Itemized Order'!BQ87="","",'Itemized Order'!BQ87)</f>
        <v/>
      </c>
      <c r="BR84" s="171" t="str">
        <f>IF('Itemized Order'!BR87="","",'Itemized Order'!BR87)</f>
        <v/>
      </c>
      <c r="BS84" s="171" t="str">
        <f>IF('Itemized Order'!BS87="","",'Itemized Order'!BS87)</f>
        <v/>
      </c>
      <c r="BU84" s="171" t="str">
        <f>IF('Itemized Order'!BU87="","",'Itemized Order'!BU87)</f>
        <v/>
      </c>
      <c r="BV84" s="171" t="str">
        <f>IF('Itemized Order'!BV87="","",'Itemized Order'!BV87)</f>
        <v/>
      </c>
      <c r="BW84" s="171" t="str">
        <f>IF('Itemized Order'!BW87="","",'Itemized Order'!BW87)</f>
        <v/>
      </c>
      <c r="BX84" s="171" t="str">
        <f>IF('Itemized Order'!BX87="","",'Itemized Order'!BX87)</f>
        <v/>
      </c>
      <c r="BY84" s="171" t="str">
        <f>IF('Itemized Order'!BY87="","",'Itemized Order'!BY87)</f>
        <v/>
      </c>
      <c r="CA84" s="171" t="str">
        <f>IF('Itemized Order'!CA87="","",'Itemized Order'!CA87)</f>
        <v/>
      </c>
      <c r="CB84" s="171" t="str">
        <f>IF('Itemized Order'!CB87="","",'Itemized Order'!CB87)</f>
        <v/>
      </c>
      <c r="CC84" s="171" t="str">
        <f>IF('Itemized Order'!CC87="","",'Itemized Order'!CC87)</f>
        <v/>
      </c>
      <c r="CD84" s="171" t="str">
        <f>IF('Itemized Order'!CD87="","",'Itemized Order'!CD87)</f>
        <v/>
      </c>
      <c r="CE84" s="171" t="str">
        <f>IF('Itemized Order'!CE87="","",'Itemized Order'!CE87)</f>
        <v/>
      </c>
    </row>
    <row r="85" spans="1:83" x14ac:dyDescent="0.3">
      <c r="A85" s="171" t="str">
        <f>IF('Itemized Order'!A88="","",'Itemized Order'!A88)</f>
        <v/>
      </c>
      <c r="B85" s="171" t="str">
        <f>IF('Itemized Order'!B88="","",'Itemized Order'!B88)</f>
        <v/>
      </c>
      <c r="C85" s="171" t="str">
        <f>IF('Itemized Order'!C88="","",'Itemized Order'!C88)</f>
        <v/>
      </c>
      <c r="D85" s="171" t="str">
        <f>IF('Itemized Order'!D88="","",'Itemized Order'!D88)</f>
        <v/>
      </c>
      <c r="E85" s="201" t="str">
        <f>IF('Itemized Order'!E88="","",'Itemized Order'!E88)</f>
        <v/>
      </c>
      <c r="G85" s="171" t="str">
        <f>IF('Itemized Order'!G88="","",'Itemized Order'!G88)</f>
        <v/>
      </c>
      <c r="H85" s="171" t="str">
        <f>IF('Itemized Order'!H88="","",'Itemized Order'!H88)</f>
        <v/>
      </c>
      <c r="I85" s="171" t="str">
        <f>IF('Itemized Order'!I88="","",'Itemized Order'!I88)</f>
        <v/>
      </c>
      <c r="J85" s="171" t="str">
        <f>IF('Itemized Order'!J88="","",'Itemized Order'!J88)</f>
        <v/>
      </c>
      <c r="K85" s="171" t="str">
        <f>IF('Itemized Order'!K88="","",'Itemized Order'!K88)</f>
        <v/>
      </c>
      <c r="M85" s="171" t="str">
        <f>IF('Itemized Order'!M88="","",'Itemized Order'!M88)</f>
        <v/>
      </c>
      <c r="N85" s="171" t="str">
        <f>IF('Itemized Order'!N88="","",'Itemized Order'!N88)</f>
        <v/>
      </c>
      <c r="O85" s="171" t="str">
        <f>IF('Itemized Order'!O88="","",'Itemized Order'!O88)</f>
        <v/>
      </c>
      <c r="P85" s="171" t="str">
        <f>IF('Itemized Order'!P88="","",'Itemized Order'!P88)</f>
        <v/>
      </c>
      <c r="Q85" s="171" t="str">
        <f>IF('Itemized Order'!Q88="","",'Itemized Order'!Q88)</f>
        <v/>
      </c>
      <c r="S85" s="171" t="str">
        <f>IF('Itemized Order'!S88="","",'Itemized Order'!S88)</f>
        <v/>
      </c>
      <c r="T85" s="171" t="str">
        <f>IF('Itemized Order'!T88="","",'Itemized Order'!T88)</f>
        <v/>
      </c>
      <c r="U85" s="171" t="str">
        <f>IF('Itemized Order'!U88="","",'Itemized Order'!U88)</f>
        <v/>
      </c>
      <c r="V85" s="171" t="str">
        <f>IF('Itemized Order'!V88="","",'Itemized Order'!V88)</f>
        <v/>
      </c>
      <c r="W85" s="171" t="str">
        <f>IF('Itemized Order'!W88="","",'Itemized Order'!W88)</f>
        <v/>
      </c>
      <c r="Y85" s="171" t="str">
        <f>IF('Itemized Order'!Y88="","",'Itemized Order'!Y88)</f>
        <v/>
      </c>
      <c r="Z85" s="171" t="str">
        <f>IF('Itemized Order'!Z88="","",'Itemized Order'!Z88)</f>
        <v/>
      </c>
      <c r="AA85" s="171" t="str">
        <f>IF('Itemized Order'!AA88="","",'Itemized Order'!AA88)</f>
        <v/>
      </c>
      <c r="AB85" s="171" t="str">
        <f>IF('Itemized Order'!AB88="","",'Itemized Order'!AB88)</f>
        <v/>
      </c>
      <c r="AC85" s="171" t="str">
        <f>IF('Itemized Order'!AC88="","",'Itemized Order'!AC88)</f>
        <v/>
      </c>
      <c r="AE85" s="171" t="str">
        <f>IF('Itemized Order'!AE88="","",'Itemized Order'!AE88)</f>
        <v/>
      </c>
      <c r="AF85" s="171" t="str">
        <f>IF('Itemized Order'!AF88="","",'Itemized Order'!AF88)</f>
        <v/>
      </c>
      <c r="AG85" s="171" t="str">
        <f>IF('Itemized Order'!AG88="","",'Itemized Order'!AG88)</f>
        <v/>
      </c>
      <c r="AH85" s="171" t="str">
        <f>IF('Itemized Order'!AH88="","",'Itemized Order'!AH88)</f>
        <v/>
      </c>
      <c r="AI85" s="171" t="str">
        <f>IF('Itemized Order'!AI88="","",'Itemized Order'!AI88)</f>
        <v/>
      </c>
      <c r="AK85" s="171" t="str">
        <f>IF('Itemized Order'!AK88="","",'Itemized Order'!AK88)</f>
        <v/>
      </c>
      <c r="AL85" s="171" t="str">
        <f>IF('Itemized Order'!AL88="","",'Itemized Order'!AL88)</f>
        <v/>
      </c>
      <c r="AM85" s="171" t="str">
        <f>IF('Itemized Order'!AM88="","",'Itemized Order'!AM88)</f>
        <v/>
      </c>
      <c r="AN85" s="171" t="str">
        <f>IF('Itemized Order'!AN88="","",'Itemized Order'!AN88)</f>
        <v/>
      </c>
      <c r="AO85" s="171" t="str">
        <f>IF('Itemized Order'!AO88="","",'Itemized Order'!AO88)</f>
        <v/>
      </c>
      <c r="AQ85" s="171" t="str">
        <f>IF('Itemized Order'!AQ88="","",'Itemized Order'!AQ88)</f>
        <v/>
      </c>
      <c r="AR85" s="171" t="str">
        <f>IF('Itemized Order'!AR88="","",'Itemized Order'!AR88)</f>
        <v/>
      </c>
      <c r="AS85" s="171" t="str">
        <f>IF('Itemized Order'!AS88="","",'Itemized Order'!AS88)</f>
        <v/>
      </c>
      <c r="AT85" s="171" t="str">
        <f>IF('Itemized Order'!AT88="","",'Itemized Order'!AT88)</f>
        <v/>
      </c>
      <c r="AU85" s="171" t="str">
        <f>IF('Itemized Order'!AU88="","",'Itemized Order'!AU88)</f>
        <v/>
      </c>
      <c r="AW85" s="171" t="str">
        <f>IF('Itemized Order'!AW88="","",'Itemized Order'!AW88)</f>
        <v/>
      </c>
      <c r="AX85" s="171" t="str">
        <f>IF('Itemized Order'!AX88="","",'Itemized Order'!AX88)</f>
        <v/>
      </c>
      <c r="AY85" s="171" t="str">
        <f>IF('Itemized Order'!AY88="","",'Itemized Order'!AY88)</f>
        <v/>
      </c>
      <c r="AZ85" s="171" t="str">
        <f>IF('Itemized Order'!AZ88="","",'Itemized Order'!AZ88)</f>
        <v/>
      </c>
      <c r="BA85" s="171" t="str">
        <f>IF('Itemized Order'!BA88="","",'Itemized Order'!BA88)</f>
        <v/>
      </c>
      <c r="BC85" s="171" t="str">
        <f>IF('Itemized Order'!BC88="","",'Itemized Order'!BC88)</f>
        <v/>
      </c>
      <c r="BD85" s="171" t="str">
        <f>IF('Itemized Order'!BD88="","",'Itemized Order'!BD88)</f>
        <v/>
      </c>
      <c r="BE85" s="171" t="str">
        <f>IF('Itemized Order'!BE88="","",'Itemized Order'!BE88)</f>
        <v/>
      </c>
      <c r="BF85" s="171" t="str">
        <f>IF('Itemized Order'!BF88="","",'Itemized Order'!BF88)</f>
        <v/>
      </c>
      <c r="BG85" s="171" t="str">
        <f>IF('Itemized Order'!BG88="","",'Itemized Order'!BG88)</f>
        <v/>
      </c>
      <c r="BI85" s="171" t="str">
        <f>IF('Itemized Order'!BI88="","",'Itemized Order'!BI88)</f>
        <v/>
      </c>
      <c r="BJ85" s="171" t="str">
        <f>IF('Itemized Order'!BJ88="","",'Itemized Order'!BJ88)</f>
        <v/>
      </c>
      <c r="BK85" s="171" t="str">
        <f>IF('Itemized Order'!BK88="","",'Itemized Order'!BK88)</f>
        <v/>
      </c>
      <c r="BL85" s="171" t="str">
        <f>IF('Itemized Order'!BL88="","",'Itemized Order'!BL88)</f>
        <v/>
      </c>
      <c r="BM85" s="171" t="str">
        <f>IF('Itemized Order'!BM88="","",'Itemized Order'!BM88)</f>
        <v/>
      </c>
      <c r="BO85" s="171" t="str">
        <f>IF('Itemized Order'!BO88="","",'Itemized Order'!BO88)</f>
        <v/>
      </c>
      <c r="BP85" s="171" t="str">
        <f>IF('Itemized Order'!BP88="","",'Itemized Order'!BP88)</f>
        <v/>
      </c>
      <c r="BQ85" s="171" t="str">
        <f>IF('Itemized Order'!BQ88="","",'Itemized Order'!BQ88)</f>
        <v/>
      </c>
      <c r="BR85" s="171" t="str">
        <f>IF('Itemized Order'!BR88="","",'Itemized Order'!BR88)</f>
        <v/>
      </c>
      <c r="BS85" s="171" t="str">
        <f>IF('Itemized Order'!BS88="","",'Itemized Order'!BS88)</f>
        <v/>
      </c>
      <c r="BU85" s="171" t="str">
        <f>IF('Itemized Order'!BU88="","",'Itemized Order'!BU88)</f>
        <v/>
      </c>
      <c r="BV85" s="171" t="str">
        <f>IF('Itemized Order'!BV88="","",'Itemized Order'!BV88)</f>
        <v/>
      </c>
      <c r="BW85" s="171" t="str">
        <f>IF('Itemized Order'!BW88="","",'Itemized Order'!BW88)</f>
        <v/>
      </c>
      <c r="BX85" s="171" t="str">
        <f>IF('Itemized Order'!BX88="","",'Itemized Order'!BX88)</f>
        <v/>
      </c>
      <c r="BY85" s="171" t="str">
        <f>IF('Itemized Order'!BY88="","",'Itemized Order'!BY88)</f>
        <v/>
      </c>
      <c r="CA85" s="171" t="str">
        <f>IF('Itemized Order'!CA88="","",'Itemized Order'!CA88)</f>
        <v/>
      </c>
      <c r="CB85" s="171" t="str">
        <f>IF('Itemized Order'!CB88="","",'Itemized Order'!CB88)</f>
        <v/>
      </c>
      <c r="CC85" s="171" t="str">
        <f>IF('Itemized Order'!CC88="","",'Itemized Order'!CC88)</f>
        <v/>
      </c>
      <c r="CD85" s="171" t="str">
        <f>IF('Itemized Order'!CD88="","",'Itemized Order'!CD88)</f>
        <v/>
      </c>
      <c r="CE85" s="171" t="str">
        <f>IF('Itemized Order'!CE88="","",'Itemized Order'!CE88)</f>
        <v/>
      </c>
    </row>
    <row r="86" spans="1:83" x14ac:dyDescent="0.3">
      <c r="A86" s="171" t="str">
        <f>IF('Itemized Order'!A89="","",'Itemized Order'!A89)</f>
        <v/>
      </c>
      <c r="B86" s="171" t="str">
        <f>IF('Itemized Order'!B89="","",'Itemized Order'!B89)</f>
        <v/>
      </c>
      <c r="C86" s="171" t="str">
        <f>IF('Itemized Order'!C89="","",'Itemized Order'!C89)</f>
        <v/>
      </c>
      <c r="D86" s="171" t="str">
        <f>IF('Itemized Order'!D89="","",'Itemized Order'!D89)</f>
        <v/>
      </c>
      <c r="E86" s="201" t="str">
        <f>IF('Itemized Order'!E89="","",'Itemized Order'!E89)</f>
        <v/>
      </c>
      <c r="G86" s="171" t="str">
        <f>IF('Itemized Order'!G89="","",'Itemized Order'!G89)</f>
        <v/>
      </c>
      <c r="H86" s="171" t="str">
        <f>IF('Itemized Order'!H89="","",'Itemized Order'!H89)</f>
        <v/>
      </c>
      <c r="I86" s="171" t="str">
        <f>IF('Itemized Order'!I89="","",'Itemized Order'!I89)</f>
        <v/>
      </c>
      <c r="J86" s="171" t="str">
        <f>IF('Itemized Order'!J89="","",'Itemized Order'!J89)</f>
        <v/>
      </c>
      <c r="K86" s="171" t="str">
        <f>IF('Itemized Order'!K89="","",'Itemized Order'!K89)</f>
        <v/>
      </c>
      <c r="M86" s="171" t="str">
        <f>IF('Itemized Order'!M89="","",'Itemized Order'!M89)</f>
        <v/>
      </c>
      <c r="N86" s="171" t="str">
        <f>IF('Itemized Order'!N89="","",'Itemized Order'!N89)</f>
        <v/>
      </c>
      <c r="O86" s="171" t="str">
        <f>IF('Itemized Order'!O89="","",'Itemized Order'!O89)</f>
        <v/>
      </c>
      <c r="P86" s="171" t="str">
        <f>IF('Itemized Order'!P89="","",'Itemized Order'!P89)</f>
        <v/>
      </c>
      <c r="Q86" s="171" t="str">
        <f>IF('Itemized Order'!Q89="","",'Itemized Order'!Q89)</f>
        <v/>
      </c>
      <c r="S86" s="171" t="str">
        <f>IF('Itemized Order'!S89="","",'Itemized Order'!S89)</f>
        <v/>
      </c>
      <c r="T86" s="171" t="str">
        <f>IF('Itemized Order'!T89="","",'Itemized Order'!T89)</f>
        <v/>
      </c>
      <c r="U86" s="171" t="str">
        <f>IF('Itemized Order'!U89="","",'Itemized Order'!U89)</f>
        <v/>
      </c>
      <c r="V86" s="171" t="str">
        <f>IF('Itemized Order'!V89="","",'Itemized Order'!V89)</f>
        <v/>
      </c>
      <c r="W86" s="171" t="str">
        <f>IF('Itemized Order'!W89="","",'Itemized Order'!W89)</f>
        <v/>
      </c>
      <c r="Y86" s="171" t="str">
        <f>IF('Itemized Order'!Y89="","",'Itemized Order'!Y89)</f>
        <v/>
      </c>
      <c r="Z86" s="171" t="str">
        <f>IF('Itemized Order'!Z89="","",'Itemized Order'!Z89)</f>
        <v/>
      </c>
      <c r="AA86" s="171" t="str">
        <f>IF('Itemized Order'!AA89="","",'Itemized Order'!AA89)</f>
        <v/>
      </c>
      <c r="AB86" s="171" t="str">
        <f>IF('Itemized Order'!AB89="","",'Itemized Order'!AB89)</f>
        <v/>
      </c>
      <c r="AC86" s="171" t="str">
        <f>IF('Itemized Order'!AC89="","",'Itemized Order'!AC89)</f>
        <v/>
      </c>
      <c r="AE86" s="171" t="str">
        <f>IF('Itemized Order'!AE89="","",'Itemized Order'!AE89)</f>
        <v/>
      </c>
      <c r="AF86" s="171" t="str">
        <f>IF('Itemized Order'!AF89="","",'Itemized Order'!AF89)</f>
        <v/>
      </c>
      <c r="AG86" s="171" t="str">
        <f>IF('Itemized Order'!AG89="","",'Itemized Order'!AG89)</f>
        <v/>
      </c>
      <c r="AH86" s="171" t="str">
        <f>IF('Itemized Order'!AH89="","",'Itemized Order'!AH89)</f>
        <v/>
      </c>
      <c r="AI86" s="171" t="str">
        <f>IF('Itemized Order'!AI89="","",'Itemized Order'!AI89)</f>
        <v/>
      </c>
      <c r="AK86" s="171" t="str">
        <f>IF('Itemized Order'!AK89="","",'Itemized Order'!AK89)</f>
        <v/>
      </c>
      <c r="AL86" s="171" t="str">
        <f>IF('Itemized Order'!AL89="","",'Itemized Order'!AL89)</f>
        <v/>
      </c>
      <c r="AM86" s="171" t="str">
        <f>IF('Itemized Order'!AM89="","",'Itemized Order'!AM89)</f>
        <v/>
      </c>
      <c r="AN86" s="171" t="str">
        <f>IF('Itemized Order'!AN89="","",'Itemized Order'!AN89)</f>
        <v/>
      </c>
      <c r="AO86" s="171" t="str">
        <f>IF('Itemized Order'!AO89="","",'Itemized Order'!AO89)</f>
        <v/>
      </c>
      <c r="AQ86" s="171" t="str">
        <f>IF('Itemized Order'!AQ89="","",'Itemized Order'!AQ89)</f>
        <v/>
      </c>
      <c r="AR86" s="171" t="str">
        <f>IF('Itemized Order'!AR89="","",'Itemized Order'!AR89)</f>
        <v/>
      </c>
      <c r="AS86" s="171" t="str">
        <f>IF('Itemized Order'!AS89="","",'Itemized Order'!AS89)</f>
        <v/>
      </c>
      <c r="AT86" s="171" t="str">
        <f>IF('Itemized Order'!AT89="","",'Itemized Order'!AT89)</f>
        <v/>
      </c>
      <c r="AU86" s="171" t="str">
        <f>IF('Itemized Order'!AU89="","",'Itemized Order'!AU89)</f>
        <v/>
      </c>
      <c r="AW86" s="171" t="str">
        <f>IF('Itemized Order'!AW89="","",'Itemized Order'!AW89)</f>
        <v/>
      </c>
      <c r="AX86" s="171" t="str">
        <f>IF('Itemized Order'!AX89="","",'Itemized Order'!AX89)</f>
        <v/>
      </c>
      <c r="AY86" s="171" t="str">
        <f>IF('Itemized Order'!AY89="","",'Itemized Order'!AY89)</f>
        <v/>
      </c>
      <c r="AZ86" s="171" t="str">
        <f>IF('Itemized Order'!AZ89="","",'Itemized Order'!AZ89)</f>
        <v/>
      </c>
      <c r="BA86" s="171" t="str">
        <f>IF('Itemized Order'!BA89="","",'Itemized Order'!BA89)</f>
        <v/>
      </c>
      <c r="BC86" s="171" t="str">
        <f>IF('Itemized Order'!BC89="","",'Itemized Order'!BC89)</f>
        <v/>
      </c>
      <c r="BD86" s="171" t="str">
        <f>IF('Itemized Order'!BD89="","",'Itemized Order'!BD89)</f>
        <v/>
      </c>
      <c r="BE86" s="171" t="str">
        <f>IF('Itemized Order'!BE89="","",'Itemized Order'!BE89)</f>
        <v/>
      </c>
      <c r="BF86" s="171" t="str">
        <f>IF('Itemized Order'!BF89="","",'Itemized Order'!BF89)</f>
        <v/>
      </c>
      <c r="BG86" s="171" t="str">
        <f>IF('Itemized Order'!BG89="","",'Itemized Order'!BG89)</f>
        <v/>
      </c>
      <c r="BI86" s="171" t="str">
        <f>IF('Itemized Order'!BI89="","",'Itemized Order'!BI89)</f>
        <v/>
      </c>
      <c r="BJ86" s="171" t="str">
        <f>IF('Itemized Order'!BJ89="","",'Itemized Order'!BJ89)</f>
        <v/>
      </c>
      <c r="BK86" s="171" t="str">
        <f>IF('Itemized Order'!BK89="","",'Itemized Order'!BK89)</f>
        <v/>
      </c>
      <c r="BL86" s="171" t="str">
        <f>IF('Itemized Order'!BL89="","",'Itemized Order'!BL89)</f>
        <v/>
      </c>
      <c r="BM86" s="171" t="str">
        <f>IF('Itemized Order'!BM89="","",'Itemized Order'!BM89)</f>
        <v/>
      </c>
      <c r="BO86" s="171" t="str">
        <f>IF('Itemized Order'!BO89="","",'Itemized Order'!BO89)</f>
        <v/>
      </c>
      <c r="BP86" s="171" t="str">
        <f>IF('Itemized Order'!BP89="","",'Itemized Order'!BP89)</f>
        <v/>
      </c>
      <c r="BQ86" s="171" t="str">
        <f>IF('Itemized Order'!BQ89="","",'Itemized Order'!BQ89)</f>
        <v/>
      </c>
      <c r="BR86" s="171" t="str">
        <f>IF('Itemized Order'!BR89="","",'Itemized Order'!BR89)</f>
        <v/>
      </c>
      <c r="BS86" s="171" t="str">
        <f>IF('Itemized Order'!BS89="","",'Itemized Order'!BS89)</f>
        <v/>
      </c>
      <c r="BU86" s="171" t="str">
        <f>IF('Itemized Order'!BU89="","",'Itemized Order'!BU89)</f>
        <v/>
      </c>
      <c r="BV86" s="171" t="str">
        <f>IF('Itemized Order'!BV89="","",'Itemized Order'!BV89)</f>
        <v/>
      </c>
      <c r="BW86" s="171" t="str">
        <f>IF('Itemized Order'!BW89="","",'Itemized Order'!BW89)</f>
        <v/>
      </c>
      <c r="BX86" s="171" t="str">
        <f>IF('Itemized Order'!BX89="","",'Itemized Order'!BX89)</f>
        <v/>
      </c>
      <c r="BY86" s="171" t="str">
        <f>IF('Itemized Order'!BY89="","",'Itemized Order'!BY89)</f>
        <v/>
      </c>
      <c r="CA86" s="171" t="str">
        <f>IF('Itemized Order'!CA89="","",'Itemized Order'!CA89)</f>
        <v/>
      </c>
      <c r="CB86" s="171" t="str">
        <f>IF('Itemized Order'!CB89="","",'Itemized Order'!CB89)</f>
        <v/>
      </c>
      <c r="CC86" s="171" t="str">
        <f>IF('Itemized Order'!CC89="","",'Itemized Order'!CC89)</f>
        <v/>
      </c>
      <c r="CD86" s="171" t="str">
        <f>IF('Itemized Order'!CD89="","",'Itemized Order'!CD89)</f>
        <v/>
      </c>
      <c r="CE86" s="171" t="str">
        <f>IF('Itemized Order'!CE89="","",'Itemized Order'!CE89)</f>
        <v/>
      </c>
    </row>
    <row r="87" spans="1:83" x14ac:dyDescent="0.3">
      <c r="A87" s="171" t="str">
        <f>IF('Itemized Order'!A90="","",'Itemized Order'!A90)</f>
        <v/>
      </c>
      <c r="B87" s="171" t="str">
        <f>IF('Itemized Order'!B90="","",'Itemized Order'!B90)</f>
        <v/>
      </c>
      <c r="C87" s="171" t="str">
        <f>IF('Itemized Order'!C90="","",'Itemized Order'!C90)</f>
        <v/>
      </c>
      <c r="D87" s="171" t="str">
        <f>IF('Itemized Order'!D90="","",'Itemized Order'!D90)</f>
        <v/>
      </c>
      <c r="E87" s="201" t="str">
        <f>IF('Itemized Order'!E90="","",'Itemized Order'!E90)</f>
        <v/>
      </c>
      <c r="G87" s="171" t="str">
        <f>IF('Itemized Order'!G90="","",'Itemized Order'!G90)</f>
        <v/>
      </c>
      <c r="H87" s="171" t="str">
        <f>IF('Itemized Order'!H90="","",'Itemized Order'!H90)</f>
        <v/>
      </c>
      <c r="I87" s="171" t="str">
        <f>IF('Itemized Order'!I90="","",'Itemized Order'!I90)</f>
        <v/>
      </c>
      <c r="J87" s="171" t="str">
        <f>IF('Itemized Order'!J90="","",'Itemized Order'!J90)</f>
        <v/>
      </c>
      <c r="K87" s="171" t="str">
        <f>IF('Itemized Order'!K90="","",'Itemized Order'!K90)</f>
        <v/>
      </c>
      <c r="M87" s="171" t="str">
        <f>IF('Itemized Order'!M90="","",'Itemized Order'!M90)</f>
        <v/>
      </c>
      <c r="N87" s="171" t="str">
        <f>IF('Itemized Order'!N90="","",'Itemized Order'!N90)</f>
        <v/>
      </c>
      <c r="O87" s="171" t="str">
        <f>IF('Itemized Order'!O90="","",'Itemized Order'!O90)</f>
        <v/>
      </c>
      <c r="P87" s="171" t="str">
        <f>IF('Itemized Order'!P90="","",'Itemized Order'!P90)</f>
        <v/>
      </c>
      <c r="Q87" s="171" t="str">
        <f>IF('Itemized Order'!Q90="","",'Itemized Order'!Q90)</f>
        <v/>
      </c>
      <c r="S87" s="171" t="str">
        <f>IF('Itemized Order'!S90="","",'Itemized Order'!S90)</f>
        <v/>
      </c>
      <c r="T87" s="171" t="str">
        <f>IF('Itemized Order'!T90="","",'Itemized Order'!T90)</f>
        <v/>
      </c>
      <c r="U87" s="171" t="str">
        <f>IF('Itemized Order'!U90="","",'Itemized Order'!U90)</f>
        <v/>
      </c>
      <c r="V87" s="171" t="str">
        <f>IF('Itemized Order'!V90="","",'Itemized Order'!V90)</f>
        <v/>
      </c>
      <c r="W87" s="171" t="str">
        <f>IF('Itemized Order'!W90="","",'Itemized Order'!W90)</f>
        <v/>
      </c>
      <c r="Y87" s="171" t="str">
        <f>IF('Itemized Order'!Y90="","",'Itemized Order'!Y90)</f>
        <v/>
      </c>
      <c r="Z87" s="171" t="str">
        <f>IF('Itemized Order'!Z90="","",'Itemized Order'!Z90)</f>
        <v/>
      </c>
      <c r="AA87" s="171" t="str">
        <f>IF('Itemized Order'!AA90="","",'Itemized Order'!AA90)</f>
        <v/>
      </c>
      <c r="AB87" s="171" t="str">
        <f>IF('Itemized Order'!AB90="","",'Itemized Order'!AB90)</f>
        <v/>
      </c>
      <c r="AC87" s="171" t="str">
        <f>IF('Itemized Order'!AC90="","",'Itemized Order'!AC90)</f>
        <v/>
      </c>
      <c r="AE87" s="171" t="str">
        <f>IF('Itemized Order'!AE90="","",'Itemized Order'!AE90)</f>
        <v/>
      </c>
      <c r="AF87" s="171" t="str">
        <f>IF('Itemized Order'!AF90="","",'Itemized Order'!AF90)</f>
        <v/>
      </c>
      <c r="AG87" s="171" t="str">
        <f>IF('Itemized Order'!AG90="","",'Itemized Order'!AG90)</f>
        <v/>
      </c>
      <c r="AH87" s="171" t="str">
        <f>IF('Itemized Order'!AH90="","",'Itemized Order'!AH90)</f>
        <v/>
      </c>
      <c r="AI87" s="171" t="str">
        <f>IF('Itemized Order'!AI90="","",'Itemized Order'!AI90)</f>
        <v/>
      </c>
      <c r="AK87" s="171" t="str">
        <f>IF('Itemized Order'!AK90="","",'Itemized Order'!AK90)</f>
        <v/>
      </c>
      <c r="AL87" s="171" t="str">
        <f>IF('Itemized Order'!AL90="","",'Itemized Order'!AL90)</f>
        <v/>
      </c>
      <c r="AM87" s="171" t="str">
        <f>IF('Itemized Order'!AM90="","",'Itemized Order'!AM90)</f>
        <v/>
      </c>
      <c r="AN87" s="171" t="str">
        <f>IF('Itemized Order'!AN90="","",'Itemized Order'!AN90)</f>
        <v/>
      </c>
      <c r="AO87" s="171" t="str">
        <f>IF('Itemized Order'!AO90="","",'Itemized Order'!AO90)</f>
        <v/>
      </c>
      <c r="AQ87" s="171" t="str">
        <f>IF('Itemized Order'!AQ90="","",'Itemized Order'!AQ90)</f>
        <v/>
      </c>
      <c r="AR87" s="171" t="str">
        <f>IF('Itemized Order'!AR90="","",'Itemized Order'!AR90)</f>
        <v/>
      </c>
      <c r="AS87" s="171" t="str">
        <f>IF('Itemized Order'!AS90="","",'Itemized Order'!AS90)</f>
        <v/>
      </c>
      <c r="AT87" s="171" t="str">
        <f>IF('Itemized Order'!AT90="","",'Itemized Order'!AT90)</f>
        <v/>
      </c>
      <c r="AU87" s="171" t="str">
        <f>IF('Itemized Order'!AU90="","",'Itemized Order'!AU90)</f>
        <v/>
      </c>
      <c r="AW87" s="171" t="str">
        <f>IF('Itemized Order'!AW90="","",'Itemized Order'!AW90)</f>
        <v/>
      </c>
      <c r="AX87" s="171" t="str">
        <f>IF('Itemized Order'!AX90="","",'Itemized Order'!AX90)</f>
        <v/>
      </c>
      <c r="AY87" s="171" t="str">
        <f>IF('Itemized Order'!AY90="","",'Itemized Order'!AY90)</f>
        <v/>
      </c>
      <c r="AZ87" s="171" t="str">
        <f>IF('Itemized Order'!AZ90="","",'Itemized Order'!AZ90)</f>
        <v/>
      </c>
      <c r="BA87" s="171" t="str">
        <f>IF('Itemized Order'!BA90="","",'Itemized Order'!BA90)</f>
        <v/>
      </c>
      <c r="BC87" s="171" t="str">
        <f>IF('Itemized Order'!BC90="","",'Itemized Order'!BC90)</f>
        <v/>
      </c>
      <c r="BD87" s="171" t="str">
        <f>IF('Itemized Order'!BD90="","",'Itemized Order'!BD90)</f>
        <v/>
      </c>
      <c r="BE87" s="171" t="str">
        <f>IF('Itemized Order'!BE90="","",'Itemized Order'!BE90)</f>
        <v/>
      </c>
      <c r="BF87" s="171" t="str">
        <f>IF('Itemized Order'!BF90="","",'Itemized Order'!BF90)</f>
        <v/>
      </c>
      <c r="BG87" s="171" t="str">
        <f>IF('Itemized Order'!BG90="","",'Itemized Order'!BG90)</f>
        <v/>
      </c>
      <c r="BI87" s="171" t="str">
        <f>IF('Itemized Order'!BI90="","",'Itemized Order'!BI90)</f>
        <v/>
      </c>
      <c r="BJ87" s="171" t="str">
        <f>IF('Itemized Order'!BJ90="","",'Itemized Order'!BJ90)</f>
        <v/>
      </c>
      <c r="BK87" s="171" t="str">
        <f>IF('Itemized Order'!BK90="","",'Itemized Order'!BK90)</f>
        <v/>
      </c>
      <c r="BL87" s="171" t="str">
        <f>IF('Itemized Order'!BL90="","",'Itemized Order'!BL90)</f>
        <v/>
      </c>
      <c r="BM87" s="171" t="str">
        <f>IF('Itemized Order'!BM90="","",'Itemized Order'!BM90)</f>
        <v/>
      </c>
      <c r="BO87" s="171" t="str">
        <f>IF('Itemized Order'!BO90="","",'Itemized Order'!BO90)</f>
        <v/>
      </c>
      <c r="BP87" s="171" t="str">
        <f>IF('Itemized Order'!BP90="","",'Itemized Order'!BP90)</f>
        <v/>
      </c>
      <c r="BQ87" s="171" t="str">
        <f>IF('Itemized Order'!BQ90="","",'Itemized Order'!BQ90)</f>
        <v/>
      </c>
      <c r="BR87" s="171" t="str">
        <f>IF('Itemized Order'!BR90="","",'Itemized Order'!BR90)</f>
        <v/>
      </c>
      <c r="BS87" s="171" t="str">
        <f>IF('Itemized Order'!BS90="","",'Itemized Order'!BS90)</f>
        <v/>
      </c>
      <c r="BU87" s="171" t="str">
        <f>IF('Itemized Order'!BU90="","",'Itemized Order'!BU90)</f>
        <v/>
      </c>
      <c r="BV87" s="171" t="str">
        <f>IF('Itemized Order'!BV90="","",'Itemized Order'!BV90)</f>
        <v/>
      </c>
      <c r="BW87" s="171" t="str">
        <f>IF('Itemized Order'!BW90="","",'Itemized Order'!BW90)</f>
        <v/>
      </c>
      <c r="BX87" s="171" t="str">
        <f>IF('Itemized Order'!BX90="","",'Itemized Order'!BX90)</f>
        <v/>
      </c>
      <c r="BY87" s="171" t="str">
        <f>IF('Itemized Order'!BY90="","",'Itemized Order'!BY90)</f>
        <v/>
      </c>
      <c r="CA87" s="171" t="str">
        <f>IF('Itemized Order'!CA90="","",'Itemized Order'!CA90)</f>
        <v/>
      </c>
      <c r="CB87" s="171" t="str">
        <f>IF('Itemized Order'!CB90="","",'Itemized Order'!CB90)</f>
        <v/>
      </c>
      <c r="CC87" s="171" t="str">
        <f>IF('Itemized Order'!CC90="","",'Itemized Order'!CC90)</f>
        <v/>
      </c>
      <c r="CD87" s="171" t="str">
        <f>IF('Itemized Order'!CD90="","",'Itemized Order'!CD90)</f>
        <v/>
      </c>
      <c r="CE87" s="171" t="str">
        <f>IF('Itemized Order'!CE90="","",'Itemized Order'!CE90)</f>
        <v/>
      </c>
    </row>
    <row r="88" spans="1:83" x14ac:dyDescent="0.3">
      <c r="A88" s="171" t="str">
        <f>IF('Itemized Order'!A91="","",'Itemized Order'!A91)</f>
        <v/>
      </c>
      <c r="B88" s="171" t="str">
        <f>IF('Itemized Order'!B91="","",'Itemized Order'!B91)</f>
        <v/>
      </c>
      <c r="C88" s="171" t="str">
        <f>IF('Itemized Order'!C91="","",'Itemized Order'!C91)</f>
        <v/>
      </c>
      <c r="D88" s="171" t="str">
        <f>IF('Itemized Order'!D91="","",'Itemized Order'!D91)</f>
        <v/>
      </c>
      <c r="E88" s="201" t="str">
        <f>IF('Itemized Order'!E91="","",'Itemized Order'!E91)</f>
        <v/>
      </c>
      <c r="G88" s="171" t="str">
        <f>IF('Itemized Order'!G91="","",'Itemized Order'!G91)</f>
        <v/>
      </c>
      <c r="H88" s="171" t="str">
        <f>IF('Itemized Order'!H91="","",'Itemized Order'!H91)</f>
        <v/>
      </c>
      <c r="I88" s="171" t="str">
        <f>IF('Itemized Order'!I91="","",'Itemized Order'!I91)</f>
        <v/>
      </c>
      <c r="J88" s="171" t="str">
        <f>IF('Itemized Order'!J91="","",'Itemized Order'!J91)</f>
        <v/>
      </c>
      <c r="K88" s="171" t="str">
        <f>IF('Itemized Order'!K91="","",'Itemized Order'!K91)</f>
        <v/>
      </c>
      <c r="M88" s="171" t="str">
        <f>IF('Itemized Order'!M91="","",'Itemized Order'!M91)</f>
        <v/>
      </c>
      <c r="N88" s="171" t="str">
        <f>IF('Itemized Order'!N91="","",'Itemized Order'!N91)</f>
        <v/>
      </c>
      <c r="O88" s="171" t="str">
        <f>IF('Itemized Order'!O91="","",'Itemized Order'!O91)</f>
        <v/>
      </c>
      <c r="P88" s="171" t="str">
        <f>IF('Itemized Order'!P91="","",'Itemized Order'!P91)</f>
        <v/>
      </c>
      <c r="Q88" s="171" t="str">
        <f>IF('Itemized Order'!Q91="","",'Itemized Order'!Q91)</f>
        <v/>
      </c>
      <c r="S88" s="171" t="str">
        <f>IF('Itemized Order'!S91="","",'Itemized Order'!S91)</f>
        <v/>
      </c>
      <c r="T88" s="171" t="str">
        <f>IF('Itemized Order'!T91="","",'Itemized Order'!T91)</f>
        <v/>
      </c>
      <c r="U88" s="171" t="str">
        <f>IF('Itemized Order'!U91="","",'Itemized Order'!U91)</f>
        <v/>
      </c>
      <c r="V88" s="171" t="str">
        <f>IF('Itemized Order'!V91="","",'Itemized Order'!V91)</f>
        <v/>
      </c>
      <c r="W88" s="171" t="str">
        <f>IF('Itemized Order'!W91="","",'Itemized Order'!W91)</f>
        <v/>
      </c>
      <c r="Y88" s="171" t="str">
        <f>IF('Itemized Order'!Y91="","",'Itemized Order'!Y91)</f>
        <v/>
      </c>
      <c r="Z88" s="171" t="str">
        <f>IF('Itemized Order'!Z91="","",'Itemized Order'!Z91)</f>
        <v/>
      </c>
      <c r="AA88" s="171" t="str">
        <f>IF('Itemized Order'!AA91="","",'Itemized Order'!AA91)</f>
        <v/>
      </c>
      <c r="AB88" s="171" t="str">
        <f>IF('Itemized Order'!AB91="","",'Itemized Order'!AB91)</f>
        <v/>
      </c>
      <c r="AC88" s="171" t="str">
        <f>IF('Itemized Order'!AC91="","",'Itemized Order'!AC91)</f>
        <v/>
      </c>
      <c r="AE88" s="171" t="str">
        <f>IF('Itemized Order'!AE91="","",'Itemized Order'!AE91)</f>
        <v/>
      </c>
      <c r="AF88" s="171" t="str">
        <f>IF('Itemized Order'!AF91="","",'Itemized Order'!AF91)</f>
        <v/>
      </c>
      <c r="AG88" s="171" t="str">
        <f>IF('Itemized Order'!AG91="","",'Itemized Order'!AG91)</f>
        <v/>
      </c>
      <c r="AH88" s="171" t="str">
        <f>IF('Itemized Order'!AH91="","",'Itemized Order'!AH91)</f>
        <v/>
      </c>
      <c r="AI88" s="171" t="str">
        <f>IF('Itemized Order'!AI91="","",'Itemized Order'!AI91)</f>
        <v/>
      </c>
      <c r="AK88" s="171" t="str">
        <f>IF('Itemized Order'!AK91="","",'Itemized Order'!AK91)</f>
        <v/>
      </c>
      <c r="AL88" s="171" t="str">
        <f>IF('Itemized Order'!AL91="","",'Itemized Order'!AL91)</f>
        <v/>
      </c>
      <c r="AM88" s="171" t="str">
        <f>IF('Itemized Order'!AM91="","",'Itemized Order'!AM91)</f>
        <v/>
      </c>
      <c r="AN88" s="171" t="str">
        <f>IF('Itemized Order'!AN91="","",'Itemized Order'!AN91)</f>
        <v/>
      </c>
      <c r="AO88" s="171" t="str">
        <f>IF('Itemized Order'!AO91="","",'Itemized Order'!AO91)</f>
        <v/>
      </c>
      <c r="AQ88" s="171" t="str">
        <f>IF('Itemized Order'!AQ91="","",'Itemized Order'!AQ91)</f>
        <v/>
      </c>
      <c r="AR88" s="171" t="str">
        <f>IF('Itemized Order'!AR91="","",'Itemized Order'!AR91)</f>
        <v/>
      </c>
      <c r="AS88" s="171" t="str">
        <f>IF('Itemized Order'!AS91="","",'Itemized Order'!AS91)</f>
        <v/>
      </c>
      <c r="AT88" s="171" t="str">
        <f>IF('Itemized Order'!AT91="","",'Itemized Order'!AT91)</f>
        <v/>
      </c>
      <c r="AU88" s="171" t="str">
        <f>IF('Itemized Order'!AU91="","",'Itemized Order'!AU91)</f>
        <v/>
      </c>
      <c r="AW88" s="171" t="str">
        <f>IF('Itemized Order'!AW91="","",'Itemized Order'!AW91)</f>
        <v/>
      </c>
      <c r="AX88" s="171" t="str">
        <f>IF('Itemized Order'!AX91="","",'Itemized Order'!AX91)</f>
        <v/>
      </c>
      <c r="AY88" s="171" t="str">
        <f>IF('Itemized Order'!AY91="","",'Itemized Order'!AY91)</f>
        <v/>
      </c>
      <c r="AZ88" s="171" t="str">
        <f>IF('Itemized Order'!AZ91="","",'Itemized Order'!AZ91)</f>
        <v/>
      </c>
      <c r="BA88" s="171" t="str">
        <f>IF('Itemized Order'!BA91="","",'Itemized Order'!BA91)</f>
        <v/>
      </c>
      <c r="BC88" s="171" t="str">
        <f>IF('Itemized Order'!BC91="","",'Itemized Order'!BC91)</f>
        <v/>
      </c>
      <c r="BD88" s="171" t="str">
        <f>IF('Itemized Order'!BD91="","",'Itemized Order'!BD91)</f>
        <v/>
      </c>
      <c r="BE88" s="171" t="str">
        <f>IF('Itemized Order'!BE91="","",'Itemized Order'!BE91)</f>
        <v/>
      </c>
      <c r="BF88" s="171" t="str">
        <f>IF('Itemized Order'!BF91="","",'Itemized Order'!BF91)</f>
        <v/>
      </c>
      <c r="BG88" s="171" t="str">
        <f>IF('Itemized Order'!BG91="","",'Itemized Order'!BG91)</f>
        <v/>
      </c>
      <c r="BI88" s="171" t="str">
        <f>IF('Itemized Order'!BI91="","",'Itemized Order'!BI91)</f>
        <v/>
      </c>
      <c r="BJ88" s="171" t="str">
        <f>IF('Itemized Order'!BJ91="","",'Itemized Order'!BJ91)</f>
        <v/>
      </c>
      <c r="BK88" s="171" t="str">
        <f>IF('Itemized Order'!BK91="","",'Itemized Order'!BK91)</f>
        <v/>
      </c>
      <c r="BL88" s="171" t="str">
        <f>IF('Itemized Order'!BL91="","",'Itemized Order'!BL91)</f>
        <v/>
      </c>
      <c r="BM88" s="171" t="str">
        <f>IF('Itemized Order'!BM91="","",'Itemized Order'!BM91)</f>
        <v/>
      </c>
      <c r="BO88" s="171" t="str">
        <f>IF('Itemized Order'!BO91="","",'Itemized Order'!BO91)</f>
        <v/>
      </c>
      <c r="BP88" s="171" t="str">
        <f>IF('Itemized Order'!BP91="","",'Itemized Order'!BP91)</f>
        <v/>
      </c>
      <c r="BQ88" s="171" t="str">
        <f>IF('Itemized Order'!BQ91="","",'Itemized Order'!BQ91)</f>
        <v/>
      </c>
      <c r="BR88" s="171" t="str">
        <f>IF('Itemized Order'!BR91="","",'Itemized Order'!BR91)</f>
        <v/>
      </c>
      <c r="BS88" s="171" t="str">
        <f>IF('Itemized Order'!BS91="","",'Itemized Order'!BS91)</f>
        <v/>
      </c>
      <c r="BU88" s="171" t="str">
        <f>IF('Itemized Order'!BU91="","",'Itemized Order'!BU91)</f>
        <v/>
      </c>
      <c r="BV88" s="171" t="str">
        <f>IF('Itemized Order'!BV91="","",'Itemized Order'!BV91)</f>
        <v/>
      </c>
      <c r="BW88" s="171" t="str">
        <f>IF('Itemized Order'!BW91="","",'Itemized Order'!BW91)</f>
        <v/>
      </c>
      <c r="BX88" s="171" t="str">
        <f>IF('Itemized Order'!BX91="","",'Itemized Order'!BX91)</f>
        <v/>
      </c>
      <c r="BY88" s="171" t="str">
        <f>IF('Itemized Order'!BY91="","",'Itemized Order'!BY91)</f>
        <v/>
      </c>
      <c r="CA88" s="171" t="str">
        <f>IF('Itemized Order'!CA91="","",'Itemized Order'!CA91)</f>
        <v/>
      </c>
      <c r="CB88" s="171" t="str">
        <f>IF('Itemized Order'!CB91="","",'Itemized Order'!CB91)</f>
        <v/>
      </c>
      <c r="CC88" s="171" t="str">
        <f>IF('Itemized Order'!CC91="","",'Itemized Order'!CC91)</f>
        <v/>
      </c>
      <c r="CD88" s="171" t="str">
        <f>IF('Itemized Order'!CD91="","",'Itemized Order'!CD91)</f>
        <v/>
      </c>
      <c r="CE88" s="171" t="str">
        <f>IF('Itemized Order'!CE91="","",'Itemized Order'!CE91)</f>
        <v/>
      </c>
    </row>
    <row r="89" spans="1:83" x14ac:dyDescent="0.3">
      <c r="A89" s="171" t="str">
        <f>IF('Itemized Order'!A92="","",'Itemized Order'!A92)</f>
        <v/>
      </c>
      <c r="B89" s="171" t="str">
        <f>IF('Itemized Order'!B92="","",'Itemized Order'!B92)</f>
        <v/>
      </c>
      <c r="C89" s="171" t="str">
        <f>IF('Itemized Order'!C92="","",'Itemized Order'!C92)</f>
        <v/>
      </c>
      <c r="D89" s="171" t="str">
        <f>IF('Itemized Order'!D92="","",'Itemized Order'!D92)</f>
        <v/>
      </c>
      <c r="E89" s="201" t="str">
        <f>IF('Itemized Order'!E92="","",'Itemized Order'!E92)</f>
        <v/>
      </c>
      <c r="G89" s="171" t="str">
        <f>IF('Itemized Order'!G92="","",'Itemized Order'!G92)</f>
        <v/>
      </c>
      <c r="H89" s="171" t="str">
        <f>IF('Itemized Order'!H92="","",'Itemized Order'!H92)</f>
        <v/>
      </c>
      <c r="I89" s="171" t="str">
        <f>IF('Itemized Order'!I92="","",'Itemized Order'!I92)</f>
        <v/>
      </c>
      <c r="J89" s="171" t="str">
        <f>IF('Itemized Order'!J92="","",'Itemized Order'!J92)</f>
        <v/>
      </c>
      <c r="K89" s="171" t="str">
        <f>IF('Itemized Order'!K92="","",'Itemized Order'!K92)</f>
        <v/>
      </c>
      <c r="M89" s="171" t="str">
        <f>IF('Itemized Order'!M92="","",'Itemized Order'!M92)</f>
        <v/>
      </c>
      <c r="N89" s="171" t="str">
        <f>IF('Itemized Order'!N92="","",'Itemized Order'!N92)</f>
        <v/>
      </c>
      <c r="O89" s="171" t="str">
        <f>IF('Itemized Order'!O92="","",'Itemized Order'!O92)</f>
        <v/>
      </c>
      <c r="P89" s="171" t="str">
        <f>IF('Itemized Order'!P92="","",'Itemized Order'!P92)</f>
        <v/>
      </c>
      <c r="Q89" s="171" t="str">
        <f>IF('Itemized Order'!Q92="","",'Itemized Order'!Q92)</f>
        <v/>
      </c>
      <c r="S89" s="171" t="str">
        <f>IF('Itemized Order'!S92="","",'Itemized Order'!S92)</f>
        <v/>
      </c>
      <c r="T89" s="171" t="str">
        <f>IF('Itemized Order'!T92="","",'Itemized Order'!T92)</f>
        <v/>
      </c>
      <c r="U89" s="171" t="str">
        <f>IF('Itemized Order'!U92="","",'Itemized Order'!U92)</f>
        <v/>
      </c>
      <c r="V89" s="171" t="str">
        <f>IF('Itemized Order'!V92="","",'Itemized Order'!V92)</f>
        <v/>
      </c>
      <c r="W89" s="171" t="str">
        <f>IF('Itemized Order'!W92="","",'Itemized Order'!W92)</f>
        <v/>
      </c>
      <c r="Y89" s="171" t="str">
        <f>IF('Itemized Order'!Y92="","",'Itemized Order'!Y92)</f>
        <v/>
      </c>
      <c r="Z89" s="171" t="str">
        <f>IF('Itemized Order'!Z92="","",'Itemized Order'!Z92)</f>
        <v/>
      </c>
      <c r="AA89" s="171" t="str">
        <f>IF('Itemized Order'!AA92="","",'Itemized Order'!AA92)</f>
        <v/>
      </c>
      <c r="AB89" s="171" t="str">
        <f>IF('Itemized Order'!AB92="","",'Itemized Order'!AB92)</f>
        <v/>
      </c>
      <c r="AC89" s="171" t="str">
        <f>IF('Itemized Order'!AC92="","",'Itemized Order'!AC92)</f>
        <v/>
      </c>
      <c r="AE89" s="171" t="str">
        <f>IF('Itemized Order'!AE92="","",'Itemized Order'!AE92)</f>
        <v/>
      </c>
      <c r="AF89" s="171" t="str">
        <f>IF('Itemized Order'!AF92="","",'Itemized Order'!AF92)</f>
        <v/>
      </c>
      <c r="AG89" s="171" t="str">
        <f>IF('Itemized Order'!AG92="","",'Itemized Order'!AG92)</f>
        <v/>
      </c>
      <c r="AH89" s="171" t="str">
        <f>IF('Itemized Order'!AH92="","",'Itemized Order'!AH92)</f>
        <v/>
      </c>
      <c r="AI89" s="171" t="str">
        <f>IF('Itemized Order'!AI92="","",'Itemized Order'!AI92)</f>
        <v/>
      </c>
      <c r="AK89" s="171" t="str">
        <f>IF('Itemized Order'!AK92="","",'Itemized Order'!AK92)</f>
        <v/>
      </c>
      <c r="AL89" s="171" t="str">
        <f>IF('Itemized Order'!AL92="","",'Itemized Order'!AL92)</f>
        <v/>
      </c>
      <c r="AM89" s="171" t="str">
        <f>IF('Itemized Order'!AM92="","",'Itemized Order'!AM92)</f>
        <v/>
      </c>
      <c r="AN89" s="171" t="str">
        <f>IF('Itemized Order'!AN92="","",'Itemized Order'!AN92)</f>
        <v/>
      </c>
      <c r="AO89" s="171" t="str">
        <f>IF('Itemized Order'!AO92="","",'Itemized Order'!AO92)</f>
        <v/>
      </c>
      <c r="AQ89" s="171" t="str">
        <f>IF('Itemized Order'!AQ92="","",'Itemized Order'!AQ92)</f>
        <v/>
      </c>
      <c r="AR89" s="171" t="str">
        <f>IF('Itemized Order'!AR92="","",'Itemized Order'!AR92)</f>
        <v/>
      </c>
      <c r="AS89" s="171" t="str">
        <f>IF('Itemized Order'!AS92="","",'Itemized Order'!AS92)</f>
        <v/>
      </c>
      <c r="AT89" s="171" t="str">
        <f>IF('Itemized Order'!AT92="","",'Itemized Order'!AT92)</f>
        <v/>
      </c>
      <c r="AU89" s="171" t="str">
        <f>IF('Itemized Order'!AU92="","",'Itemized Order'!AU92)</f>
        <v/>
      </c>
      <c r="AW89" s="171" t="str">
        <f>IF('Itemized Order'!AW92="","",'Itemized Order'!AW92)</f>
        <v/>
      </c>
      <c r="AX89" s="171" t="str">
        <f>IF('Itemized Order'!AX92="","",'Itemized Order'!AX92)</f>
        <v/>
      </c>
      <c r="AY89" s="171" t="str">
        <f>IF('Itemized Order'!AY92="","",'Itemized Order'!AY92)</f>
        <v/>
      </c>
      <c r="AZ89" s="171" t="str">
        <f>IF('Itemized Order'!AZ92="","",'Itemized Order'!AZ92)</f>
        <v/>
      </c>
      <c r="BA89" s="171" t="str">
        <f>IF('Itemized Order'!BA92="","",'Itemized Order'!BA92)</f>
        <v/>
      </c>
      <c r="BC89" s="171" t="str">
        <f>IF('Itemized Order'!BC92="","",'Itemized Order'!BC92)</f>
        <v/>
      </c>
      <c r="BD89" s="171" t="str">
        <f>IF('Itemized Order'!BD92="","",'Itemized Order'!BD92)</f>
        <v/>
      </c>
      <c r="BE89" s="171" t="str">
        <f>IF('Itemized Order'!BE92="","",'Itemized Order'!BE92)</f>
        <v/>
      </c>
      <c r="BF89" s="171" t="str">
        <f>IF('Itemized Order'!BF92="","",'Itemized Order'!BF92)</f>
        <v/>
      </c>
      <c r="BG89" s="171" t="str">
        <f>IF('Itemized Order'!BG92="","",'Itemized Order'!BG92)</f>
        <v/>
      </c>
      <c r="BI89" s="171" t="str">
        <f>IF('Itemized Order'!BI92="","",'Itemized Order'!BI92)</f>
        <v/>
      </c>
      <c r="BJ89" s="171" t="str">
        <f>IF('Itemized Order'!BJ92="","",'Itemized Order'!BJ92)</f>
        <v/>
      </c>
      <c r="BK89" s="171" t="str">
        <f>IF('Itemized Order'!BK92="","",'Itemized Order'!BK92)</f>
        <v/>
      </c>
      <c r="BL89" s="171" t="str">
        <f>IF('Itemized Order'!BL92="","",'Itemized Order'!BL92)</f>
        <v/>
      </c>
      <c r="BM89" s="171" t="str">
        <f>IF('Itemized Order'!BM92="","",'Itemized Order'!BM92)</f>
        <v/>
      </c>
      <c r="BO89" s="171" t="str">
        <f>IF('Itemized Order'!BO92="","",'Itemized Order'!BO92)</f>
        <v/>
      </c>
      <c r="BP89" s="171" t="str">
        <f>IF('Itemized Order'!BP92="","",'Itemized Order'!BP92)</f>
        <v/>
      </c>
      <c r="BQ89" s="171" t="str">
        <f>IF('Itemized Order'!BQ92="","",'Itemized Order'!BQ92)</f>
        <v/>
      </c>
      <c r="BR89" s="171" t="str">
        <f>IF('Itemized Order'!BR92="","",'Itemized Order'!BR92)</f>
        <v/>
      </c>
      <c r="BS89" s="171" t="str">
        <f>IF('Itemized Order'!BS92="","",'Itemized Order'!BS92)</f>
        <v/>
      </c>
      <c r="BU89" s="171" t="str">
        <f>IF('Itemized Order'!BU92="","",'Itemized Order'!BU92)</f>
        <v/>
      </c>
      <c r="BV89" s="171" t="str">
        <f>IF('Itemized Order'!BV92="","",'Itemized Order'!BV92)</f>
        <v/>
      </c>
      <c r="BW89" s="171" t="str">
        <f>IF('Itemized Order'!BW92="","",'Itemized Order'!BW92)</f>
        <v/>
      </c>
      <c r="BX89" s="171" t="str">
        <f>IF('Itemized Order'!BX92="","",'Itemized Order'!BX92)</f>
        <v/>
      </c>
      <c r="BY89" s="171" t="str">
        <f>IF('Itemized Order'!BY92="","",'Itemized Order'!BY92)</f>
        <v/>
      </c>
      <c r="CA89" s="171" t="str">
        <f>IF('Itemized Order'!CA92="","",'Itemized Order'!CA92)</f>
        <v/>
      </c>
      <c r="CB89" s="171" t="str">
        <f>IF('Itemized Order'!CB92="","",'Itemized Order'!CB92)</f>
        <v/>
      </c>
      <c r="CC89" s="171" t="str">
        <f>IF('Itemized Order'!CC92="","",'Itemized Order'!CC92)</f>
        <v/>
      </c>
      <c r="CD89" s="171" t="str">
        <f>IF('Itemized Order'!CD92="","",'Itemized Order'!CD92)</f>
        <v/>
      </c>
      <c r="CE89" s="171" t="str">
        <f>IF('Itemized Order'!CE92="","",'Itemized Order'!CE92)</f>
        <v/>
      </c>
    </row>
    <row r="90" spans="1:83" x14ac:dyDescent="0.3">
      <c r="A90" s="171" t="str">
        <f>IF('Itemized Order'!A93="","",'Itemized Order'!A93)</f>
        <v/>
      </c>
      <c r="B90" s="171" t="str">
        <f>IF('Itemized Order'!B93="","",'Itemized Order'!B93)</f>
        <v/>
      </c>
      <c r="C90" s="171" t="str">
        <f>IF('Itemized Order'!C93="","",'Itemized Order'!C93)</f>
        <v/>
      </c>
      <c r="D90" s="171" t="str">
        <f>IF('Itemized Order'!D93="","",'Itemized Order'!D93)</f>
        <v/>
      </c>
      <c r="E90" s="201" t="str">
        <f>IF('Itemized Order'!E93="","",'Itemized Order'!E93)</f>
        <v/>
      </c>
      <c r="G90" s="171" t="str">
        <f>IF('Itemized Order'!G93="","",'Itemized Order'!G93)</f>
        <v/>
      </c>
      <c r="H90" s="171" t="str">
        <f>IF('Itemized Order'!H93="","",'Itemized Order'!H93)</f>
        <v/>
      </c>
      <c r="I90" s="171" t="str">
        <f>IF('Itemized Order'!I93="","",'Itemized Order'!I93)</f>
        <v/>
      </c>
      <c r="J90" s="171" t="str">
        <f>IF('Itemized Order'!J93="","",'Itemized Order'!J93)</f>
        <v/>
      </c>
      <c r="K90" s="171" t="str">
        <f>IF('Itemized Order'!K93="","",'Itemized Order'!K93)</f>
        <v/>
      </c>
      <c r="M90" s="171" t="str">
        <f>IF('Itemized Order'!M93="","",'Itemized Order'!M93)</f>
        <v/>
      </c>
      <c r="N90" s="171" t="str">
        <f>IF('Itemized Order'!N93="","",'Itemized Order'!N93)</f>
        <v/>
      </c>
      <c r="O90" s="171" t="str">
        <f>IF('Itemized Order'!O93="","",'Itemized Order'!O93)</f>
        <v/>
      </c>
      <c r="P90" s="171" t="str">
        <f>IF('Itemized Order'!P93="","",'Itemized Order'!P93)</f>
        <v/>
      </c>
      <c r="Q90" s="171" t="str">
        <f>IF('Itemized Order'!Q93="","",'Itemized Order'!Q93)</f>
        <v/>
      </c>
      <c r="S90" s="171" t="str">
        <f>IF('Itemized Order'!S93="","",'Itemized Order'!S93)</f>
        <v/>
      </c>
      <c r="T90" s="171" t="str">
        <f>IF('Itemized Order'!T93="","",'Itemized Order'!T93)</f>
        <v/>
      </c>
      <c r="U90" s="171" t="str">
        <f>IF('Itemized Order'!U93="","",'Itemized Order'!U93)</f>
        <v/>
      </c>
      <c r="V90" s="171" t="str">
        <f>IF('Itemized Order'!V93="","",'Itemized Order'!V93)</f>
        <v/>
      </c>
      <c r="W90" s="171" t="str">
        <f>IF('Itemized Order'!W93="","",'Itemized Order'!W93)</f>
        <v/>
      </c>
      <c r="Y90" s="171" t="str">
        <f>IF('Itemized Order'!Y93="","",'Itemized Order'!Y93)</f>
        <v/>
      </c>
      <c r="Z90" s="171" t="str">
        <f>IF('Itemized Order'!Z93="","",'Itemized Order'!Z93)</f>
        <v/>
      </c>
      <c r="AA90" s="171" t="str">
        <f>IF('Itemized Order'!AA93="","",'Itemized Order'!AA93)</f>
        <v/>
      </c>
      <c r="AB90" s="171" t="str">
        <f>IF('Itemized Order'!AB93="","",'Itemized Order'!AB93)</f>
        <v/>
      </c>
      <c r="AC90" s="171" t="str">
        <f>IF('Itemized Order'!AC93="","",'Itemized Order'!AC93)</f>
        <v/>
      </c>
      <c r="AE90" s="171" t="str">
        <f>IF('Itemized Order'!AE93="","",'Itemized Order'!AE93)</f>
        <v/>
      </c>
      <c r="AF90" s="171" t="str">
        <f>IF('Itemized Order'!AF93="","",'Itemized Order'!AF93)</f>
        <v/>
      </c>
      <c r="AG90" s="171" t="str">
        <f>IF('Itemized Order'!AG93="","",'Itemized Order'!AG93)</f>
        <v/>
      </c>
      <c r="AH90" s="171" t="str">
        <f>IF('Itemized Order'!AH93="","",'Itemized Order'!AH93)</f>
        <v/>
      </c>
      <c r="AI90" s="171" t="str">
        <f>IF('Itemized Order'!AI93="","",'Itemized Order'!AI93)</f>
        <v/>
      </c>
      <c r="AK90" s="171" t="str">
        <f>IF('Itemized Order'!AK93="","",'Itemized Order'!AK93)</f>
        <v/>
      </c>
      <c r="AL90" s="171" t="str">
        <f>IF('Itemized Order'!AL93="","",'Itemized Order'!AL93)</f>
        <v/>
      </c>
      <c r="AM90" s="171" t="str">
        <f>IF('Itemized Order'!AM93="","",'Itemized Order'!AM93)</f>
        <v/>
      </c>
      <c r="AN90" s="171" t="str">
        <f>IF('Itemized Order'!AN93="","",'Itemized Order'!AN93)</f>
        <v/>
      </c>
      <c r="AO90" s="171" t="str">
        <f>IF('Itemized Order'!AO93="","",'Itemized Order'!AO93)</f>
        <v/>
      </c>
      <c r="AQ90" s="171" t="str">
        <f>IF('Itemized Order'!AQ93="","",'Itemized Order'!AQ93)</f>
        <v/>
      </c>
      <c r="AR90" s="171" t="str">
        <f>IF('Itemized Order'!AR93="","",'Itemized Order'!AR93)</f>
        <v/>
      </c>
      <c r="AS90" s="171" t="str">
        <f>IF('Itemized Order'!AS93="","",'Itemized Order'!AS93)</f>
        <v/>
      </c>
      <c r="AT90" s="171" t="str">
        <f>IF('Itemized Order'!AT93="","",'Itemized Order'!AT93)</f>
        <v/>
      </c>
      <c r="AU90" s="171" t="str">
        <f>IF('Itemized Order'!AU93="","",'Itemized Order'!AU93)</f>
        <v/>
      </c>
      <c r="AW90" s="171" t="str">
        <f>IF('Itemized Order'!AW93="","",'Itemized Order'!AW93)</f>
        <v/>
      </c>
      <c r="AX90" s="171" t="str">
        <f>IF('Itemized Order'!AX93="","",'Itemized Order'!AX93)</f>
        <v/>
      </c>
      <c r="AY90" s="171" t="str">
        <f>IF('Itemized Order'!AY93="","",'Itemized Order'!AY93)</f>
        <v/>
      </c>
      <c r="AZ90" s="171" t="str">
        <f>IF('Itemized Order'!AZ93="","",'Itemized Order'!AZ93)</f>
        <v/>
      </c>
      <c r="BA90" s="171" t="str">
        <f>IF('Itemized Order'!BA93="","",'Itemized Order'!BA93)</f>
        <v/>
      </c>
      <c r="BC90" s="171" t="str">
        <f>IF('Itemized Order'!BC93="","",'Itemized Order'!BC93)</f>
        <v/>
      </c>
      <c r="BD90" s="171" t="str">
        <f>IF('Itemized Order'!BD93="","",'Itemized Order'!BD93)</f>
        <v/>
      </c>
      <c r="BE90" s="171" t="str">
        <f>IF('Itemized Order'!BE93="","",'Itemized Order'!BE93)</f>
        <v/>
      </c>
      <c r="BF90" s="171" t="str">
        <f>IF('Itemized Order'!BF93="","",'Itemized Order'!BF93)</f>
        <v/>
      </c>
      <c r="BG90" s="171" t="str">
        <f>IF('Itemized Order'!BG93="","",'Itemized Order'!BG93)</f>
        <v/>
      </c>
      <c r="BI90" s="171" t="str">
        <f>IF('Itemized Order'!BI93="","",'Itemized Order'!BI93)</f>
        <v/>
      </c>
      <c r="BJ90" s="171" t="str">
        <f>IF('Itemized Order'!BJ93="","",'Itemized Order'!BJ93)</f>
        <v/>
      </c>
      <c r="BK90" s="171" t="str">
        <f>IF('Itemized Order'!BK93="","",'Itemized Order'!BK93)</f>
        <v/>
      </c>
      <c r="BL90" s="171" t="str">
        <f>IF('Itemized Order'!BL93="","",'Itemized Order'!BL93)</f>
        <v/>
      </c>
      <c r="BM90" s="171" t="str">
        <f>IF('Itemized Order'!BM93="","",'Itemized Order'!BM93)</f>
        <v/>
      </c>
      <c r="BO90" s="171" t="str">
        <f>IF('Itemized Order'!BO93="","",'Itemized Order'!BO93)</f>
        <v/>
      </c>
      <c r="BP90" s="171" t="str">
        <f>IF('Itemized Order'!BP93="","",'Itemized Order'!BP93)</f>
        <v/>
      </c>
      <c r="BQ90" s="171" t="str">
        <f>IF('Itemized Order'!BQ93="","",'Itemized Order'!BQ93)</f>
        <v/>
      </c>
      <c r="BR90" s="171" t="str">
        <f>IF('Itemized Order'!BR93="","",'Itemized Order'!BR93)</f>
        <v/>
      </c>
      <c r="BS90" s="171" t="str">
        <f>IF('Itemized Order'!BS93="","",'Itemized Order'!BS93)</f>
        <v/>
      </c>
      <c r="BU90" s="171" t="str">
        <f>IF('Itemized Order'!BU93="","",'Itemized Order'!BU93)</f>
        <v/>
      </c>
      <c r="BV90" s="171" t="str">
        <f>IF('Itemized Order'!BV93="","",'Itemized Order'!BV93)</f>
        <v/>
      </c>
      <c r="BW90" s="171" t="str">
        <f>IF('Itemized Order'!BW93="","",'Itemized Order'!BW93)</f>
        <v/>
      </c>
      <c r="BX90" s="171" t="str">
        <f>IF('Itemized Order'!BX93="","",'Itemized Order'!BX93)</f>
        <v/>
      </c>
      <c r="BY90" s="171" t="str">
        <f>IF('Itemized Order'!BY93="","",'Itemized Order'!BY93)</f>
        <v/>
      </c>
      <c r="CA90" s="171" t="str">
        <f>IF('Itemized Order'!CA93="","",'Itemized Order'!CA93)</f>
        <v/>
      </c>
      <c r="CB90" s="171" t="str">
        <f>IF('Itemized Order'!CB93="","",'Itemized Order'!CB93)</f>
        <v/>
      </c>
      <c r="CC90" s="171" t="str">
        <f>IF('Itemized Order'!CC93="","",'Itemized Order'!CC93)</f>
        <v/>
      </c>
      <c r="CD90" s="171" t="str">
        <f>IF('Itemized Order'!CD93="","",'Itemized Order'!CD93)</f>
        <v/>
      </c>
      <c r="CE90" s="171" t="str">
        <f>IF('Itemized Order'!CE93="","",'Itemized Order'!CE93)</f>
        <v/>
      </c>
    </row>
    <row r="91" spans="1:83" x14ac:dyDescent="0.3">
      <c r="A91" s="171" t="str">
        <f>IF('Itemized Order'!A94="","",'Itemized Order'!A94)</f>
        <v/>
      </c>
      <c r="B91" s="171" t="str">
        <f>IF('Itemized Order'!B94="","",'Itemized Order'!B94)</f>
        <v/>
      </c>
      <c r="C91" s="171" t="str">
        <f>IF('Itemized Order'!C94="","",'Itemized Order'!C94)</f>
        <v/>
      </c>
      <c r="D91" s="171" t="str">
        <f>IF('Itemized Order'!D94="","",'Itemized Order'!D94)</f>
        <v/>
      </c>
      <c r="E91" s="201" t="str">
        <f>IF('Itemized Order'!E94="","",'Itemized Order'!E94)</f>
        <v/>
      </c>
      <c r="G91" s="171" t="str">
        <f>IF('Itemized Order'!G94="","",'Itemized Order'!G94)</f>
        <v/>
      </c>
      <c r="H91" s="171" t="str">
        <f>IF('Itemized Order'!H94="","",'Itemized Order'!H94)</f>
        <v/>
      </c>
      <c r="I91" s="171" t="str">
        <f>IF('Itemized Order'!I94="","",'Itemized Order'!I94)</f>
        <v/>
      </c>
      <c r="J91" s="171" t="str">
        <f>IF('Itemized Order'!J94="","",'Itemized Order'!J94)</f>
        <v/>
      </c>
      <c r="K91" s="171" t="str">
        <f>IF('Itemized Order'!K94="","",'Itemized Order'!K94)</f>
        <v/>
      </c>
      <c r="M91" s="171" t="str">
        <f>IF('Itemized Order'!M94="","",'Itemized Order'!M94)</f>
        <v/>
      </c>
      <c r="N91" s="171" t="str">
        <f>IF('Itemized Order'!N94="","",'Itemized Order'!N94)</f>
        <v/>
      </c>
      <c r="O91" s="171" t="str">
        <f>IF('Itemized Order'!O94="","",'Itemized Order'!O94)</f>
        <v/>
      </c>
      <c r="P91" s="171" t="str">
        <f>IF('Itemized Order'!P94="","",'Itemized Order'!P94)</f>
        <v/>
      </c>
      <c r="Q91" s="171" t="str">
        <f>IF('Itemized Order'!Q94="","",'Itemized Order'!Q94)</f>
        <v/>
      </c>
      <c r="S91" s="171" t="str">
        <f>IF('Itemized Order'!S94="","",'Itemized Order'!S94)</f>
        <v/>
      </c>
      <c r="T91" s="171" t="str">
        <f>IF('Itemized Order'!T94="","",'Itemized Order'!T94)</f>
        <v/>
      </c>
      <c r="U91" s="171" t="str">
        <f>IF('Itemized Order'!U94="","",'Itemized Order'!U94)</f>
        <v/>
      </c>
      <c r="V91" s="171" t="str">
        <f>IF('Itemized Order'!V94="","",'Itemized Order'!V94)</f>
        <v/>
      </c>
      <c r="W91" s="171" t="str">
        <f>IF('Itemized Order'!W94="","",'Itemized Order'!W94)</f>
        <v/>
      </c>
      <c r="Y91" s="171" t="str">
        <f>IF('Itemized Order'!Y94="","",'Itemized Order'!Y94)</f>
        <v/>
      </c>
      <c r="Z91" s="171" t="str">
        <f>IF('Itemized Order'!Z94="","",'Itemized Order'!Z94)</f>
        <v/>
      </c>
      <c r="AA91" s="171" t="str">
        <f>IF('Itemized Order'!AA94="","",'Itemized Order'!AA94)</f>
        <v/>
      </c>
      <c r="AB91" s="171" t="str">
        <f>IF('Itemized Order'!AB94="","",'Itemized Order'!AB94)</f>
        <v/>
      </c>
      <c r="AC91" s="171" t="str">
        <f>IF('Itemized Order'!AC94="","",'Itemized Order'!AC94)</f>
        <v/>
      </c>
      <c r="AE91" s="171" t="str">
        <f>IF('Itemized Order'!AE94="","",'Itemized Order'!AE94)</f>
        <v/>
      </c>
      <c r="AF91" s="171" t="str">
        <f>IF('Itemized Order'!AF94="","",'Itemized Order'!AF94)</f>
        <v/>
      </c>
      <c r="AG91" s="171" t="str">
        <f>IF('Itemized Order'!AG94="","",'Itemized Order'!AG94)</f>
        <v/>
      </c>
      <c r="AH91" s="171" t="str">
        <f>IF('Itemized Order'!AH94="","",'Itemized Order'!AH94)</f>
        <v/>
      </c>
      <c r="AI91" s="171" t="str">
        <f>IF('Itemized Order'!AI94="","",'Itemized Order'!AI94)</f>
        <v/>
      </c>
      <c r="AK91" s="171" t="str">
        <f>IF('Itemized Order'!AK94="","",'Itemized Order'!AK94)</f>
        <v/>
      </c>
      <c r="AL91" s="171" t="str">
        <f>IF('Itemized Order'!AL94="","",'Itemized Order'!AL94)</f>
        <v/>
      </c>
      <c r="AM91" s="171" t="str">
        <f>IF('Itemized Order'!AM94="","",'Itemized Order'!AM94)</f>
        <v/>
      </c>
      <c r="AN91" s="171" t="str">
        <f>IF('Itemized Order'!AN94="","",'Itemized Order'!AN94)</f>
        <v/>
      </c>
      <c r="AO91" s="171" t="str">
        <f>IF('Itemized Order'!AO94="","",'Itemized Order'!AO94)</f>
        <v/>
      </c>
      <c r="AQ91" s="171" t="str">
        <f>IF('Itemized Order'!AQ94="","",'Itemized Order'!AQ94)</f>
        <v/>
      </c>
      <c r="AR91" s="171" t="str">
        <f>IF('Itemized Order'!AR94="","",'Itemized Order'!AR94)</f>
        <v/>
      </c>
      <c r="AS91" s="171" t="str">
        <f>IF('Itemized Order'!AS94="","",'Itemized Order'!AS94)</f>
        <v/>
      </c>
      <c r="AT91" s="171" t="str">
        <f>IF('Itemized Order'!AT94="","",'Itemized Order'!AT94)</f>
        <v/>
      </c>
      <c r="AU91" s="171" t="str">
        <f>IF('Itemized Order'!AU94="","",'Itemized Order'!AU94)</f>
        <v/>
      </c>
      <c r="AW91" s="171" t="str">
        <f>IF('Itemized Order'!AW94="","",'Itemized Order'!AW94)</f>
        <v/>
      </c>
      <c r="AX91" s="171" t="str">
        <f>IF('Itemized Order'!AX94="","",'Itemized Order'!AX94)</f>
        <v/>
      </c>
      <c r="AY91" s="171" t="str">
        <f>IF('Itemized Order'!AY94="","",'Itemized Order'!AY94)</f>
        <v/>
      </c>
      <c r="AZ91" s="171" t="str">
        <f>IF('Itemized Order'!AZ94="","",'Itemized Order'!AZ94)</f>
        <v/>
      </c>
      <c r="BA91" s="171" t="str">
        <f>IF('Itemized Order'!BA94="","",'Itemized Order'!BA94)</f>
        <v/>
      </c>
      <c r="BC91" s="171" t="str">
        <f>IF('Itemized Order'!BC94="","",'Itemized Order'!BC94)</f>
        <v/>
      </c>
      <c r="BD91" s="171" t="str">
        <f>IF('Itemized Order'!BD94="","",'Itemized Order'!BD94)</f>
        <v/>
      </c>
      <c r="BE91" s="171" t="str">
        <f>IF('Itemized Order'!BE94="","",'Itemized Order'!BE94)</f>
        <v/>
      </c>
      <c r="BF91" s="171" t="str">
        <f>IF('Itemized Order'!BF94="","",'Itemized Order'!BF94)</f>
        <v/>
      </c>
      <c r="BG91" s="171" t="str">
        <f>IF('Itemized Order'!BG94="","",'Itemized Order'!BG94)</f>
        <v/>
      </c>
      <c r="BI91" s="171" t="str">
        <f>IF('Itemized Order'!BI94="","",'Itemized Order'!BI94)</f>
        <v/>
      </c>
      <c r="BJ91" s="171" t="str">
        <f>IF('Itemized Order'!BJ94="","",'Itemized Order'!BJ94)</f>
        <v/>
      </c>
      <c r="BK91" s="171" t="str">
        <f>IF('Itemized Order'!BK94="","",'Itemized Order'!BK94)</f>
        <v/>
      </c>
      <c r="BL91" s="171" t="str">
        <f>IF('Itemized Order'!BL94="","",'Itemized Order'!BL94)</f>
        <v/>
      </c>
      <c r="BM91" s="171" t="str">
        <f>IF('Itemized Order'!BM94="","",'Itemized Order'!BM94)</f>
        <v/>
      </c>
      <c r="BO91" s="171" t="str">
        <f>IF('Itemized Order'!BO94="","",'Itemized Order'!BO94)</f>
        <v/>
      </c>
      <c r="BP91" s="171" t="str">
        <f>IF('Itemized Order'!BP94="","",'Itemized Order'!BP94)</f>
        <v/>
      </c>
      <c r="BQ91" s="171" t="str">
        <f>IF('Itemized Order'!BQ94="","",'Itemized Order'!BQ94)</f>
        <v/>
      </c>
      <c r="BR91" s="171" t="str">
        <f>IF('Itemized Order'!BR94="","",'Itemized Order'!BR94)</f>
        <v/>
      </c>
      <c r="BS91" s="171" t="str">
        <f>IF('Itemized Order'!BS94="","",'Itemized Order'!BS94)</f>
        <v/>
      </c>
      <c r="BU91" s="171" t="str">
        <f>IF('Itemized Order'!BU94="","",'Itemized Order'!BU94)</f>
        <v/>
      </c>
      <c r="BV91" s="171" t="str">
        <f>IF('Itemized Order'!BV94="","",'Itemized Order'!BV94)</f>
        <v/>
      </c>
      <c r="BW91" s="171" t="str">
        <f>IF('Itemized Order'!BW94="","",'Itemized Order'!BW94)</f>
        <v/>
      </c>
      <c r="BX91" s="171" t="str">
        <f>IF('Itemized Order'!BX94="","",'Itemized Order'!BX94)</f>
        <v/>
      </c>
      <c r="BY91" s="171" t="str">
        <f>IF('Itemized Order'!BY94="","",'Itemized Order'!BY94)</f>
        <v/>
      </c>
      <c r="CA91" s="171" t="str">
        <f>IF('Itemized Order'!CA94="","",'Itemized Order'!CA94)</f>
        <v/>
      </c>
      <c r="CB91" s="171" t="str">
        <f>IF('Itemized Order'!CB94="","",'Itemized Order'!CB94)</f>
        <v/>
      </c>
      <c r="CC91" s="171" t="str">
        <f>IF('Itemized Order'!CC94="","",'Itemized Order'!CC94)</f>
        <v/>
      </c>
      <c r="CD91" s="171" t="str">
        <f>IF('Itemized Order'!CD94="","",'Itemized Order'!CD94)</f>
        <v/>
      </c>
      <c r="CE91" s="171" t="str">
        <f>IF('Itemized Order'!CE94="","",'Itemized Order'!CE94)</f>
        <v/>
      </c>
    </row>
    <row r="92" spans="1:83" x14ac:dyDescent="0.3">
      <c r="A92" s="171" t="str">
        <f>IF('Itemized Order'!A95="","",'Itemized Order'!A95)</f>
        <v/>
      </c>
      <c r="B92" s="171" t="str">
        <f>IF('Itemized Order'!B95="","",'Itemized Order'!B95)</f>
        <v/>
      </c>
      <c r="C92" s="171" t="str">
        <f>IF('Itemized Order'!C95="","",'Itemized Order'!C95)</f>
        <v/>
      </c>
      <c r="D92" s="171" t="str">
        <f>IF('Itemized Order'!D95="","",'Itemized Order'!D95)</f>
        <v/>
      </c>
      <c r="E92" s="201" t="str">
        <f>IF('Itemized Order'!E95="","",'Itemized Order'!E95)</f>
        <v/>
      </c>
      <c r="G92" s="171" t="str">
        <f>IF('Itemized Order'!G95="","",'Itemized Order'!G95)</f>
        <v/>
      </c>
      <c r="H92" s="171" t="str">
        <f>IF('Itemized Order'!H95="","",'Itemized Order'!H95)</f>
        <v/>
      </c>
      <c r="I92" s="171" t="str">
        <f>IF('Itemized Order'!I95="","",'Itemized Order'!I95)</f>
        <v/>
      </c>
      <c r="J92" s="171" t="str">
        <f>IF('Itemized Order'!J95="","",'Itemized Order'!J95)</f>
        <v/>
      </c>
      <c r="K92" s="171" t="str">
        <f>IF('Itemized Order'!K95="","",'Itemized Order'!K95)</f>
        <v/>
      </c>
      <c r="M92" s="171" t="str">
        <f>IF('Itemized Order'!M95="","",'Itemized Order'!M95)</f>
        <v/>
      </c>
      <c r="N92" s="171" t="str">
        <f>IF('Itemized Order'!N95="","",'Itemized Order'!N95)</f>
        <v/>
      </c>
      <c r="O92" s="171" t="str">
        <f>IF('Itemized Order'!O95="","",'Itemized Order'!O95)</f>
        <v/>
      </c>
      <c r="P92" s="171" t="str">
        <f>IF('Itemized Order'!P95="","",'Itemized Order'!P95)</f>
        <v/>
      </c>
      <c r="Q92" s="171" t="str">
        <f>IF('Itemized Order'!Q95="","",'Itemized Order'!Q95)</f>
        <v/>
      </c>
      <c r="S92" s="171" t="str">
        <f>IF('Itemized Order'!S95="","",'Itemized Order'!S95)</f>
        <v/>
      </c>
      <c r="T92" s="171" t="str">
        <f>IF('Itemized Order'!T95="","",'Itemized Order'!T95)</f>
        <v/>
      </c>
      <c r="U92" s="171" t="str">
        <f>IF('Itemized Order'!U95="","",'Itemized Order'!U95)</f>
        <v/>
      </c>
      <c r="V92" s="171" t="str">
        <f>IF('Itemized Order'!V95="","",'Itemized Order'!V95)</f>
        <v/>
      </c>
      <c r="W92" s="171" t="str">
        <f>IF('Itemized Order'!W95="","",'Itemized Order'!W95)</f>
        <v/>
      </c>
      <c r="Y92" s="171" t="str">
        <f>IF('Itemized Order'!Y95="","",'Itemized Order'!Y95)</f>
        <v/>
      </c>
      <c r="Z92" s="171" t="str">
        <f>IF('Itemized Order'!Z95="","",'Itemized Order'!Z95)</f>
        <v/>
      </c>
      <c r="AA92" s="171" t="str">
        <f>IF('Itemized Order'!AA95="","",'Itemized Order'!AA95)</f>
        <v/>
      </c>
      <c r="AB92" s="171" t="str">
        <f>IF('Itemized Order'!AB95="","",'Itemized Order'!AB95)</f>
        <v/>
      </c>
      <c r="AC92" s="171" t="str">
        <f>IF('Itemized Order'!AC95="","",'Itemized Order'!AC95)</f>
        <v/>
      </c>
      <c r="AE92" s="171" t="str">
        <f>IF('Itemized Order'!AE95="","",'Itemized Order'!AE95)</f>
        <v/>
      </c>
      <c r="AF92" s="171" t="str">
        <f>IF('Itemized Order'!AF95="","",'Itemized Order'!AF95)</f>
        <v/>
      </c>
      <c r="AG92" s="171" t="str">
        <f>IF('Itemized Order'!AG95="","",'Itemized Order'!AG95)</f>
        <v/>
      </c>
      <c r="AH92" s="171" t="str">
        <f>IF('Itemized Order'!AH95="","",'Itemized Order'!AH95)</f>
        <v/>
      </c>
      <c r="AI92" s="171" t="str">
        <f>IF('Itemized Order'!AI95="","",'Itemized Order'!AI95)</f>
        <v/>
      </c>
      <c r="AK92" s="171" t="str">
        <f>IF('Itemized Order'!AK95="","",'Itemized Order'!AK95)</f>
        <v/>
      </c>
      <c r="AL92" s="171" t="str">
        <f>IF('Itemized Order'!AL95="","",'Itemized Order'!AL95)</f>
        <v/>
      </c>
      <c r="AM92" s="171" t="str">
        <f>IF('Itemized Order'!AM95="","",'Itemized Order'!AM95)</f>
        <v/>
      </c>
      <c r="AN92" s="171" t="str">
        <f>IF('Itemized Order'!AN95="","",'Itemized Order'!AN95)</f>
        <v/>
      </c>
      <c r="AO92" s="171" t="str">
        <f>IF('Itemized Order'!AO95="","",'Itemized Order'!AO95)</f>
        <v/>
      </c>
      <c r="AQ92" s="171" t="str">
        <f>IF('Itemized Order'!AQ95="","",'Itemized Order'!AQ95)</f>
        <v/>
      </c>
      <c r="AR92" s="171" t="str">
        <f>IF('Itemized Order'!AR95="","",'Itemized Order'!AR95)</f>
        <v/>
      </c>
      <c r="AS92" s="171" t="str">
        <f>IF('Itemized Order'!AS95="","",'Itemized Order'!AS95)</f>
        <v/>
      </c>
      <c r="AT92" s="171" t="str">
        <f>IF('Itemized Order'!AT95="","",'Itemized Order'!AT95)</f>
        <v/>
      </c>
      <c r="AU92" s="171" t="str">
        <f>IF('Itemized Order'!AU95="","",'Itemized Order'!AU95)</f>
        <v/>
      </c>
      <c r="AW92" s="171" t="str">
        <f>IF('Itemized Order'!AW95="","",'Itemized Order'!AW95)</f>
        <v/>
      </c>
      <c r="AX92" s="171" t="str">
        <f>IF('Itemized Order'!AX95="","",'Itemized Order'!AX95)</f>
        <v/>
      </c>
      <c r="AY92" s="171" t="str">
        <f>IF('Itemized Order'!AY95="","",'Itemized Order'!AY95)</f>
        <v/>
      </c>
      <c r="AZ92" s="171" t="str">
        <f>IF('Itemized Order'!AZ95="","",'Itemized Order'!AZ95)</f>
        <v/>
      </c>
      <c r="BA92" s="171" t="str">
        <f>IF('Itemized Order'!BA95="","",'Itemized Order'!BA95)</f>
        <v/>
      </c>
      <c r="BC92" s="171" t="str">
        <f>IF('Itemized Order'!BC95="","",'Itemized Order'!BC95)</f>
        <v/>
      </c>
      <c r="BD92" s="171" t="str">
        <f>IF('Itemized Order'!BD95="","",'Itemized Order'!BD95)</f>
        <v/>
      </c>
      <c r="BE92" s="171" t="str">
        <f>IF('Itemized Order'!BE95="","",'Itemized Order'!BE95)</f>
        <v/>
      </c>
      <c r="BF92" s="171" t="str">
        <f>IF('Itemized Order'!BF95="","",'Itemized Order'!BF95)</f>
        <v/>
      </c>
      <c r="BG92" s="171" t="str">
        <f>IF('Itemized Order'!BG95="","",'Itemized Order'!BG95)</f>
        <v/>
      </c>
      <c r="BI92" s="171" t="str">
        <f>IF('Itemized Order'!BI95="","",'Itemized Order'!BI95)</f>
        <v/>
      </c>
      <c r="BJ92" s="171" t="str">
        <f>IF('Itemized Order'!BJ95="","",'Itemized Order'!BJ95)</f>
        <v/>
      </c>
      <c r="BK92" s="171" t="str">
        <f>IF('Itemized Order'!BK95="","",'Itemized Order'!BK95)</f>
        <v/>
      </c>
      <c r="BL92" s="171" t="str">
        <f>IF('Itemized Order'!BL95="","",'Itemized Order'!BL95)</f>
        <v/>
      </c>
      <c r="BM92" s="171" t="str">
        <f>IF('Itemized Order'!BM95="","",'Itemized Order'!BM95)</f>
        <v/>
      </c>
      <c r="BO92" s="171" t="str">
        <f>IF('Itemized Order'!BO95="","",'Itemized Order'!BO95)</f>
        <v/>
      </c>
      <c r="BP92" s="171" t="str">
        <f>IF('Itemized Order'!BP95="","",'Itemized Order'!BP95)</f>
        <v/>
      </c>
      <c r="BQ92" s="171" t="str">
        <f>IF('Itemized Order'!BQ95="","",'Itemized Order'!BQ95)</f>
        <v/>
      </c>
      <c r="BR92" s="171" t="str">
        <f>IF('Itemized Order'!BR95="","",'Itemized Order'!BR95)</f>
        <v/>
      </c>
      <c r="BS92" s="171" t="str">
        <f>IF('Itemized Order'!BS95="","",'Itemized Order'!BS95)</f>
        <v/>
      </c>
      <c r="BU92" s="171" t="str">
        <f>IF('Itemized Order'!BU95="","",'Itemized Order'!BU95)</f>
        <v/>
      </c>
      <c r="BV92" s="171" t="str">
        <f>IF('Itemized Order'!BV95="","",'Itemized Order'!BV95)</f>
        <v/>
      </c>
      <c r="BW92" s="171" t="str">
        <f>IF('Itemized Order'!BW95="","",'Itemized Order'!BW95)</f>
        <v/>
      </c>
      <c r="BX92" s="171" t="str">
        <f>IF('Itemized Order'!BX95="","",'Itemized Order'!BX95)</f>
        <v/>
      </c>
      <c r="BY92" s="171" t="str">
        <f>IF('Itemized Order'!BY95="","",'Itemized Order'!BY95)</f>
        <v/>
      </c>
      <c r="CA92" s="171" t="str">
        <f>IF('Itemized Order'!CA95="","",'Itemized Order'!CA95)</f>
        <v/>
      </c>
      <c r="CB92" s="171" t="str">
        <f>IF('Itemized Order'!CB95="","",'Itemized Order'!CB95)</f>
        <v/>
      </c>
      <c r="CC92" s="171" t="str">
        <f>IF('Itemized Order'!CC95="","",'Itemized Order'!CC95)</f>
        <v/>
      </c>
      <c r="CD92" s="171" t="str">
        <f>IF('Itemized Order'!CD95="","",'Itemized Order'!CD95)</f>
        <v/>
      </c>
      <c r="CE92" s="171" t="str">
        <f>IF('Itemized Order'!CE95="","",'Itemized Order'!CE95)</f>
        <v/>
      </c>
    </row>
    <row r="93" spans="1:83" x14ac:dyDescent="0.3">
      <c r="A93" s="171" t="str">
        <f>IF('Itemized Order'!A96="","",'Itemized Order'!A96)</f>
        <v/>
      </c>
      <c r="B93" s="171" t="str">
        <f>IF('Itemized Order'!B96="","",'Itemized Order'!B96)</f>
        <v/>
      </c>
      <c r="C93" s="171" t="str">
        <f>IF('Itemized Order'!C96="","",'Itemized Order'!C96)</f>
        <v/>
      </c>
      <c r="D93" s="171" t="str">
        <f>IF('Itemized Order'!D96="","",'Itemized Order'!D96)</f>
        <v/>
      </c>
      <c r="E93" s="201" t="str">
        <f>IF('Itemized Order'!E96="","",'Itemized Order'!E96)</f>
        <v/>
      </c>
      <c r="G93" s="171" t="str">
        <f>IF('Itemized Order'!G96="","",'Itemized Order'!G96)</f>
        <v/>
      </c>
      <c r="H93" s="171" t="str">
        <f>IF('Itemized Order'!H96="","",'Itemized Order'!H96)</f>
        <v/>
      </c>
      <c r="I93" s="171" t="str">
        <f>IF('Itemized Order'!I96="","",'Itemized Order'!I96)</f>
        <v/>
      </c>
      <c r="J93" s="171" t="str">
        <f>IF('Itemized Order'!J96="","",'Itemized Order'!J96)</f>
        <v/>
      </c>
      <c r="K93" s="171" t="str">
        <f>IF('Itemized Order'!K96="","",'Itemized Order'!K96)</f>
        <v/>
      </c>
      <c r="M93" s="171" t="str">
        <f>IF('Itemized Order'!M96="","",'Itemized Order'!M96)</f>
        <v/>
      </c>
      <c r="N93" s="171" t="str">
        <f>IF('Itemized Order'!N96="","",'Itemized Order'!N96)</f>
        <v/>
      </c>
      <c r="O93" s="171" t="str">
        <f>IF('Itemized Order'!O96="","",'Itemized Order'!O96)</f>
        <v/>
      </c>
      <c r="P93" s="171" t="str">
        <f>IF('Itemized Order'!P96="","",'Itemized Order'!P96)</f>
        <v/>
      </c>
      <c r="Q93" s="171" t="str">
        <f>IF('Itemized Order'!Q96="","",'Itemized Order'!Q96)</f>
        <v/>
      </c>
      <c r="S93" s="171" t="str">
        <f>IF('Itemized Order'!S96="","",'Itemized Order'!S96)</f>
        <v/>
      </c>
      <c r="T93" s="171" t="str">
        <f>IF('Itemized Order'!T96="","",'Itemized Order'!T96)</f>
        <v/>
      </c>
      <c r="U93" s="171" t="str">
        <f>IF('Itemized Order'!U96="","",'Itemized Order'!U96)</f>
        <v/>
      </c>
      <c r="V93" s="171" t="str">
        <f>IF('Itemized Order'!V96="","",'Itemized Order'!V96)</f>
        <v/>
      </c>
      <c r="W93" s="171" t="str">
        <f>IF('Itemized Order'!W96="","",'Itemized Order'!W96)</f>
        <v/>
      </c>
      <c r="Y93" s="171" t="str">
        <f>IF('Itemized Order'!Y96="","",'Itemized Order'!Y96)</f>
        <v/>
      </c>
      <c r="Z93" s="171" t="str">
        <f>IF('Itemized Order'!Z96="","",'Itemized Order'!Z96)</f>
        <v/>
      </c>
      <c r="AA93" s="171" t="str">
        <f>IF('Itemized Order'!AA96="","",'Itemized Order'!AA96)</f>
        <v/>
      </c>
      <c r="AB93" s="171" t="str">
        <f>IF('Itemized Order'!AB96="","",'Itemized Order'!AB96)</f>
        <v/>
      </c>
      <c r="AC93" s="171" t="str">
        <f>IF('Itemized Order'!AC96="","",'Itemized Order'!AC96)</f>
        <v/>
      </c>
      <c r="AE93" s="171" t="str">
        <f>IF('Itemized Order'!AE96="","",'Itemized Order'!AE96)</f>
        <v/>
      </c>
      <c r="AF93" s="171" t="str">
        <f>IF('Itemized Order'!AF96="","",'Itemized Order'!AF96)</f>
        <v/>
      </c>
      <c r="AG93" s="171" t="str">
        <f>IF('Itemized Order'!AG96="","",'Itemized Order'!AG96)</f>
        <v/>
      </c>
      <c r="AH93" s="171" t="str">
        <f>IF('Itemized Order'!AH96="","",'Itemized Order'!AH96)</f>
        <v/>
      </c>
      <c r="AI93" s="171" t="str">
        <f>IF('Itemized Order'!AI96="","",'Itemized Order'!AI96)</f>
        <v/>
      </c>
      <c r="AK93" s="171" t="str">
        <f>IF('Itemized Order'!AK96="","",'Itemized Order'!AK96)</f>
        <v/>
      </c>
      <c r="AL93" s="171" t="str">
        <f>IF('Itemized Order'!AL96="","",'Itemized Order'!AL96)</f>
        <v/>
      </c>
      <c r="AM93" s="171" t="str">
        <f>IF('Itemized Order'!AM96="","",'Itemized Order'!AM96)</f>
        <v/>
      </c>
      <c r="AN93" s="171" t="str">
        <f>IF('Itemized Order'!AN96="","",'Itemized Order'!AN96)</f>
        <v/>
      </c>
      <c r="AO93" s="171" t="str">
        <f>IF('Itemized Order'!AO96="","",'Itemized Order'!AO96)</f>
        <v/>
      </c>
      <c r="AQ93" s="171" t="str">
        <f>IF('Itemized Order'!AQ96="","",'Itemized Order'!AQ96)</f>
        <v/>
      </c>
      <c r="AR93" s="171" t="str">
        <f>IF('Itemized Order'!AR96="","",'Itemized Order'!AR96)</f>
        <v/>
      </c>
      <c r="AS93" s="171" t="str">
        <f>IF('Itemized Order'!AS96="","",'Itemized Order'!AS96)</f>
        <v/>
      </c>
      <c r="AT93" s="171" t="str">
        <f>IF('Itemized Order'!AT96="","",'Itemized Order'!AT96)</f>
        <v/>
      </c>
      <c r="AU93" s="171" t="str">
        <f>IF('Itemized Order'!AU96="","",'Itemized Order'!AU96)</f>
        <v/>
      </c>
      <c r="AW93" s="171" t="str">
        <f>IF('Itemized Order'!AW96="","",'Itemized Order'!AW96)</f>
        <v/>
      </c>
      <c r="AX93" s="171" t="str">
        <f>IF('Itemized Order'!AX96="","",'Itemized Order'!AX96)</f>
        <v/>
      </c>
      <c r="AY93" s="171" t="str">
        <f>IF('Itemized Order'!AY96="","",'Itemized Order'!AY96)</f>
        <v/>
      </c>
      <c r="AZ93" s="171" t="str">
        <f>IF('Itemized Order'!AZ96="","",'Itemized Order'!AZ96)</f>
        <v/>
      </c>
      <c r="BA93" s="171" t="str">
        <f>IF('Itemized Order'!BA96="","",'Itemized Order'!BA96)</f>
        <v/>
      </c>
      <c r="BC93" s="171" t="str">
        <f>IF('Itemized Order'!BC96="","",'Itemized Order'!BC96)</f>
        <v/>
      </c>
      <c r="BD93" s="171" t="str">
        <f>IF('Itemized Order'!BD96="","",'Itemized Order'!BD96)</f>
        <v/>
      </c>
      <c r="BE93" s="171" t="str">
        <f>IF('Itemized Order'!BE96="","",'Itemized Order'!BE96)</f>
        <v/>
      </c>
      <c r="BF93" s="171" t="str">
        <f>IF('Itemized Order'!BF96="","",'Itemized Order'!BF96)</f>
        <v/>
      </c>
      <c r="BG93" s="171" t="str">
        <f>IF('Itemized Order'!BG96="","",'Itemized Order'!BG96)</f>
        <v/>
      </c>
      <c r="BI93" s="171" t="str">
        <f>IF('Itemized Order'!BI96="","",'Itemized Order'!BI96)</f>
        <v/>
      </c>
      <c r="BJ93" s="171" t="str">
        <f>IF('Itemized Order'!BJ96="","",'Itemized Order'!BJ96)</f>
        <v/>
      </c>
      <c r="BK93" s="171" t="str">
        <f>IF('Itemized Order'!BK96="","",'Itemized Order'!BK96)</f>
        <v/>
      </c>
      <c r="BL93" s="171" t="str">
        <f>IF('Itemized Order'!BL96="","",'Itemized Order'!BL96)</f>
        <v/>
      </c>
      <c r="BM93" s="171" t="str">
        <f>IF('Itemized Order'!BM96="","",'Itemized Order'!BM96)</f>
        <v/>
      </c>
      <c r="BO93" s="171" t="str">
        <f>IF('Itemized Order'!BO96="","",'Itemized Order'!BO96)</f>
        <v/>
      </c>
      <c r="BP93" s="171" t="str">
        <f>IF('Itemized Order'!BP96="","",'Itemized Order'!BP96)</f>
        <v/>
      </c>
      <c r="BQ93" s="171" t="str">
        <f>IF('Itemized Order'!BQ96="","",'Itemized Order'!BQ96)</f>
        <v/>
      </c>
      <c r="BR93" s="171" t="str">
        <f>IF('Itemized Order'!BR96="","",'Itemized Order'!BR96)</f>
        <v/>
      </c>
      <c r="BS93" s="171" t="str">
        <f>IF('Itemized Order'!BS96="","",'Itemized Order'!BS96)</f>
        <v/>
      </c>
      <c r="BU93" s="171" t="str">
        <f>IF('Itemized Order'!BU96="","",'Itemized Order'!BU96)</f>
        <v/>
      </c>
      <c r="BV93" s="171" t="str">
        <f>IF('Itemized Order'!BV96="","",'Itemized Order'!BV96)</f>
        <v/>
      </c>
      <c r="BW93" s="171" t="str">
        <f>IF('Itemized Order'!BW96="","",'Itemized Order'!BW96)</f>
        <v/>
      </c>
      <c r="BX93" s="171" t="str">
        <f>IF('Itemized Order'!BX96="","",'Itemized Order'!BX96)</f>
        <v/>
      </c>
      <c r="BY93" s="171" t="str">
        <f>IF('Itemized Order'!BY96="","",'Itemized Order'!BY96)</f>
        <v/>
      </c>
      <c r="CA93" s="171" t="str">
        <f>IF('Itemized Order'!CA96="","",'Itemized Order'!CA96)</f>
        <v/>
      </c>
      <c r="CB93" s="171" t="str">
        <f>IF('Itemized Order'!CB96="","",'Itemized Order'!CB96)</f>
        <v/>
      </c>
      <c r="CC93" s="171" t="str">
        <f>IF('Itemized Order'!CC96="","",'Itemized Order'!CC96)</f>
        <v/>
      </c>
      <c r="CD93" s="171" t="str">
        <f>IF('Itemized Order'!CD96="","",'Itemized Order'!CD96)</f>
        <v/>
      </c>
      <c r="CE93" s="171" t="str">
        <f>IF('Itemized Order'!CE96="","",'Itemized Order'!CE96)</f>
        <v/>
      </c>
    </row>
    <row r="94" spans="1:83" x14ac:dyDescent="0.3">
      <c r="A94" s="171" t="str">
        <f>IF('Itemized Order'!A97="","",'Itemized Order'!A97)</f>
        <v/>
      </c>
      <c r="B94" s="171" t="str">
        <f>IF('Itemized Order'!B97="","",'Itemized Order'!B97)</f>
        <v/>
      </c>
      <c r="C94" s="171" t="str">
        <f>IF('Itemized Order'!C97="","",'Itemized Order'!C97)</f>
        <v/>
      </c>
      <c r="D94" s="171" t="str">
        <f>IF('Itemized Order'!D97="","",'Itemized Order'!D97)</f>
        <v/>
      </c>
      <c r="E94" s="201" t="str">
        <f>IF('Itemized Order'!E97="","",'Itemized Order'!E97)</f>
        <v/>
      </c>
      <c r="G94" s="171" t="str">
        <f>IF('Itemized Order'!G97="","",'Itemized Order'!G97)</f>
        <v/>
      </c>
      <c r="H94" s="171" t="str">
        <f>IF('Itemized Order'!H97="","",'Itemized Order'!H97)</f>
        <v/>
      </c>
      <c r="I94" s="171" t="str">
        <f>IF('Itemized Order'!I97="","",'Itemized Order'!I97)</f>
        <v/>
      </c>
      <c r="J94" s="171" t="str">
        <f>IF('Itemized Order'!J97="","",'Itemized Order'!J97)</f>
        <v/>
      </c>
      <c r="K94" s="171" t="str">
        <f>IF('Itemized Order'!K97="","",'Itemized Order'!K97)</f>
        <v/>
      </c>
      <c r="M94" s="171" t="str">
        <f>IF('Itemized Order'!M97="","",'Itemized Order'!M97)</f>
        <v/>
      </c>
      <c r="N94" s="171" t="str">
        <f>IF('Itemized Order'!N97="","",'Itemized Order'!N97)</f>
        <v/>
      </c>
      <c r="O94" s="171" t="str">
        <f>IF('Itemized Order'!O97="","",'Itemized Order'!O97)</f>
        <v/>
      </c>
      <c r="P94" s="171" t="str">
        <f>IF('Itemized Order'!P97="","",'Itemized Order'!P97)</f>
        <v/>
      </c>
      <c r="Q94" s="171" t="str">
        <f>IF('Itemized Order'!Q97="","",'Itemized Order'!Q97)</f>
        <v/>
      </c>
      <c r="S94" s="171" t="str">
        <f>IF('Itemized Order'!S97="","",'Itemized Order'!S97)</f>
        <v/>
      </c>
      <c r="T94" s="171" t="str">
        <f>IF('Itemized Order'!T97="","",'Itemized Order'!T97)</f>
        <v/>
      </c>
      <c r="U94" s="171" t="str">
        <f>IF('Itemized Order'!U97="","",'Itemized Order'!U97)</f>
        <v/>
      </c>
      <c r="V94" s="171" t="str">
        <f>IF('Itemized Order'!V97="","",'Itemized Order'!V97)</f>
        <v/>
      </c>
      <c r="W94" s="171" t="str">
        <f>IF('Itemized Order'!W97="","",'Itemized Order'!W97)</f>
        <v/>
      </c>
      <c r="Y94" s="171" t="str">
        <f>IF('Itemized Order'!Y97="","",'Itemized Order'!Y97)</f>
        <v/>
      </c>
      <c r="Z94" s="171" t="str">
        <f>IF('Itemized Order'!Z97="","",'Itemized Order'!Z97)</f>
        <v/>
      </c>
      <c r="AA94" s="171" t="str">
        <f>IF('Itemized Order'!AA97="","",'Itemized Order'!AA97)</f>
        <v/>
      </c>
      <c r="AB94" s="171" t="str">
        <f>IF('Itemized Order'!AB97="","",'Itemized Order'!AB97)</f>
        <v/>
      </c>
      <c r="AC94" s="171" t="str">
        <f>IF('Itemized Order'!AC97="","",'Itemized Order'!AC97)</f>
        <v/>
      </c>
      <c r="AE94" s="171" t="str">
        <f>IF('Itemized Order'!AE97="","",'Itemized Order'!AE97)</f>
        <v/>
      </c>
      <c r="AF94" s="171" t="str">
        <f>IF('Itemized Order'!AF97="","",'Itemized Order'!AF97)</f>
        <v/>
      </c>
      <c r="AG94" s="171" t="str">
        <f>IF('Itemized Order'!AG97="","",'Itemized Order'!AG97)</f>
        <v/>
      </c>
      <c r="AH94" s="171" t="str">
        <f>IF('Itemized Order'!AH97="","",'Itemized Order'!AH97)</f>
        <v/>
      </c>
      <c r="AI94" s="171" t="str">
        <f>IF('Itemized Order'!AI97="","",'Itemized Order'!AI97)</f>
        <v/>
      </c>
      <c r="AK94" s="171" t="str">
        <f>IF('Itemized Order'!AK97="","",'Itemized Order'!AK97)</f>
        <v/>
      </c>
      <c r="AL94" s="171" t="str">
        <f>IF('Itemized Order'!AL97="","",'Itemized Order'!AL97)</f>
        <v/>
      </c>
      <c r="AM94" s="171" t="str">
        <f>IF('Itemized Order'!AM97="","",'Itemized Order'!AM97)</f>
        <v/>
      </c>
      <c r="AN94" s="171" t="str">
        <f>IF('Itemized Order'!AN97="","",'Itemized Order'!AN97)</f>
        <v/>
      </c>
      <c r="AO94" s="171" t="str">
        <f>IF('Itemized Order'!AO97="","",'Itemized Order'!AO97)</f>
        <v/>
      </c>
      <c r="AQ94" s="171" t="str">
        <f>IF('Itemized Order'!AQ97="","",'Itemized Order'!AQ97)</f>
        <v/>
      </c>
      <c r="AR94" s="171" t="str">
        <f>IF('Itemized Order'!AR97="","",'Itemized Order'!AR97)</f>
        <v/>
      </c>
      <c r="AS94" s="171" t="str">
        <f>IF('Itemized Order'!AS97="","",'Itemized Order'!AS97)</f>
        <v/>
      </c>
      <c r="AT94" s="171" t="str">
        <f>IF('Itemized Order'!AT97="","",'Itemized Order'!AT97)</f>
        <v/>
      </c>
      <c r="AU94" s="171" t="str">
        <f>IF('Itemized Order'!AU97="","",'Itemized Order'!AU97)</f>
        <v/>
      </c>
      <c r="AW94" s="171" t="str">
        <f>IF('Itemized Order'!AW97="","",'Itemized Order'!AW97)</f>
        <v/>
      </c>
      <c r="AX94" s="171" t="str">
        <f>IF('Itemized Order'!AX97="","",'Itemized Order'!AX97)</f>
        <v/>
      </c>
      <c r="AY94" s="171" t="str">
        <f>IF('Itemized Order'!AY97="","",'Itemized Order'!AY97)</f>
        <v/>
      </c>
      <c r="AZ94" s="171" t="str">
        <f>IF('Itemized Order'!AZ97="","",'Itemized Order'!AZ97)</f>
        <v/>
      </c>
      <c r="BA94" s="171" t="str">
        <f>IF('Itemized Order'!BA97="","",'Itemized Order'!BA97)</f>
        <v/>
      </c>
      <c r="BC94" s="171" t="str">
        <f>IF('Itemized Order'!BC97="","",'Itemized Order'!BC97)</f>
        <v/>
      </c>
      <c r="BD94" s="171" t="str">
        <f>IF('Itemized Order'!BD97="","",'Itemized Order'!BD97)</f>
        <v/>
      </c>
      <c r="BE94" s="171" t="str">
        <f>IF('Itemized Order'!BE97="","",'Itemized Order'!BE97)</f>
        <v/>
      </c>
      <c r="BF94" s="171" t="str">
        <f>IF('Itemized Order'!BF97="","",'Itemized Order'!BF97)</f>
        <v/>
      </c>
      <c r="BG94" s="171" t="str">
        <f>IF('Itemized Order'!BG97="","",'Itemized Order'!BG97)</f>
        <v/>
      </c>
      <c r="BI94" s="171" t="str">
        <f>IF('Itemized Order'!BI97="","",'Itemized Order'!BI97)</f>
        <v/>
      </c>
      <c r="BJ94" s="171" t="str">
        <f>IF('Itemized Order'!BJ97="","",'Itemized Order'!BJ97)</f>
        <v/>
      </c>
      <c r="BK94" s="171" t="str">
        <f>IF('Itemized Order'!BK97="","",'Itemized Order'!BK97)</f>
        <v/>
      </c>
      <c r="BL94" s="171" t="str">
        <f>IF('Itemized Order'!BL97="","",'Itemized Order'!BL97)</f>
        <v/>
      </c>
      <c r="BM94" s="171" t="str">
        <f>IF('Itemized Order'!BM97="","",'Itemized Order'!BM97)</f>
        <v/>
      </c>
      <c r="BO94" s="171" t="str">
        <f>IF('Itemized Order'!BO97="","",'Itemized Order'!BO97)</f>
        <v/>
      </c>
      <c r="BP94" s="171" t="str">
        <f>IF('Itemized Order'!BP97="","",'Itemized Order'!BP97)</f>
        <v/>
      </c>
      <c r="BQ94" s="171" t="str">
        <f>IF('Itemized Order'!BQ97="","",'Itemized Order'!BQ97)</f>
        <v/>
      </c>
      <c r="BR94" s="171" t="str">
        <f>IF('Itemized Order'!BR97="","",'Itemized Order'!BR97)</f>
        <v/>
      </c>
      <c r="BS94" s="171" t="str">
        <f>IF('Itemized Order'!BS97="","",'Itemized Order'!BS97)</f>
        <v/>
      </c>
      <c r="BU94" s="171" t="str">
        <f>IF('Itemized Order'!BU97="","",'Itemized Order'!BU97)</f>
        <v/>
      </c>
      <c r="BV94" s="171" t="str">
        <f>IF('Itemized Order'!BV97="","",'Itemized Order'!BV97)</f>
        <v/>
      </c>
      <c r="BW94" s="171" t="str">
        <f>IF('Itemized Order'!BW97="","",'Itemized Order'!BW97)</f>
        <v/>
      </c>
      <c r="BX94" s="171" t="str">
        <f>IF('Itemized Order'!BX97="","",'Itemized Order'!BX97)</f>
        <v/>
      </c>
      <c r="BY94" s="171" t="str">
        <f>IF('Itemized Order'!BY97="","",'Itemized Order'!BY97)</f>
        <v/>
      </c>
      <c r="CA94" s="171" t="str">
        <f>IF('Itemized Order'!CA97="","",'Itemized Order'!CA97)</f>
        <v/>
      </c>
      <c r="CB94" s="171" t="str">
        <f>IF('Itemized Order'!CB97="","",'Itemized Order'!CB97)</f>
        <v/>
      </c>
      <c r="CC94" s="171" t="str">
        <f>IF('Itemized Order'!CC97="","",'Itemized Order'!CC97)</f>
        <v/>
      </c>
      <c r="CD94" s="171" t="str">
        <f>IF('Itemized Order'!CD97="","",'Itemized Order'!CD97)</f>
        <v/>
      </c>
      <c r="CE94" s="171" t="str">
        <f>IF('Itemized Order'!CE97="","",'Itemized Order'!CE97)</f>
        <v/>
      </c>
    </row>
    <row r="95" spans="1:83" x14ac:dyDescent="0.3">
      <c r="A95" s="171" t="str">
        <f>IF('Itemized Order'!A98="","",'Itemized Order'!A98)</f>
        <v/>
      </c>
      <c r="B95" s="171" t="str">
        <f>IF('Itemized Order'!B98="","",'Itemized Order'!B98)</f>
        <v/>
      </c>
      <c r="C95" s="171" t="str">
        <f>IF('Itemized Order'!C98="","",'Itemized Order'!C98)</f>
        <v/>
      </c>
      <c r="D95" s="171" t="str">
        <f>IF('Itemized Order'!D98="","",'Itemized Order'!D98)</f>
        <v/>
      </c>
      <c r="E95" s="201" t="str">
        <f>IF('Itemized Order'!E98="","",'Itemized Order'!E98)</f>
        <v/>
      </c>
      <c r="G95" s="171" t="str">
        <f>IF('Itemized Order'!G98="","",'Itemized Order'!G98)</f>
        <v/>
      </c>
      <c r="H95" s="171" t="str">
        <f>IF('Itemized Order'!H98="","",'Itemized Order'!H98)</f>
        <v/>
      </c>
      <c r="I95" s="171" t="str">
        <f>IF('Itemized Order'!I98="","",'Itemized Order'!I98)</f>
        <v/>
      </c>
      <c r="J95" s="171" t="str">
        <f>IF('Itemized Order'!J98="","",'Itemized Order'!J98)</f>
        <v/>
      </c>
      <c r="K95" s="171" t="str">
        <f>IF('Itemized Order'!K98="","",'Itemized Order'!K98)</f>
        <v/>
      </c>
      <c r="M95" s="171" t="str">
        <f>IF('Itemized Order'!M98="","",'Itemized Order'!M98)</f>
        <v/>
      </c>
      <c r="N95" s="171" t="str">
        <f>IF('Itemized Order'!N98="","",'Itemized Order'!N98)</f>
        <v/>
      </c>
      <c r="O95" s="171" t="str">
        <f>IF('Itemized Order'!O98="","",'Itemized Order'!O98)</f>
        <v/>
      </c>
      <c r="P95" s="171" t="str">
        <f>IF('Itemized Order'!P98="","",'Itemized Order'!P98)</f>
        <v/>
      </c>
      <c r="Q95" s="171" t="str">
        <f>IF('Itemized Order'!Q98="","",'Itemized Order'!Q98)</f>
        <v/>
      </c>
      <c r="S95" s="171" t="str">
        <f>IF('Itemized Order'!S98="","",'Itemized Order'!S98)</f>
        <v/>
      </c>
      <c r="T95" s="171" t="str">
        <f>IF('Itemized Order'!T98="","",'Itemized Order'!T98)</f>
        <v/>
      </c>
      <c r="U95" s="171" t="str">
        <f>IF('Itemized Order'!U98="","",'Itemized Order'!U98)</f>
        <v/>
      </c>
      <c r="V95" s="171" t="str">
        <f>IF('Itemized Order'!V98="","",'Itemized Order'!V98)</f>
        <v/>
      </c>
      <c r="W95" s="171" t="str">
        <f>IF('Itemized Order'!W98="","",'Itemized Order'!W98)</f>
        <v/>
      </c>
      <c r="Y95" s="171" t="str">
        <f>IF('Itemized Order'!Y98="","",'Itemized Order'!Y98)</f>
        <v/>
      </c>
      <c r="Z95" s="171" t="str">
        <f>IF('Itemized Order'!Z98="","",'Itemized Order'!Z98)</f>
        <v/>
      </c>
      <c r="AA95" s="171" t="str">
        <f>IF('Itemized Order'!AA98="","",'Itemized Order'!AA98)</f>
        <v/>
      </c>
      <c r="AB95" s="171" t="str">
        <f>IF('Itemized Order'!AB98="","",'Itemized Order'!AB98)</f>
        <v/>
      </c>
      <c r="AC95" s="171" t="str">
        <f>IF('Itemized Order'!AC98="","",'Itemized Order'!AC98)</f>
        <v/>
      </c>
      <c r="AE95" s="171" t="str">
        <f>IF('Itemized Order'!AE98="","",'Itemized Order'!AE98)</f>
        <v/>
      </c>
      <c r="AF95" s="171" t="str">
        <f>IF('Itemized Order'!AF98="","",'Itemized Order'!AF98)</f>
        <v/>
      </c>
      <c r="AG95" s="171" t="str">
        <f>IF('Itemized Order'!AG98="","",'Itemized Order'!AG98)</f>
        <v/>
      </c>
      <c r="AH95" s="171" t="str">
        <f>IF('Itemized Order'!AH98="","",'Itemized Order'!AH98)</f>
        <v/>
      </c>
      <c r="AI95" s="171" t="str">
        <f>IF('Itemized Order'!AI98="","",'Itemized Order'!AI98)</f>
        <v/>
      </c>
      <c r="AK95" s="171" t="str">
        <f>IF('Itemized Order'!AK98="","",'Itemized Order'!AK98)</f>
        <v/>
      </c>
      <c r="AL95" s="171" t="str">
        <f>IF('Itemized Order'!AL98="","",'Itemized Order'!AL98)</f>
        <v/>
      </c>
      <c r="AM95" s="171" t="str">
        <f>IF('Itemized Order'!AM98="","",'Itemized Order'!AM98)</f>
        <v/>
      </c>
      <c r="AN95" s="171" t="str">
        <f>IF('Itemized Order'!AN98="","",'Itemized Order'!AN98)</f>
        <v/>
      </c>
      <c r="AO95" s="171" t="str">
        <f>IF('Itemized Order'!AO98="","",'Itemized Order'!AO98)</f>
        <v/>
      </c>
      <c r="AQ95" s="171" t="str">
        <f>IF('Itemized Order'!AQ98="","",'Itemized Order'!AQ98)</f>
        <v/>
      </c>
      <c r="AR95" s="171" t="str">
        <f>IF('Itemized Order'!AR98="","",'Itemized Order'!AR98)</f>
        <v/>
      </c>
      <c r="AS95" s="171" t="str">
        <f>IF('Itemized Order'!AS98="","",'Itemized Order'!AS98)</f>
        <v/>
      </c>
      <c r="AT95" s="171" t="str">
        <f>IF('Itemized Order'!AT98="","",'Itemized Order'!AT98)</f>
        <v/>
      </c>
      <c r="AU95" s="171" t="str">
        <f>IF('Itemized Order'!AU98="","",'Itemized Order'!AU98)</f>
        <v/>
      </c>
      <c r="AW95" s="171" t="str">
        <f>IF('Itemized Order'!AW98="","",'Itemized Order'!AW98)</f>
        <v/>
      </c>
      <c r="AX95" s="171" t="str">
        <f>IF('Itemized Order'!AX98="","",'Itemized Order'!AX98)</f>
        <v/>
      </c>
      <c r="AY95" s="171" t="str">
        <f>IF('Itemized Order'!AY98="","",'Itemized Order'!AY98)</f>
        <v/>
      </c>
      <c r="AZ95" s="171" t="str">
        <f>IF('Itemized Order'!AZ98="","",'Itemized Order'!AZ98)</f>
        <v/>
      </c>
      <c r="BA95" s="171" t="str">
        <f>IF('Itemized Order'!BA98="","",'Itemized Order'!BA98)</f>
        <v/>
      </c>
      <c r="BC95" s="171" t="str">
        <f>IF('Itemized Order'!BC98="","",'Itemized Order'!BC98)</f>
        <v/>
      </c>
      <c r="BD95" s="171" t="str">
        <f>IF('Itemized Order'!BD98="","",'Itemized Order'!BD98)</f>
        <v/>
      </c>
      <c r="BE95" s="171" t="str">
        <f>IF('Itemized Order'!BE98="","",'Itemized Order'!BE98)</f>
        <v/>
      </c>
      <c r="BF95" s="171" t="str">
        <f>IF('Itemized Order'!BF98="","",'Itemized Order'!BF98)</f>
        <v/>
      </c>
      <c r="BG95" s="171" t="str">
        <f>IF('Itemized Order'!BG98="","",'Itemized Order'!BG98)</f>
        <v/>
      </c>
      <c r="BI95" s="171" t="str">
        <f>IF('Itemized Order'!BI98="","",'Itemized Order'!BI98)</f>
        <v/>
      </c>
      <c r="BJ95" s="171" t="str">
        <f>IF('Itemized Order'!BJ98="","",'Itemized Order'!BJ98)</f>
        <v/>
      </c>
      <c r="BK95" s="171" t="str">
        <f>IF('Itemized Order'!BK98="","",'Itemized Order'!BK98)</f>
        <v/>
      </c>
      <c r="BL95" s="171" t="str">
        <f>IF('Itemized Order'!BL98="","",'Itemized Order'!BL98)</f>
        <v/>
      </c>
      <c r="BM95" s="171" t="str">
        <f>IF('Itemized Order'!BM98="","",'Itemized Order'!BM98)</f>
        <v/>
      </c>
      <c r="BO95" s="171" t="str">
        <f>IF('Itemized Order'!BO98="","",'Itemized Order'!BO98)</f>
        <v/>
      </c>
      <c r="BP95" s="171" t="str">
        <f>IF('Itemized Order'!BP98="","",'Itemized Order'!BP98)</f>
        <v/>
      </c>
      <c r="BQ95" s="171" t="str">
        <f>IF('Itemized Order'!BQ98="","",'Itemized Order'!BQ98)</f>
        <v/>
      </c>
      <c r="BR95" s="171" t="str">
        <f>IF('Itemized Order'!BR98="","",'Itemized Order'!BR98)</f>
        <v/>
      </c>
      <c r="BS95" s="171" t="str">
        <f>IF('Itemized Order'!BS98="","",'Itemized Order'!BS98)</f>
        <v/>
      </c>
      <c r="BU95" s="171" t="str">
        <f>IF('Itemized Order'!BU98="","",'Itemized Order'!BU98)</f>
        <v/>
      </c>
      <c r="BV95" s="171" t="str">
        <f>IF('Itemized Order'!BV98="","",'Itemized Order'!BV98)</f>
        <v/>
      </c>
      <c r="BW95" s="171" t="str">
        <f>IF('Itemized Order'!BW98="","",'Itemized Order'!BW98)</f>
        <v/>
      </c>
      <c r="BX95" s="171" t="str">
        <f>IF('Itemized Order'!BX98="","",'Itemized Order'!BX98)</f>
        <v/>
      </c>
      <c r="BY95" s="171" t="str">
        <f>IF('Itemized Order'!BY98="","",'Itemized Order'!BY98)</f>
        <v/>
      </c>
      <c r="CA95" s="171" t="str">
        <f>IF('Itemized Order'!CA98="","",'Itemized Order'!CA98)</f>
        <v/>
      </c>
      <c r="CB95" s="171" t="str">
        <f>IF('Itemized Order'!CB98="","",'Itemized Order'!CB98)</f>
        <v/>
      </c>
      <c r="CC95" s="171" t="str">
        <f>IF('Itemized Order'!CC98="","",'Itemized Order'!CC98)</f>
        <v/>
      </c>
      <c r="CD95" s="171" t="str">
        <f>IF('Itemized Order'!CD98="","",'Itemized Order'!CD98)</f>
        <v/>
      </c>
      <c r="CE95" s="171" t="str">
        <f>IF('Itemized Order'!CE98="","",'Itemized Order'!CE98)</f>
        <v/>
      </c>
    </row>
    <row r="96" spans="1:83" x14ac:dyDescent="0.3">
      <c r="A96" s="171" t="str">
        <f>IF('Itemized Order'!A99="","",'Itemized Order'!A99)</f>
        <v/>
      </c>
      <c r="B96" s="171" t="str">
        <f>IF('Itemized Order'!B99="","",'Itemized Order'!B99)</f>
        <v/>
      </c>
      <c r="C96" s="171" t="str">
        <f>IF('Itemized Order'!C99="","",'Itemized Order'!C99)</f>
        <v/>
      </c>
      <c r="D96" s="171" t="str">
        <f>IF('Itemized Order'!D99="","",'Itemized Order'!D99)</f>
        <v/>
      </c>
      <c r="E96" s="201" t="str">
        <f>IF('Itemized Order'!E99="","",'Itemized Order'!E99)</f>
        <v/>
      </c>
      <c r="G96" s="171" t="str">
        <f>IF('Itemized Order'!G99="","",'Itemized Order'!G99)</f>
        <v/>
      </c>
      <c r="H96" s="171" t="str">
        <f>IF('Itemized Order'!H99="","",'Itemized Order'!H99)</f>
        <v/>
      </c>
      <c r="I96" s="171" t="str">
        <f>IF('Itemized Order'!I99="","",'Itemized Order'!I99)</f>
        <v/>
      </c>
      <c r="J96" s="171" t="str">
        <f>IF('Itemized Order'!J99="","",'Itemized Order'!J99)</f>
        <v/>
      </c>
      <c r="K96" s="171" t="str">
        <f>IF('Itemized Order'!K99="","",'Itemized Order'!K99)</f>
        <v/>
      </c>
      <c r="M96" s="171" t="str">
        <f>IF('Itemized Order'!M99="","",'Itemized Order'!M99)</f>
        <v/>
      </c>
      <c r="N96" s="171" t="str">
        <f>IF('Itemized Order'!N99="","",'Itemized Order'!N99)</f>
        <v/>
      </c>
      <c r="O96" s="171" t="str">
        <f>IF('Itemized Order'!O99="","",'Itemized Order'!O99)</f>
        <v/>
      </c>
      <c r="P96" s="171" t="str">
        <f>IF('Itemized Order'!P99="","",'Itemized Order'!P99)</f>
        <v/>
      </c>
      <c r="Q96" s="171" t="str">
        <f>IF('Itemized Order'!Q99="","",'Itemized Order'!Q99)</f>
        <v/>
      </c>
      <c r="S96" s="171" t="str">
        <f>IF('Itemized Order'!S99="","",'Itemized Order'!S99)</f>
        <v/>
      </c>
      <c r="T96" s="171" t="str">
        <f>IF('Itemized Order'!T99="","",'Itemized Order'!T99)</f>
        <v/>
      </c>
      <c r="U96" s="171" t="str">
        <f>IF('Itemized Order'!U99="","",'Itemized Order'!U99)</f>
        <v/>
      </c>
      <c r="V96" s="171" t="str">
        <f>IF('Itemized Order'!V99="","",'Itemized Order'!V99)</f>
        <v/>
      </c>
      <c r="W96" s="171" t="str">
        <f>IF('Itemized Order'!W99="","",'Itemized Order'!W99)</f>
        <v/>
      </c>
      <c r="Y96" s="171" t="str">
        <f>IF('Itemized Order'!Y99="","",'Itemized Order'!Y99)</f>
        <v/>
      </c>
      <c r="Z96" s="171" t="str">
        <f>IF('Itemized Order'!Z99="","",'Itemized Order'!Z99)</f>
        <v/>
      </c>
      <c r="AA96" s="171" t="str">
        <f>IF('Itemized Order'!AA99="","",'Itemized Order'!AA99)</f>
        <v/>
      </c>
      <c r="AB96" s="171" t="str">
        <f>IF('Itemized Order'!AB99="","",'Itemized Order'!AB99)</f>
        <v/>
      </c>
      <c r="AC96" s="171" t="str">
        <f>IF('Itemized Order'!AC99="","",'Itemized Order'!AC99)</f>
        <v/>
      </c>
      <c r="AE96" s="171" t="str">
        <f>IF('Itemized Order'!AE99="","",'Itemized Order'!AE99)</f>
        <v/>
      </c>
      <c r="AF96" s="171" t="str">
        <f>IF('Itemized Order'!AF99="","",'Itemized Order'!AF99)</f>
        <v/>
      </c>
      <c r="AG96" s="171" t="str">
        <f>IF('Itemized Order'!AG99="","",'Itemized Order'!AG99)</f>
        <v/>
      </c>
      <c r="AH96" s="171" t="str">
        <f>IF('Itemized Order'!AH99="","",'Itemized Order'!AH99)</f>
        <v/>
      </c>
      <c r="AI96" s="171" t="str">
        <f>IF('Itemized Order'!AI99="","",'Itemized Order'!AI99)</f>
        <v/>
      </c>
      <c r="AK96" s="171" t="str">
        <f>IF('Itemized Order'!AK99="","",'Itemized Order'!AK99)</f>
        <v/>
      </c>
      <c r="AL96" s="171" t="str">
        <f>IF('Itemized Order'!AL99="","",'Itemized Order'!AL99)</f>
        <v/>
      </c>
      <c r="AM96" s="171" t="str">
        <f>IF('Itemized Order'!AM99="","",'Itemized Order'!AM99)</f>
        <v/>
      </c>
      <c r="AN96" s="171" t="str">
        <f>IF('Itemized Order'!AN99="","",'Itemized Order'!AN99)</f>
        <v/>
      </c>
      <c r="AO96" s="171" t="str">
        <f>IF('Itemized Order'!AO99="","",'Itemized Order'!AO99)</f>
        <v/>
      </c>
      <c r="AQ96" s="171" t="str">
        <f>IF('Itemized Order'!AQ99="","",'Itemized Order'!AQ99)</f>
        <v/>
      </c>
      <c r="AR96" s="171" t="str">
        <f>IF('Itemized Order'!AR99="","",'Itemized Order'!AR99)</f>
        <v/>
      </c>
      <c r="AS96" s="171" t="str">
        <f>IF('Itemized Order'!AS99="","",'Itemized Order'!AS99)</f>
        <v/>
      </c>
      <c r="AT96" s="171" t="str">
        <f>IF('Itemized Order'!AT99="","",'Itemized Order'!AT99)</f>
        <v/>
      </c>
      <c r="AU96" s="171" t="str">
        <f>IF('Itemized Order'!AU99="","",'Itemized Order'!AU99)</f>
        <v/>
      </c>
      <c r="AW96" s="171" t="str">
        <f>IF('Itemized Order'!AW99="","",'Itemized Order'!AW99)</f>
        <v/>
      </c>
      <c r="AX96" s="171" t="str">
        <f>IF('Itemized Order'!AX99="","",'Itemized Order'!AX99)</f>
        <v/>
      </c>
      <c r="AY96" s="171" t="str">
        <f>IF('Itemized Order'!AY99="","",'Itemized Order'!AY99)</f>
        <v/>
      </c>
      <c r="AZ96" s="171" t="str">
        <f>IF('Itemized Order'!AZ99="","",'Itemized Order'!AZ99)</f>
        <v/>
      </c>
      <c r="BA96" s="171" t="str">
        <f>IF('Itemized Order'!BA99="","",'Itemized Order'!BA99)</f>
        <v/>
      </c>
      <c r="BC96" s="171" t="str">
        <f>IF('Itemized Order'!BC99="","",'Itemized Order'!BC99)</f>
        <v/>
      </c>
      <c r="BD96" s="171" t="str">
        <f>IF('Itemized Order'!BD99="","",'Itemized Order'!BD99)</f>
        <v/>
      </c>
      <c r="BE96" s="171" t="str">
        <f>IF('Itemized Order'!BE99="","",'Itemized Order'!BE99)</f>
        <v/>
      </c>
      <c r="BF96" s="171" t="str">
        <f>IF('Itemized Order'!BF99="","",'Itemized Order'!BF99)</f>
        <v/>
      </c>
      <c r="BG96" s="171" t="str">
        <f>IF('Itemized Order'!BG99="","",'Itemized Order'!BG99)</f>
        <v/>
      </c>
      <c r="BI96" s="171" t="str">
        <f>IF('Itemized Order'!BI99="","",'Itemized Order'!BI99)</f>
        <v/>
      </c>
      <c r="BJ96" s="171" t="str">
        <f>IF('Itemized Order'!BJ99="","",'Itemized Order'!BJ99)</f>
        <v/>
      </c>
      <c r="BK96" s="171" t="str">
        <f>IF('Itemized Order'!BK99="","",'Itemized Order'!BK99)</f>
        <v/>
      </c>
      <c r="BL96" s="171" t="str">
        <f>IF('Itemized Order'!BL99="","",'Itemized Order'!BL99)</f>
        <v/>
      </c>
      <c r="BM96" s="171" t="str">
        <f>IF('Itemized Order'!BM99="","",'Itemized Order'!BM99)</f>
        <v/>
      </c>
      <c r="BO96" s="171" t="str">
        <f>IF('Itemized Order'!BO99="","",'Itemized Order'!BO99)</f>
        <v/>
      </c>
      <c r="BP96" s="171" t="str">
        <f>IF('Itemized Order'!BP99="","",'Itemized Order'!BP99)</f>
        <v/>
      </c>
      <c r="BQ96" s="171" t="str">
        <f>IF('Itemized Order'!BQ99="","",'Itemized Order'!BQ99)</f>
        <v/>
      </c>
      <c r="BR96" s="171" t="str">
        <f>IF('Itemized Order'!BR99="","",'Itemized Order'!BR99)</f>
        <v/>
      </c>
      <c r="BS96" s="171" t="str">
        <f>IF('Itemized Order'!BS99="","",'Itemized Order'!BS99)</f>
        <v/>
      </c>
      <c r="BU96" s="171" t="str">
        <f>IF('Itemized Order'!BU99="","",'Itemized Order'!BU99)</f>
        <v/>
      </c>
      <c r="BV96" s="171" t="str">
        <f>IF('Itemized Order'!BV99="","",'Itemized Order'!BV99)</f>
        <v/>
      </c>
      <c r="BW96" s="171" t="str">
        <f>IF('Itemized Order'!BW99="","",'Itemized Order'!BW99)</f>
        <v/>
      </c>
      <c r="BX96" s="171" t="str">
        <f>IF('Itemized Order'!BX99="","",'Itemized Order'!BX99)</f>
        <v/>
      </c>
      <c r="BY96" s="171" t="str">
        <f>IF('Itemized Order'!BY99="","",'Itemized Order'!BY99)</f>
        <v/>
      </c>
      <c r="CA96" s="171" t="str">
        <f>IF('Itemized Order'!CA99="","",'Itemized Order'!CA99)</f>
        <v/>
      </c>
      <c r="CB96" s="171" t="str">
        <f>IF('Itemized Order'!CB99="","",'Itemized Order'!CB99)</f>
        <v/>
      </c>
      <c r="CC96" s="171" t="str">
        <f>IF('Itemized Order'!CC99="","",'Itemized Order'!CC99)</f>
        <v/>
      </c>
      <c r="CD96" s="171" t="str">
        <f>IF('Itemized Order'!CD99="","",'Itemized Order'!CD99)</f>
        <v/>
      </c>
      <c r="CE96" s="171" t="str">
        <f>IF('Itemized Order'!CE99="","",'Itemized Order'!CE99)</f>
        <v/>
      </c>
    </row>
    <row r="97" spans="1:83" x14ac:dyDescent="0.3">
      <c r="A97" s="171" t="str">
        <f>IF('Itemized Order'!A100="","",'Itemized Order'!A100)</f>
        <v/>
      </c>
      <c r="B97" s="171" t="str">
        <f>IF('Itemized Order'!B100="","",'Itemized Order'!B100)</f>
        <v/>
      </c>
      <c r="C97" s="171" t="str">
        <f>IF('Itemized Order'!C100="","",'Itemized Order'!C100)</f>
        <v/>
      </c>
      <c r="D97" s="171" t="str">
        <f>IF('Itemized Order'!D100="","",'Itemized Order'!D100)</f>
        <v/>
      </c>
      <c r="E97" s="201" t="str">
        <f>IF('Itemized Order'!E100="","",'Itemized Order'!E100)</f>
        <v/>
      </c>
      <c r="G97" s="171" t="str">
        <f>IF('Itemized Order'!G100="","",'Itemized Order'!G100)</f>
        <v/>
      </c>
      <c r="H97" s="171" t="str">
        <f>IF('Itemized Order'!H100="","",'Itemized Order'!H100)</f>
        <v/>
      </c>
      <c r="I97" s="171" t="str">
        <f>IF('Itemized Order'!I100="","",'Itemized Order'!I100)</f>
        <v/>
      </c>
      <c r="J97" s="171" t="str">
        <f>IF('Itemized Order'!J100="","",'Itemized Order'!J100)</f>
        <v/>
      </c>
      <c r="K97" s="171" t="str">
        <f>IF('Itemized Order'!K100="","",'Itemized Order'!K100)</f>
        <v/>
      </c>
      <c r="M97" s="171" t="str">
        <f>IF('Itemized Order'!M100="","",'Itemized Order'!M100)</f>
        <v/>
      </c>
      <c r="N97" s="171" t="str">
        <f>IF('Itemized Order'!N100="","",'Itemized Order'!N100)</f>
        <v/>
      </c>
      <c r="O97" s="171" t="str">
        <f>IF('Itemized Order'!O100="","",'Itemized Order'!O100)</f>
        <v/>
      </c>
      <c r="P97" s="171" t="str">
        <f>IF('Itemized Order'!P100="","",'Itemized Order'!P100)</f>
        <v/>
      </c>
      <c r="Q97" s="171" t="str">
        <f>IF('Itemized Order'!Q100="","",'Itemized Order'!Q100)</f>
        <v/>
      </c>
      <c r="S97" s="171" t="str">
        <f>IF('Itemized Order'!S100="","",'Itemized Order'!S100)</f>
        <v/>
      </c>
      <c r="T97" s="171" t="str">
        <f>IF('Itemized Order'!T100="","",'Itemized Order'!T100)</f>
        <v/>
      </c>
      <c r="U97" s="171" t="str">
        <f>IF('Itemized Order'!U100="","",'Itemized Order'!U100)</f>
        <v/>
      </c>
      <c r="V97" s="171" t="str">
        <f>IF('Itemized Order'!V100="","",'Itemized Order'!V100)</f>
        <v/>
      </c>
      <c r="W97" s="171" t="str">
        <f>IF('Itemized Order'!W100="","",'Itemized Order'!W100)</f>
        <v/>
      </c>
      <c r="Y97" s="171" t="str">
        <f>IF('Itemized Order'!Y100="","",'Itemized Order'!Y100)</f>
        <v/>
      </c>
      <c r="Z97" s="171" t="str">
        <f>IF('Itemized Order'!Z100="","",'Itemized Order'!Z100)</f>
        <v/>
      </c>
      <c r="AA97" s="171" t="str">
        <f>IF('Itemized Order'!AA100="","",'Itemized Order'!AA100)</f>
        <v/>
      </c>
      <c r="AB97" s="171" t="str">
        <f>IF('Itemized Order'!AB100="","",'Itemized Order'!AB100)</f>
        <v/>
      </c>
      <c r="AC97" s="171" t="str">
        <f>IF('Itemized Order'!AC100="","",'Itemized Order'!AC100)</f>
        <v/>
      </c>
      <c r="AE97" s="171" t="str">
        <f>IF('Itemized Order'!AE100="","",'Itemized Order'!AE100)</f>
        <v/>
      </c>
      <c r="AF97" s="171" t="str">
        <f>IF('Itemized Order'!AF100="","",'Itemized Order'!AF100)</f>
        <v/>
      </c>
      <c r="AG97" s="171" t="str">
        <f>IF('Itemized Order'!AG100="","",'Itemized Order'!AG100)</f>
        <v/>
      </c>
      <c r="AH97" s="171" t="str">
        <f>IF('Itemized Order'!AH100="","",'Itemized Order'!AH100)</f>
        <v/>
      </c>
      <c r="AI97" s="171" t="str">
        <f>IF('Itemized Order'!AI100="","",'Itemized Order'!AI100)</f>
        <v/>
      </c>
      <c r="AK97" s="171" t="str">
        <f>IF('Itemized Order'!AK100="","",'Itemized Order'!AK100)</f>
        <v/>
      </c>
      <c r="AL97" s="171" t="str">
        <f>IF('Itemized Order'!AL100="","",'Itemized Order'!AL100)</f>
        <v/>
      </c>
      <c r="AM97" s="171" t="str">
        <f>IF('Itemized Order'!AM100="","",'Itemized Order'!AM100)</f>
        <v/>
      </c>
      <c r="AN97" s="171" t="str">
        <f>IF('Itemized Order'!AN100="","",'Itemized Order'!AN100)</f>
        <v/>
      </c>
      <c r="AO97" s="171" t="str">
        <f>IF('Itemized Order'!AO100="","",'Itemized Order'!AO100)</f>
        <v/>
      </c>
      <c r="AQ97" s="171" t="str">
        <f>IF('Itemized Order'!AQ100="","",'Itemized Order'!AQ100)</f>
        <v/>
      </c>
      <c r="AR97" s="171" t="str">
        <f>IF('Itemized Order'!AR100="","",'Itemized Order'!AR100)</f>
        <v/>
      </c>
      <c r="AS97" s="171" t="str">
        <f>IF('Itemized Order'!AS100="","",'Itemized Order'!AS100)</f>
        <v/>
      </c>
      <c r="AT97" s="171" t="str">
        <f>IF('Itemized Order'!AT100="","",'Itemized Order'!AT100)</f>
        <v/>
      </c>
      <c r="AU97" s="171" t="str">
        <f>IF('Itemized Order'!AU100="","",'Itemized Order'!AU100)</f>
        <v/>
      </c>
      <c r="AW97" s="171" t="str">
        <f>IF('Itemized Order'!AW100="","",'Itemized Order'!AW100)</f>
        <v/>
      </c>
      <c r="AX97" s="171" t="str">
        <f>IF('Itemized Order'!AX100="","",'Itemized Order'!AX100)</f>
        <v/>
      </c>
      <c r="AY97" s="171" t="str">
        <f>IF('Itemized Order'!AY100="","",'Itemized Order'!AY100)</f>
        <v/>
      </c>
      <c r="AZ97" s="171" t="str">
        <f>IF('Itemized Order'!AZ100="","",'Itemized Order'!AZ100)</f>
        <v/>
      </c>
      <c r="BA97" s="171" t="str">
        <f>IF('Itemized Order'!BA100="","",'Itemized Order'!BA100)</f>
        <v/>
      </c>
      <c r="BC97" s="171" t="str">
        <f>IF('Itemized Order'!BC100="","",'Itemized Order'!BC100)</f>
        <v/>
      </c>
      <c r="BD97" s="171" t="str">
        <f>IF('Itemized Order'!BD100="","",'Itemized Order'!BD100)</f>
        <v/>
      </c>
      <c r="BE97" s="171" t="str">
        <f>IF('Itemized Order'!BE100="","",'Itemized Order'!BE100)</f>
        <v/>
      </c>
      <c r="BF97" s="171" t="str">
        <f>IF('Itemized Order'!BF100="","",'Itemized Order'!BF100)</f>
        <v/>
      </c>
      <c r="BG97" s="171" t="str">
        <f>IF('Itemized Order'!BG100="","",'Itemized Order'!BG100)</f>
        <v/>
      </c>
      <c r="BI97" s="171" t="str">
        <f>IF('Itemized Order'!BI100="","",'Itemized Order'!BI100)</f>
        <v/>
      </c>
      <c r="BJ97" s="171" t="str">
        <f>IF('Itemized Order'!BJ100="","",'Itemized Order'!BJ100)</f>
        <v/>
      </c>
      <c r="BK97" s="171" t="str">
        <f>IF('Itemized Order'!BK100="","",'Itemized Order'!BK100)</f>
        <v/>
      </c>
      <c r="BL97" s="171" t="str">
        <f>IF('Itemized Order'!BL100="","",'Itemized Order'!BL100)</f>
        <v/>
      </c>
      <c r="BM97" s="171" t="str">
        <f>IF('Itemized Order'!BM100="","",'Itemized Order'!BM100)</f>
        <v/>
      </c>
      <c r="BO97" s="171" t="str">
        <f>IF('Itemized Order'!BO100="","",'Itemized Order'!BO100)</f>
        <v/>
      </c>
      <c r="BP97" s="171" t="str">
        <f>IF('Itemized Order'!BP100="","",'Itemized Order'!BP100)</f>
        <v/>
      </c>
      <c r="BQ97" s="171" t="str">
        <f>IF('Itemized Order'!BQ100="","",'Itemized Order'!BQ100)</f>
        <v/>
      </c>
      <c r="BR97" s="171" t="str">
        <f>IF('Itemized Order'!BR100="","",'Itemized Order'!BR100)</f>
        <v/>
      </c>
      <c r="BS97" s="171" t="str">
        <f>IF('Itemized Order'!BS100="","",'Itemized Order'!BS100)</f>
        <v/>
      </c>
      <c r="BU97" s="171" t="str">
        <f>IF('Itemized Order'!BU100="","",'Itemized Order'!BU100)</f>
        <v/>
      </c>
      <c r="BV97" s="171" t="str">
        <f>IF('Itemized Order'!BV100="","",'Itemized Order'!BV100)</f>
        <v/>
      </c>
      <c r="BW97" s="171" t="str">
        <f>IF('Itemized Order'!BW100="","",'Itemized Order'!BW100)</f>
        <v/>
      </c>
      <c r="BX97" s="171" t="str">
        <f>IF('Itemized Order'!BX100="","",'Itemized Order'!BX100)</f>
        <v/>
      </c>
      <c r="BY97" s="171" t="str">
        <f>IF('Itemized Order'!BY100="","",'Itemized Order'!BY100)</f>
        <v/>
      </c>
      <c r="CA97" s="171" t="str">
        <f>IF('Itemized Order'!CA100="","",'Itemized Order'!CA100)</f>
        <v/>
      </c>
      <c r="CB97" s="171" t="str">
        <f>IF('Itemized Order'!CB100="","",'Itemized Order'!CB100)</f>
        <v/>
      </c>
      <c r="CC97" s="171" t="str">
        <f>IF('Itemized Order'!CC100="","",'Itemized Order'!CC100)</f>
        <v/>
      </c>
      <c r="CD97" s="171" t="str">
        <f>IF('Itemized Order'!CD100="","",'Itemized Order'!CD100)</f>
        <v/>
      </c>
      <c r="CE97" s="171" t="str">
        <f>IF('Itemized Order'!CE100="","",'Itemized Order'!CE100)</f>
        <v/>
      </c>
    </row>
    <row r="98" spans="1:83" x14ac:dyDescent="0.3">
      <c r="A98" s="171" t="str">
        <f>IF('Itemized Order'!A101="","",'Itemized Order'!A101)</f>
        <v/>
      </c>
      <c r="B98" s="171" t="str">
        <f>IF('Itemized Order'!B101="","",'Itemized Order'!B101)</f>
        <v/>
      </c>
      <c r="C98" s="171" t="str">
        <f>IF('Itemized Order'!C101="","",'Itemized Order'!C101)</f>
        <v/>
      </c>
      <c r="D98" s="171" t="str">
        <f>IF('Itemized Order'!D101="","",'Itemized Order'!D101)</f>
        <v/>
      </c>
      <c r="E98" s="201" t="str">
        <f>IF('Itemized Order'!E101="","",'Itemized Order'!E101)</f>
        <v/>
      </c>
      <c r="G98" s="171" t="str">
        <f>IF('Itemized Order'!G101="","",'Itemized Order'!G101)</f>
        <v/>
      </c>
      <c r="H98" s="171" t="str">
        <f>IF('Itemized Order'!H101="","",'Itemized Order'!H101)</f>
        <v/>
      </c>
      <c r="I98" s="171" t="str">
        <f>IF('Itemized Order'!I101="","",'Itemized Order'!I101)</f>
        <v/>
      </c>
      <c r="J98" s="171" t="str">
        <f>IF('Itemized Order'!J101="","",'Itemized Order'!J101)</f>
        <v/>
      </c>
      <c r="K98" s="171" t="str">
        <f>IF('Itemized Order'!K101="","",'Itemized Order'!K101)</f>
        <v/>
      </c>
      <c r="M98" s="171" t="str">
        <f>IF('Itemized Order'!M101="","",'Itemized Order'!M101)</f>
        <v/>
      </c>
      <c r="N98" s="171" t="str">
        <f>IF('Itemized Order'!N101="","",'Itemized Order'!N101)</f>
        <v/>
      </c>
      <c r="O98" s="171" t="str">
        <f>IF('Itemized Order'!O101="","",'Itemized Order'!O101)</f>
        <v/>
      </c>
      <c r="P98" s="171" t="str">
        <f>IF('Itemized Order'!P101="","",'Itemized Order'!P101)</f>
        <v/>
      </c>
      <c r="Q98" s="171" t="str">
        <f>IF('Itemized Order'!Q101="","",'Itemized Order'!Q101)</f>
        <v/>
      </c>
      <c r="S98" s="171" t="str">
        <f>IF('Itemized Order'!S101="","",'Itemized Order'!S101)</f>
        <v/>
      </c>
      <c r="T98" s="171" t="str">
        <f>IF('Itemized Order'!T101="","",'Itemized Order'!T101)</f>
        <v/>
      </c>
      <c r="U98" s="171" t="str">
        <f>IF('Itemized Order'!U101="","",'Itemized Order'!U101)</f>
        <v/>
      </c>
      <c r="V98" s="171" t="str">
        <f>IF('Itemized Order'!V101="","",'Itemized Order'!V101)</f>
        <v/>
      </c>
      <c r="W98" s="171" t="str">
        <f>IF('Itemized Order'!W101="","",'Itemized Order'!W101)</f>
        <v/>
      </c>
      <c r="Y98" s="171" t="str">
        <f>IF('Itemized Order'!Y101="","",'Itemized Order'!Y101)</f>
        <v/>
      </c>
      <c r="Z98" s="171" t="str">
        <f>IF('Itemized Order'!Z101="","",'Itemized Order'!Z101)</f>
        <v/>
      </c>
      <c r="AA98" s="171" t="str">
        <f>IF('Itemized Order'!AA101="","",'Itemized Order'!AA101)</f>
        <v/>
      </c>
      <c r="AB98" s="171" t="str">
        <f>IF('Itemized Order'!AB101="","",'Itemized Order'!AB101)</f>
        <v/>
      </c>
      <c r="AC98" s="171" t="str">
        <f>IF('Itemized Order'!AC101="","",'Itemized Order'!AC101)</f>
        <v/>
      </c>
      <c r="AE98" s="171" t="str">
        <f>IF('Itemized Order'!AE101="","",'Itemized Order'!AE101)</f>
        <v/>
      </c>
      <c r="AF98" s="171" t="str">
        <f>IF('Itemized Order'!AF101="","",'Itemized Order'!AF101)</f>
        <v/>
      </c>
      <c r="AG98" s="171" t="str">
        <f>IF('Itemized Order'!AG101="","",'Itemized Order'!AG101)</f>
        <v/>
      </c>
      <c r="AH98" s="171" t="str">
        <f>IF('Itemized Order'!AH101="","",'Itemized Order'!AH101)</f>
        <v/>
      </c>
      <c r="AI98" s="171" t="str">
        <f>IF('Itemized Order'!AI101="","",'Itemized Order'!AI101)</f>
        <v/>
      </c>
      <c r="AK98" s="171" t="str">
        <f>IF('Itemized Order'!AK101="","",'Itemized Order'!AK101)</f>
        <v/>
      </c>
      <c r="AL98" s="171" t="str">
        <f>IF('Itemized Order'!AL101="","",'Itemized Order'!AL101)</f>
        <v/>
      </c>
      <c r="AM98" s="171" t="str">
        <f>IF('Itemized Order'!AM101="","",'Itemized Order'!AM101)</f>
        <v/>
      </c>
      <c r="AN98" s="171" t="str">
        <f>IF('Itemized Order'!AN101="","",'Itemized Order'!AN101)</f>
        <v/>
      </c>
      <c r="AO98" s="171" t="str">
        <f>IF('Itemized Order'!AO101="","",'Itemized Order'!AO101)</f>
        <v/>
      </c>
      <c r="AQ98" s="171" t="str">
        <f>IF('Itemized Order'!AQ101="","",'Itemized Order'!AQ101)</f>
        <v/>
      </c>
      <c r="AR98" s="171" t="str">
        <f>IF('Itemized Order'!AR101="","",'Itemized Order'!AR101)</f>
        <v/>
      </c>
      <c r="AS98" s="171" t="str">
        <f>IF('Itemized Order'!AS101="","",'Itemized Order'!AS101)</f>
        <v/>
      </c>
      <c r="AT98" s="171" t="str">
        <f>IF('Itemized Order'!AT101="","",'Itemized Order'!AT101)</f>
        <v/>
      </c>
      <c r="AU98" s="171" t="str">
        <f>IF('Itemized Order'!AU101="","",'Itemized Order'!AU101)</f>
        <v/>
      </c>
      <c r="AW98" s="171" t="str">
        <f>IF('Itemized Order'!AW101="","",'Itemized Order'!AW101)</f>
        <v/>
      </c>
      <c r="AX98" s="171" t="str">
        <f>IF('Itemized Order'!AX101="","",'Itemized Order'!AX101)</f>
        <v/>
      </c>
      <c r="AY98" s="171" t="str">
        <f>IF('Itemized Order'!AY101="","",'Itemized Order'!AY101)</f>
        <v/>
      </c>
      <c r="AZ98" s="171" t="str">
        <f>IF('Itemized Order'!AZ101="","",'Itemized Order'!AZ101)</f>
        <v/>
      </c>
      <c r="BA98" s="171" t="str">
        <f>IF('Itemized Order'!BA101="","",'Itemized Order'!BA101)</f>
        <v/>
      </c>
      <c r="BC98" s="171" t="str">
        <f>IF('Itemized Order'!BC101="","",'Itemized Order'!BC101)</f>
        <v/>
      </c>
      <c r="BD98" s="171" t="str">
        <f>IF('Itemized Order'!BD101="","",'Itemized Order'!BD101)</f>
        <v/>
      </c>
      <c r="BE98" s="171" t="str">
        <f>IF('Itemized Order'!BE101="","",'Itemized Order'!BE101)</f>
        <v/>
      </c>
      <c r="BF98" s="171" t="str">
        <f>IF('Itemized Order'!BF101="","",'Itemized Order'!BF101)</f>
        <v/>
      </c>
      <c r="BG98" s="171" t="str">
        <f>IF('Itemized Order'!BG101="","",'Itemized Order'!BG101)</f>
        <v/>
      </c>
      <c r="BI98" s="171" t="str">
        <f>IF('Itemized Order'!BI101="","",'Itemized Order'!BI101)</f>
        <v/>
      </c>
      <c r="BJ98" s="171" t="str">
        <f>IF('Itemized Order'!BJ101="","",'Itemized Order'!BJ101)</f>
        <v/>
      </c>
      <c r="BK98" s="171" t="str">
        <f>IF('Itemized Order'!BK101="","",'Itemized Order'!BK101)</f>
        <v/>
      </c>
      <c r="BL98" s="171" t="str">
        <f>IF('Itemized Order'!BL101="","",'Itemized Order'!BL101)</f>
        <v/>
      </c>
      <c r="BM98" s="171" t="str">
        <f>IF('Itemized Order'!BM101="","",'Itemized Order'!BM101)</f>
        <v/>
      </c>
      <c r="BO98" s="171" t="str">
        <f>IF('Itemized Order'!BO101="","",'Itemized Order'!BO101)</f>
        <v/>
      </c>
      <c r="BP98" s="171" t="str">
        <f>IF('Itemized Order'!BP101="","",'Itemized Order'!BP101)</f>
        <v/>
      </c>
      <c r="BQ98" s="171" t="str">
        <f>IF('Itemized Order'!BQ101="","",'Itemized Order'!BQ101)</f>
        <v/>
      </c>
      <c r="BR98" s="171" t="str">
        <f>IF('Itemized Order'!BR101="","",'Itemized Order'!BR101)</f>
        <v/>
      </c>
      <c r="BS98" s="171" t="str">
        <f>IF('Itemized Order'!BS101="","",'Itemized Order'!BS101)</f>
        <v/>
      </c>
      <c r="BU98" s="171" t="str">
        <f>IF('Itemized Order'!BU101="","",'Itemized Order'!BU101)</f>
        <v/>
      </c>
      <c r="BV98" s="171" t="str">
        <f>IF('Itemized Order'!BV101="","",'Itemized Order'!BV101)</f>
        <v/>
      </c>
      <c r="BW98" s="171" t="str">
        <f>IF('Itemized Order'!BW101="","",'Itemized Order'!BW101)</f>
        <v/>
      </c>
      <c r="BX98" s="171" t="str">
        <f>IF('Itemized Order'!BX101="","",'Itemized Order'!BX101)</f>
        <v/>
      </c>
      <c r="BY98" s="171" t="str">
        <f>IF('Itemized Order'!BY101="","",'Itemized Order'!BY101)</f>
        <v/>
      </c>
      <c r="CA98" s="171" t="str">
        <f>IF('Itemized Order'!CA101="","",'Itemized Order'!CA101)</f>
        <v/>
      </c>
      <c r="CB98" s="171" t="str">
        <f>IF('Itemized Order'!CB101="","",'Itemized Order'!CB101)</f>
        <v/>
      </c>
      <c r="CC98" s="171" t="str">
        <f>IF('Itemized Order'!CC101="","",'Itemized Order'!CC101)</f>
        <v/>
      </c>
      <c r="CD98" s="171" t="str">
        <f>IF('Itemized Order'!CD101="","",'Itemized Order'!CD101)</f>
        <v/>
      </c>
      <c r="CE98" s="171" t="str">
        <f>IF('Itemized Order'!CE101="","",'Itemized Order'!CE101)</f>
        <v/>
      </c>
    </row>
    <row r="99" spans="1:83" x14ac:dyDescent="0.3">
      <c r="A99" s="171" t="str">
        <f>IF('Itemized Order'!A102="","",'Itemized Order'!A102)</f>
        <v/>
      </c>
      <c r="B99" s="171" t="str">
        <f>IF('Itemized Order'!B102="","",'Itemized Order'!B102)</f>
        <v/>
      </c>
      <c r="C99" s="171" t="str">
        <f>IF('Itemized Order'!C102="","",'Itemized Order'!C102)</f>
        <v/>
      </c>
      <c r="D99" s="171" t="str">
        <f>IF('Itemized Order'!D102="","",'Itemized Order'!D102)</f>
        <v/>
      </c>
      <c r="E99" s="201" t="str">
        <f>IF('Itemized Order'!E102="","",'Itemized Order'!E102)</f>
        <v/>
      </c>
      <c r="G99" s="171" t="str">
        <f>IF('Itemized Order'!G102="","",'Itemized Order'!G102)</f>
        <v/>
      </c>
      <c r="H99" s="171" t="str">
        <f>IF('Itemized Order'!H102="","",'Itemized Order'!H102)</f>
        <v/>
      </c>
      <c r="I99" s="171" t="str">
        <f>IF('Itemized Order'!I102="","",'Itemized Order'!I102)</f>
        <v/>
      </c>
      <c r="J99" s="171" t="str">
        <f>IF('Itemized Order'!J102="","",'Itemized Order'!J102)</f>
        <v/>
      </c>
      <c r="K99" s="171" t="str">
        <f>IF('Itemized Order'!K102="","",'Itemized Order'!K102)</f>
        <v/>
      </c>
      <c r="M99" s="171" t="str">
        <f>IF('Itemized Order'!M102="","",'Itemized Order'!M102)</f>
        <v/>
      </c>
      <c r="N99" s="171" t="str">
        <f>IF('Itemized Order'!N102="","",'Itemized Order'!N102)</f>
        <v/>
      </c>
      <c r="O99" s="171" t="str">
        <f>IF('Itemized Order'!O102="","",'Itemized Order'!O102)</f>
        <v/>
      </c>
      <c r="P99" s="171" t="str">
        <f>IF('Itemized Order'!P102="","",'Itemized Order'!P102)</f>
        <v/>
      </c>
      <c r="Q99" s="171" t="str">
        <f>IF('Itemized Order'!Q102="","",'Itemized Order'!Q102)</f>
        <v/>
      </c>
      <c r="S99" s="171" t="str">
        <f>IF('Itemized Order'!S102="","",'Itemized Order'!S102)</f>
        <v/>
      </c>
      <c r="T99" s="171" t="str">
        <f>IF('Itemized Order'!T102="","",'Itemized Order'!T102)</f>
        <v/>
      </c>
      <c r="U99" s="171" t="str">
        <f>IF('Itemized Order'!U102="","",'Itemized Order'!U102)</f>
        <v/>
      </c>
      <c r="V99" s="171" t="str">
        <f>IF('Itemized Order'!V102="","",'Itemized Order'!V102)</f>
        <v/>
      </c>
      <c r="W99" s="171" t="str">
        <f>IF('Itemized Order'!W102="","",'Itemized Order'!W102)</f>
        <v/>
      </c>
      <c r="Y99" s="171" t="str">
        <f>IF('Itemized Order'!Y102="","",'Itemized Order'!Y102)</f>
        <v/>
      </c>
      <c r="Z99" s="171" t="str">
        <f>IF('Itemized Order'!Z102="","",'Itemized Order'!Z102)</f>
        <v/>
      </c>
      <c r="AA99" s="171" t="str">
        <f>IF('Itemized Order'!AA102="","",'Itemized Order'!AA102)</f>
        <v/>
      </c>
      <c r="AB99" s="171" t="str">
        <f>IF('Itemized Order'!AB102="","",'Itemized Order'!AB102)</f>
        <v/>
      </c>
      <c r="AC99" s="171" t="str">
        <f>IF('Itemized Order'!AC102="","",'Itemized Order'!AC102)</f>
        <v/>
      </c>
      <c r="AE99" s="171" t="str">
        <f>IF('Itemized Order'!AE102="","",'Itemized Order'!AE102)</f>
        <v/>
      </c>
      <c r="AF99" s="171" t="str">
        <f>IF('Itemized Order'!AF102="","",'Itemized Order'!AF102)</f>
        <v/>
      </c>
      <c r="AG99" s="171" t="str">
        <f>IF('Itemized Order'!AG102="","",'Itemized Order'!AG102)</f>
        <v/>
      </c>
      <c r="AH99" s="171" t="str">
        <f>IF('Itemized Order'!AH102="","",'Itemized Order'!AH102)</f>
        <v/>
      </c>
      <c r="AI99" s="171" t="str">
        <f>IF('Itemized Order'!AI102="","",'Itemized Order'!AI102)</f>
        <v/>
      </c>
      <c r="AK99" s="171" t="str">
        <f>IF('Itemized Order'!AK102="","",'Itemized Order'!AK102)</f>
        <v/>
      </c>
      <c r="AL99" s="171" t="str">
        <f>IF('Itemized Order'!AL102="","",'Itemized Order'!AL102)</f>
        <v/>
      </c>
      <c r="AM99" s="171" t="str">
        <f>IF('Itemized Order'!AM102="","",'Itemized Order'!AM102)</f>
        <v/>
      </c>
      <c r="AN99" s="171" t="str">
        <f>IF('Itemized Order'!AN102="","",'Itemized Order'!AN102)</f>
        <v/>
      </c>
      <c r="AO99" s="171" t="str">
        <f>IF('Itemized Order'!AO102="","",'Itemized Order'!AO102)</f>
        <v/>
      </c>
      <c r="AQ99" s="171" t="str">
        <f>IF('Itemized Order'!AQ102="","",'Itemized Order'!AQ102)</f>
        <v/>
      </c>
      <c r="AR99" s="171" t="str">
        <f>IF('Itemized Order'!AR102="","",'Itemized Order'!AR102)</f>
        <v/>
      </c>
      <c r="AS99" s="171" t="str">
        <f>IF('Itemized Order'!AS102="","",'Itemized Order'!AS102)</f>
        <v/>
      </c>
      <c r="AT99" s="171" t="str">
        <f>IF('Itemized Order'!AT102="","",'Itemized Order'!AT102)</f>
        <v/>
      </c>
      <c r="AU99" s="171" t="str">
        <f>IF('Itemized Order'!AU102="","",'Itemized Order'!AU102)</f>
        <v/>
      </c>
      <c r="AW99" s="171" t="str">
        <f>IF('Itemized Order'!AW102="","",'Itemized Order'!AW102)</f>
        <v/>
      </c>
      <c r="AX99" s="171" t="str">
        <f>IF('Itemized Order'!AX102="","",'Itemized Order'!AX102)</f>
        <v/>
      </c>
      <c r="AY99" s="171" t="str">
        <f>IF('Itemized Order'!AY102="","",'Itemized Order'!AY102)</f>
        <v/>
      </c>
      <c r="AZ99" s="171" t="str">
        <f>IF('Itemized Order'!AZ102="","",'Itemized Order'!AZ102)</f>
        <v/>
      </c>
      <c r="BA99" s="171" t="str">
        <f>IF('Itemized Order'!BA102="","",'Itemized Order'!BA102)</f>
        <v/>
      </c>
      <c r="BC99" s="171" t="str">
        <f>IF('Itemized Order'!BC102="","",'Itemized Order'!BC102)</f>
        <v/>
      </c>
      <c r="BD99" s="171" t="str">
        <f>IF('Itemized Order'!BD102="","",'Itemized Order'!BD102)</f>
        <v/>
      </c>
      <c r="BE99" s="171" t="str">
        <f>IF('Itemized Order'!BE102="","",'Itemized Order'!BE102)</f>
        <v/>
      </c>
      <c r="BF99" s="171" t="str">
        <f>IF('Itemized Order'!BF102="","",'Itemized Order'!BF102)</f>
        <v/>
      </c>
      <c r="BG99" s="171" t="str">
        <f>IF('Itemized Order'!BG102="","",'Itemized Order'!BG102)</f>
        <v/>
      </c>
      <c r="BI99" s="171" t="str">
        <f>IF('Itemized Order'!BI102="","",'Itemized Order'!BI102)</f>
        <v/>
      </c>
      <c r="BJ99" s="171" t="str">
        <f>IF('Itemized Order'!BJ102="","",'Itemized Order'!BJ102)</f>
        <v/>
      </c>
      <c r="BK99" s="171" t="str">
        <f>IF('Itemized Order'!BK102="","",'Itemized Order'!BK102)</f>
        <v/>
      </c>
      <c r="BL99" s="171" t="str">
        <f>IF('Itemized Order'!BL102="","",'Itemized Order'!BL102)</f>
        <v/>
      </c>
      <c r="BM99" s="171" t="str">
        <f>IF('Itemized Order'!BM102="","",'Itemized Order'!BM102)</f>
        <v/>
      </c>
      <c r="BO99" s="171" t="str">
        <f>IF('Itemized Order'!BO102="","",'Itemized Order'!BO102)</f>
        <v/>
      </c>
      <c r="BP99" s="171" t="str">
        <f>IF('Itemized Order'!BP102="","",'Itemized Order'!BP102)</f>
        <v/>
      </c>
      <c r="BQ99" s="171" t="str">
        <f>IF('Itemized Order'!BQ102="","",'Itemized Order'!BQ102)</f>
        <v/>
      </c>
      <c r="BR99" s="171" t="str">
        <f>IF('Itemized Order'!BR102="","",'Itemized Order'!BR102)</f>
        <v/>
      </c>
      <c r="BS99" s="171" t="str">
        <f>IF('Itemized Order'!BS102="","",'Itemized Order'!BS102)</f>
        <v/>
      </c>
      <c r="BU99" s="171" t="str">
        <f>IF('Itemized Order'!BU102="","",'Itemized Order'!BU102)</f>
        <v/>
      </c>
      <c r="BV99" s="171" t="str">
        <f>IF('Itemized Order'!BV102="","",'Itemized Order'!BV102)</f>
        <v/>
      </c>
      <c r="BW99" s="171" t="str">
        <f>IF('Itemized Order'!BW102="","",'Itemized Order'!BW102)</f>
        <v/>
      </c>
      <c r="BX99" s="171" t="str">
        <f>IF('Itemized Order'!BX102="","",'Itemized Order'!BX102)</f>
        <v/>
      </c>
      <c r="BY99" s="171" t="str">
        <f>IF('Itemized Order'!BY102="","",'Itemized Order'!BY102)</f>
        <v/>
      </c>
      <c r="CA99" s="171" t="str">
        <f>IF('Itemized Order'!CA102="","",'Itemized Order'!CA102)</f>
        <v/>
      </c>
      <c r="CB99" s="171" t="str">
        <f>IF('Itemized Order'!CB102="","",'Itemized Order'!CB102)</f>
        <v/>
      </c>
      <c r="CC99" s="171" t="str">
        <f>IF('Itemized Order'!CC102="","",'Itemized Order'!CC102)</f>
        <v/>
      </c>
      <c r="CD99" s="171" t="str">
        <f>IF('Itemized Order'!CD102="","",'Itemized Order'!CD102)</f>
        <v/>
      </c>
      <c r="CE99" s="171" t="str">
        <f>IF('Itemized Order'!CE102="","",'Itemized Order'!CE102)</f>
        <v/>
      </c>
    </row>
    <row r="100" spans="1:83" x14ac:dyDescent="0.3">
      <c r="A100" s="171" t="str">
        <f>IF('Itemized Order'!A103="","",'Itemized Order'!A103)</f>
        <v/>
      </c>
      <c r="B100" s="171" t="str">
        <f>IF('Itemized Order'!B103="","",'Itemized Order'!B103)</f>
        <v/>
      </c>
      <c r="C100" s="171" t="str">
        <f>IF('Itemized Order'!C103="","",'Itemized Order'!C103)</f>
        <v/>
      </c>
      <c r="D100" s="171" t="str">
        <f>IF('Itemized Order'!D103="","",'Itemized Order'!D103)</f>
        <v/>
      </c>
      <c r="E100" s="201" t="str">
        <f>IF('Itemized Order'!E103="","",'Itemized Order'!E103)</f>
        <v/>
      </c>
      <c r="G100" s="171" t="str">
        <f>IF('Itemized Order'!G103="","",'Itemized Order'!G103)</f>
        <v/>
      </c>
      <c r="H100" s="171" t="str">
        <f>IF('Itemized Order'!H103="","",'Itemized Order'!H103)</f>
        <v/>
      </c>
      <c r="I100" s="171" t="str">
        <f>IF('Itemized Order'!I103="","",'Itemized Order'!I103)</f>
        <v/>
      </c>
      <c r="J100" s="171" t="str">
        <f>IF('Itemized Order'!J103="","",'Itemized Order'!J103)</f>
        <v/>
      </c>
      <c r="K100" s="171" t="str">
        <f>IF('Itemized Order'!K103="","",'Itemized Order'!K103)</f>
        <v/>
      </c>
      <c r="M100" s="171" t="str">
        <f>IF('Itemized Order'!M103="","",'Itemized Order'!M103)</f>
        <v/>
      </c>
      <c r="N100" s="171" t="str">
        <f>IF('Itemized Order'!N103="","",'Itemized Order'!N103)</f>
        <v/>
      </c>
      <c r="O100" s="171" t="str">
        <f>IF('Itemized Order'!O103="","",'Itemized Order'!O103)</f>
        <v/>
      </c>
      <c r="P100" s="171" t="str">
        <f>IF('Itemized Order'!P103="","",'Itemized Order'!P103)</f>
        <v/>
      </c>
      <c r="Q100" s="171" t="str">
        <f>IF('Itemized Order'!Q103="","",'Itemized Order'!Q103)</f>
        <v/>
      </c>
      <c r="S100" s="171" t="str">
        <f>IF('Itemized Order'!S103="","",'Itemized Order'!S103)</f>
        <v/>
      </c>
      <c r="T100" s="171" t="str">
        <f>IF('Itemized Order'!T103="","",'Itemized Order'!T103)</f>
        <v/>
      </c>
      <c r="U100" s="171" t="str">
        <f>IF('Itemized Order'!U103="","",'Itemized Order'!U103)</f>
        <v/>
      </c>
      <c r="V100" s="171" t="str">
        <f>IF('Itemized Order'!V103="","",'Itemized Order'!V103)</f>
        <v/>
      </c>
      <c r="W100" s="171" t="str">
        <f>IF('Itemized Order'!W103="","",'Itemized Order'!W103)</f>
        <v/>
      </c>
      <c r="Y100" s="171" t="str">
        <f>IF('Itemized Order'!Y103="","",'Itemized Order'!Y103)</f>
        <v/>
      </c>
      <c r="Z100" s="171" t="str">
        <f>IF('Itemized Order'!Z103="","",'Itemized Order'!Z103)</f>
        <v/>
      </c>
      <c r="AA100" s="171" t="str">
        <f>IF('Itemized Order'!AA103="","",'Itemized Order'!AA103)</f>
        <v/>
      </c>
      <c r="AB100" s="171" t="str">
        <f>IF('Itemized Order'!AB103="","",'Itemized Order'!AB103)</f>
        <v/>
      </c>
      <c r="AC100" s="171" t="str">
        <f>IF('Itemized Order'!AC103="","",'Itemized Order'!AC103)</f>
        <v/>
      </c>
      <c r="AE100" s="171" t="str">
        <f>IF('Itemized Order'!AE103="","",'Itemized Order'!AE103)</f>
        <v/>
      </c>
      <c r="AF100" s="171" t="str">
        <f>IF('Itemized Order'!AF103="","",'Itemized Order'!AF103)</f>
        <v/>
      </c>
      <c r="AG100" s="171" t="str">
        <f>IF('Itemized Order'!AG103="","",'Itemized Order'!AG103)</f>
        <v/>
      </c>
      <c r="AH100" s="171" t="str">
        <f>IF('Itemized Order'!AH103="","",'Itemized Order'!AH103)</f>
        <v/>
      </c>
      <c r="AI100" s="171" t="str">
        <f>IF('Itemized Order'!AI103="","",'Itemized Order'!AI103)</f>
        <v/>
      </c>
      <c r="AK100" s="171" t="str">
        <f>IF('Itemized Order'!AK103="","",'Itemized Order'!AK103)</f>
        <v/>
      </c>
      <c r="AL100" s="171" t="str">
        <f>IF('Itemized Order'!AL103="","",'Itemized Order'!AL103)</f>
        <v/>
      </c>
      <c r="AM100" s="171" t="str">
        <f>IF('Itemized Order'!AM103="","",'Itemized Order'!AM103)</f>
        <v/>
      </c>
      <c r="AN100" s="171" t="str">
        <f>IF('Itemized Order'!AN103="","",'Itemized Order'!AN103)</f>
        <v/>
      </c>
      <c r="AO100" s="171" t="str">
        <f>IF('Itemized Order'!AO103="","",'Itemized Order'!AO103)</f>
        <v/>
      </c>
      <c r="AQ100" s="171" t="str">
        <f>IF('Itemized Order'!AQ103="","",'Itemized Order'!AQ103)</f>
        <v/>
      </c>
      <c r="AR100" s="171" t="str">
        <f>IF('Itemized Order'!AR103="","",'Itemized Order'!AR103)</f>
        <v/>
      </c>
      <c r="AS100" s="171" t="str">
        <f>IF('Itemized Order'!AS103="","",'Itemized Order'!AS103)</f>
        <v/>
      </c>
      <c r="AT100" s="171" t="str">
        <f>IF('Itemized Order'!AT103="","",'Itemized Order'!AT103)</f>
        <v/>
      </c>
      <c r="AU100" s="171" t="str">
        <f>IF('Itemized Order'!AU103="","",'Itemized Order'!AU103)</f>
        <v/>
      </c>
      <c r="AW100" s="171" t="str">
        <f>IF('Itemized Order'!AW103="","",'Itemized Order'!AW103)</f>
        <v/>
      </c>
      <c r="AX100" s="171" t="str">
        <f>IF('Itemized Order'!AX103="","",'Itemized Order'!AX103)</f>
        <v/>
      </c>
      <c r="AY100" s="171" t="str">
        <f>IF('Itemized Order'!AY103="","",'Itemized Order'!AY103)</f>
        <v/>
      </c>
      <c r="AZ100" s="171" t="str">
        <f>IF('Itemized Order'!AZ103="","",'Itemized Order'!AZ103)</f>
        <v/>
      </c>
      <c r="BA100" s="171" t="str">
        <f>IF('Itemized Order'!BA103="","",'Itemized Order'!BA103)</f>
        <v/>
      </c>
      <c r="BC100" s="171" t="str">
        <f>IF('Itemized Order'!BC103="","",'Itemized Order'!BC103)</f>
        <v/>
      </c>
      <c r="BD100" s="171" t="str">
        <f>IF('Itemized Order'!BD103="","",'Itemized Order'!BD103)</f>
        <v/>
      </c>
      <c r="BE100" s="171" t="str">
        <f>IF('Itemized Order'!BE103="","",'Itemized Order'!BE103)</f>
        <v/>
      </c>
      <c r="BF100" s="171" t="str">
        <f>IF('Itemized Order'!BF103="","",'Itemized Order'!BF103)</f>
        <v/>
      </c>
      <c r="BG100" s="171" t="str">
        <f>IF('Itemized Order'!BG103="","",'Itemized Order'!BG103)</f>
        <v/>
      </c>
      <c r="BI100" s="171" t="str">
        <f>IF('Itemized Order'!BI103="","",'Itemized Order'!BI103)</f>
        <v/>
      </c>
      <c r="BJ100" s="171" t="str">
        <f>IF('Itemized Order'!BJ103="","",'Itemized Order'!BJ103)</f>
        <v/>
      </c>
      <c r="BK100" s="171" t="str">
        <f>IF('Itemized Order'!BK103="","",'Itemized Order'!BK103)</f>
        <v/>
      </c>
      <c r="BL100" s="171" t="str">
        <f>IF('Itemized Order'!BL103="","",'Itemized Order'!BL103)</f>
        <v/>
      </c>
      <c r="BM100" s="171" t="str">
        <f>IF('Itemized Order'!BM103="","",'Itemized Order'!BM103)</f>
        <v/>
      </c>
      <c r="BO100" s="171" t="str">
        <f>IF('Itemized Order'!BO103="","",'Itemized Order'!BO103)</f>
        <v/>
      </c>
      <c r="BP100" s="171" t="str">
        <f>IF('Itemized Order'!BP103="","",'Itemized Order'!BP103)</f>
        <v/>
      </c>
      <c r="BQ100" s="171" t="str">
        <f>IF('Itemized Order'!BQ103="","",'Itemized Order'!BQ103)</f>
        <v/>
      </c>
      <c r="BR100" s="171" t="str">
        <f>IF('Itemized Order'!BR103="","",'Itemized Order'!BR103)</f>
        <v/>
      </c>
      <c r="BS100" s="171" t="str">
        <f>IF('Itemized Order'!BS103="","",'Itemized Order'!BS103)</f>
        <v/>
      </c>
      <c r="BU100" s="171" t="str">
        <f>IF('Itemized Order'!BU103="","",'Itemized Order'!BU103)</f>
        <v/>
      </c>
      <c r="BV100" s="171" t="str">
        <f>IF('Itemized Order'!BV103="","",'Itemized Order'!BV103)</f>
        <v/>
      </c>
      <c r="BW100" s="171" t="str">
        <f>IF('Itemized Order'!BW103="","",'Itemized Order'!BW103)</f>
        <v/>
      </c>
      <c r="BX100" s="171" t="str">
        <f>IF('Itemized Order'!BX103="","",'Itemized Order'!BX103)</f>
        <v/>
      </c>
      <c r="BY100" s="171" t="str">
        <f>IF('Itemized Order'!BY103="","",'Itemized Order'!BY103)</f>
        <v/>
      </c>
      <c r="CA100" s="171" t="str">
        <f>IF('Itemized Order'!CA103="","",'Itemized Order'!CA103)</f>
        <v/>
      </c>
      <c r="CB100" s="171" t="str">
        <f>IF('Itemized Order'!CB103="","",'Itemized Order'!CB103)</f>
        <v/>
      </c>
      <c r="CC100" s="171" t="str">
        <f>IF('Itemized Order'!CC103="","",'Itemized Order'!CC103)</f>
        <v/>
      </c>
      <c r="CD100" s="171" t="str">
        <f>IF('Itemized Order'!CD103="","",'Itemized Order'!CD103)</f>
        <v/>
      </c>
      <c r="CE100" s="171" t="str">
        <f>IF('Itemized Order'!CE103="","",'Itemized Order'!CE103)</f>
        <v/>
      </c>
    </row>
    <row r="101" spans="1:83" x14ac:dyDescent="0.3">
      <c r="A101" s="171" t="str">
        <f>IF('Itemized Order'!A104="","",'Itemized Order'!A104)</f>
        <v/>
      </c>
      <c r="B101" s="171" t="str">
        <f>IF('Itemized Order'!B104="","",'Itemized Order'!B104)</f>
        <v/>
      </c>
      <c r="C101" s="171" t="str">
        <f>IF('Itemized Order'!C104="","",'Itemized Order'!C104)</f>
        <v/>
      </c>
      <c r="D101" s="171" t="str">
        <f>IF('Itemized Order'!D104="","",'Itemized Order'!D104)</f>
        <v/>
      </c>
      <c r="E101" s="201" t="str">
        <f>IF('Itemized Order'!E104="","",'Itemized Order'!E104)</f>
        <v/>
      </c>
      <c r="G101" s="171" t="str">
        <f>IF('Itemized Order'!G104="","",'Itemized Order'!G104)</f>
        <v/>
      </c>
      <c r="H101" s="171" t="str">
        <f>IF('Itemized Order'!H104="","",'Itemized Order'!H104)</f>
        <v/>
      </c>
      <c r="I101" s="171" t="str">
        <f>IF('Itemized Order'!I104="","",'Itemized Order'!I104)</f>
        <v/>
      </c>
      <c r="J101" s="171" t="str">
        <f>IF('Itemized Order'!J104="","",'Itemized Order'!J104)</f>
        <v/>
      </c>
      <c r="K101" s="171" t="str">
        <f>IF('Itemized Order'!K104="","",'Itemized Order'!K104)</f>
        <v/>
      </c>
      <c r="M101" s="171" t="str">
        <f>IF('Itemized Order'!M104="","",'Itemized Order'!M104)</f>
        <v/>
      </c>
      <c r="N101" s="171" t="str">
        <f>IF('Itemized Order'!N104="","",'Itemized Order'!N104)</f>
        <v/>
      </c>
      <c r="O101" s="171" t="str">
        <f>IF('Itemized Order'!O104="","",'Itemized Order'!O104)</f>
        <v/>
      </c>
      <c r="P101" s="171" t="str">
        <f>IF('Itemized Order'!P104="","",'Itemized Order'!P104)</f>
        <v/>
      </c>
      <c r="Q101" s="171" t="str">
        <f>IF('Itemized Order'!Q104="","",'Itemized Order'!Q104)</f>
        <v/>
      </c>
      <c r="S101" s="171" t="str">
        <f>IF('Itemized Order'!S104="","",'Itemized Order'!S104)</f>
        <v/>
      </c>
      <c r="T101" s="171" t="str">
        <f>IF('Itemized Order'!T104="","",'Itemized Order'!T104)</f>
        <v/>
      </c>
      <c r="U101" s="171" t="str">
        <f>IF('Itemized Order'!U104="","",'Itemized Order'!U104)</f>
        <v/>
      </c>
      <c r="V101" s="171" t="str">
        <f>IF('Itemized Order'!V104="","",'Itemized Order'!V104)</f>
        <v/>
      </c>
      <c r="W101" s="171" t="str">
        <f>IF('Itemized Order'!W104="","",'Itemized Order'!W104)</f>
        <v/>
      </c>
      <c r="Y101" s="171" t="str">
        <f>IF('Itemized Order'!Y104="","",'Itemized Order'!Y104)</f>
        <v/>
      </c>
      <c r="Z101" s="171" t="str">
        <f>IF('Itemized Order'!Z104="","",'Itemized Order'!Z104)</f>
        <v/>
      </c>
      <c r="AA101" s="171" t="str">
        <f>IF('Itemized Order'!AA104="","",'Itemized Order'!AA104)</f>
        <v/>
      </c>
      <c r="AB101" s="171" t="str">
        <f>IF('Itemized Order'!AB104="","",'Itemized Order'!AB104)</f>
        <v/>
      </c>
      <c r="AC101" s="171" t="str">
        <f>IF('Itemized Order'!AC104="","",'Itemized Order'!AC104)</f>
        <v/>
      </c>
      <c r="AE101" s="171" t="str">
        <f>IF('Itemized Order'!AE104="","",'Itemized Order'!AE104)</f>
        <v/>
      </c>
      <c r="AF101" s="171" t="str">
        <f>IF('Itemized Order'!AF104="","",'Itemized Order'!AF104)</f>
        <v/>
      </c>
      <c r="AG101" s="171" t="str">
        <f>IF('Itemized Order'!AG104="","",'Itemized Order'!AG104)</f>
        <v/>
      </c>
      <c r="AH101" s="171" t="str">
        <f>IF('Itemized Order'!AH104="","",'Itemized Order'!AH104)</f>
        <v/>
      </c>
      <c r="AI101" s="171" t="str">
        <f>IF('Itemized Order'!AI104="","",'Itemized Order'!AI104)</f>
        <v/>
      </c>
      <c r="AK101" s="171" t="str">
        <f>IF('Itemized Order'!AK104="","",'Itemized Order'!AK104)</f>
        <v/>
      </c>
      <c r="AL101" s="171" t="str">
        <f>IF('Itemized Order'!AL104="","",'Itemized Order'!AL104)</f>
        <v/>
      </c>
      <c r="AM101" s="171" t="str">
        <f>IF('Itemized Order'!AM104="","",'Itemized Order'!AM104)</f>
        <v/>
      </c>
      <c r="AN101" s="171" t="str">
        <f>IF('Itemized Order'!AN104="","",'Itemized Order'!AN104)</f>
        <v/>
      </c>
      <c r="AO101" s="171" t="str">
        <f>IF('Itemized Order'!AO104="","",'Itemized Order'!AO104)</f>
        <v/>
      </c>
      <c r="AQ101" s="171" t="str">
        <f>IF('Itemized Order'!AQ104="","",'Itemized Order'!AQ104)</f>
        <v/>
      </c>
      <c r="AR101" s="171" t="str">
        <f>IF('Itemized Order'!AR104="","",'Itemized Order'!AR104)</f>
        <v/>
      </c>
      <c r="AS101" s="171" t="str">
        <f>IF('Itemized Order'!AS104="","",'Itemized Order'!AS104)</f>
        <v/>
      </c>
      <c r="AT101" s="171" t="str">
        <f>IF('Itemized Order'!AT104="","",'Itemized Order'!AT104)</f>
        <v/>
      </c>
      <c r="AU101" s="171" t="str">
        <f>IF('Itemized Order'!AU104="","",'Itemized Order'!AU104)</f>
        <v/>
      </c>
      <c r="AW101" s="171" t="str">
        <f>IF('Itemized Order'!AW104="","",'Itemized Order'!AW104)</f>
        <v/>
      </c>
      <c r="AX101" s="171" t="str">
        <f>IF('Itemized Order'!AX104="","",'Itemized Order'!AX104)</f>
        <v/>
      </c>
      <c r="AY101" s="171" t="str">
        <f>IF('Itemized Order'!AY104="","",'Itemized Order'!AY104)</f>
        <v/>
      </c>
      <c r="AZ101" s="171" t="str">
        <f>IF('Itemized Order'!AZ104="","",'Itemized Order'!AZ104)</f>
        <v/>
      </c>
      <c r="BA101" s="171" t="str">
        <f>IF('Itemized Order'!BA104="","",'Itemized Order'!BA104)</f>
        <v/>
      </c>
      <c r="BC101" s="171" t="str">
        <f>IF('Itemized Order'!BC104="","",'Itemized Order'!BC104)</f>
        <v/>
      </c>
      <c r="BD101" s="171" t="str">
        <f>IF('Itemized Order'!BD104="","",'Itemized Order'!BD104)</f>
        <v/>
      </c>
      <c r="BE101" s="171" t="str">
        <f>IF('Itemized Order'!BE104="","",'Itemized Order'!BE104)</f>
        <v/>
      </c>
      <c r="BF101" s="171" t="str">
        <f>IF('Itemized Order'!BF104="","",'Itemized Order'!BF104)</f>
        <v/>
      </c>
      <c r="BG101" s="171" t="str">
        <f>IF('Itemized Order'!BG104="","",'Itemized Order'!BG104)</f>
        <v/>
      </c>
      <c r="BI101" s="171" t="str">
        <f>IF('Itemized Order'!BI104="","",'Itemized Order'!BI104)</f>
        <v/>
      </c>
      <c r="BJ101" s="171" t="str">
        <f>IF('Itemized Order'!BJ104="","",'Itemized Order'!BJ104)</f>
        <v/>
      </c>
      <c r="BK101" s="171" t="str">
        <f>IF('Itemized Order'!BK104="","",'Itemized Order'!BK104)</f>
        <v/>
      </c>
      <c r="BL101" s="171" t="str">
        <f>IF('Itemized Order'!BL104="","",'Itemized Order'!BL104)</f>
        <v/>
      </c>
      <c r="BM101" s="171" t="str">
        <f>IF('Itemized Order'!BM104="","",'Itemized Order'!BM104)</f>
        <v/>
      </c>
      <c r="BO101" s="171" t="str">
        <f>IF('Itemized Order'!BO104="","",'Itemized Order'!BO104)</f>
        <v/>
      </c>
      <c r="BP101" s="171" t="str">
        <f>IF('Itemized Order'!BP104="","",'Itemized Order'!BP104)</f>
        <v/>
      </c>
      <c r="BQ101" s="171" t="str">
        <f>IF('Itemized Order'!BQ104="","",'Itemized Order'!BQ104)</f>
        <v/>
      </c>
      <c r="BR101" s="171" t="str">
        <f>IF('Itemized Order'!BR104="","",'Itemized Order'!BR104)</f>
        <v/>
      </c>
      <c r="BS101" s="171" t="str">
        <f>IF('Itemized Order'!BS104="","",'Itemized Order'!BS104)</f>
        <v/>
      </c>
      <c r="BU101" s="171" t="str">
        <f>IF('Itemized Order'!BU104="","",'Itemized Order'!BU104)</f>
        <v/>
      </c>
      <c r="BV101" s="171" t="str">
        <f>IF('Itemized Order'!BV104="","",'Itemized Order'!BV104)</f>
        <v/>
      </c>
      <c r="BW101" s="171" t="str">
        <f>IF('Itemized Order'!BW104="","",'Itemized Order'!BW104)</f>
        <v/>
      </c>
      <c r="BX101" s="171" t="str">
        <f>IF('Itemized Order'!BX104="","",'Itemized Order'!BX104)</f>
        <v/>
      </c>
      <c r="BY101" s="171" t="str">
        <f>IF('Itemized Order'!BY104="","",'Itemized Order'!BY104)</f>
        <v/>
      </c>
      <c r="CA101" s="171" t="str">
        <f>IF('Itemized Order'!CA104="","",'Itemized Order'!CA104)</f>
        <v/>
      </c>
      <c r="CB101" s="171" t="str">
        <f>IF('Itemized Order'!CB104="","",'Itemized Order'!CB104)</f>
        <v/>
      </c>
      <c r="CC101" s="171" t="str">
        <f>IF('Itemized Order'!CC104="","",'Itemized Order'!CC104)</f>
        <v/>
      </c>
      <c r="CD101" s="171" t="str">
        <f>IF('Itemized Order'!CD104="","",'Itemized Order'!CD104)</f>
        <v/>
      </c>
      <c r="CE101" s="171" t="str">
        <f>IF('Itemized Order'!CE104="","",'Itemized Order'!CE104)</f>
        <v/>
      </c>
    </row>
    <row r="102" spans="1:83" x14ac:dyDescent="0.3">
      <c r="A102" s="171" t="str">
        <f>IF('Itemized Order'!A105="","",'Itemized Order'!A105)</f>
        <v/>
      </c>
      <c r="B102" s="171" t="str">
        <f>IF('Itemized Order'!B105="","",'Itemized Order'!B105)</f>
        <v/>
      </c>
      <c r="C102" s="171" t="str">
        <f>IF('Itemized Order'!C105="","",'Itemized Order'!C105)</f>
        <v/>
      </c>
      <c r="D102" s="171" t="str">
        <f>IF('Itemized Order'!D105="","",'Itemized Order'!D105)</f>
        <v/>
      </c>
      <c r="E102" s="201" t="str">
        <f>IF('Itemized Order'!E105="","",'Itemized Order'!E105)</f>
        <v/>
      </c>
      <c r="G102" s="171" t="str">
        <f>IF('Itemized Order'!G105="","",'Itemized Order'!G105)</f>
        <v/>
      </c>
      <c r="H102" s="171" t="str">
        <f>IF('Itemized Order'!H105="","",'Itemized Order'!H105)</f>
        <v/>
      </c>
      <c r="I102" s="171" t="str">
        <f>IF('Itemized Order'!I105="","",'Itemized Order'!I105)</f>
        <v/>
      </c>
      <c r="J102" s="171" t="str">
        <f>IF('Itemized Order'!J105="","",'Itemized Order'!J105)</f>
        <v/>
      </c>
      <c r="K102" s="171" t="str">
        <f>IF('Itemized Order'!K105="","",'Itemized Order'!K105)</f>
        <v/>
      </c>
      <c r="M102" s="171" t="str">
        <f>IF('Itemized Order'!M105="","",'Itemized Order'!M105)</f>
        <v/>
      </c>
      <c r="N102" s="171" t="str">
        <f>IF('Itemized Order'!N105="","",'Itemized Order'!N105)</f>
        <v/>
      </c>
      <c r="O102" s="171" t="str">
        <f>IF('Itemized Order'!O105="","",'Itemized Order'!O105)</f>
        <v/>
      </c>
      <c r="P102" s="171" t="str">
        <f>IF('Itemized Order'!P105="","",'Itemized Order'!P105)</f>
        <v/>
      </c>
      <c r="Q102" s="171" t="str">
        <f>IF('Itemized Order'!Q105="","",'Itemized Order'!Q105)</f>
        <v/>
      </c>
      <c r="S102" s="171" t="str">
        <f>IF('Itemized Order'!S105="","",'Itemized Order'!S105)</f>
        <v/>
      </c>
      <c r="T102" s="171" t="str">
        <f>IF('Itemized Order'!T105="","",'Itemized Order'!T105)</f>
        <v/>
      </c>
      <c r="U102" s="171" t="str">
        <f>IF('Itemized Order'!U105="","",'Itemized Order'!U105)</f>
        <v/>
      </c>
      <c r="V102" s="171" t="str">
        <f>IF('Itemized Order'!V105="","",'Itemized Order'!V105)</f>
        <v/>
      </c>
      <c r="W102" s="171" t="str">
        <f>IF('Itemized Order'!W105="","",'Itemized Order'!W105)</f>
        <v/>
      </c>
      <c r="Y102" s="171" t="str">
        <f>IF('Itemized Order'!Y105="","",'Itemized Order'!Y105)</f>
        <v/>
      </c>
      <c r="Z102" s="171" t="str">
        <f>IF('Itemized Order'!Z105="","",'Itemized Order'!Z105)</f>
        <v/>
      </c>
      <c r="AA102" s="171" t="str">
        <f>IF('Itemized Order'!AA105="","",'Itemized Order'!AA105)</f>
        <v/>
      </c>
      <c r="AB102" s="171" t="str">
        <f>IF('Itemized Order'!AB105="","",'Itemized Order'!AB105)</f>
        <v/>
      </c>
      <c r="AC102" s="171" t="str">
        <f>IF('Itemized Order'!AC105="","",'Itemized Order'!AC105)</f>
        <v/>
      </c>
      <c r="AE102" s="171" t="str">
        <f>IF('Itemized Order'!AE105="","",'Itemized Order'!AE105)</f>
        <v/>
      </c>
      <c r="AF102" s="171" t="str">
        <f>IF('Itemized Order'!AF105="","",'Itemized Order'!AF105)</f>
        <v/>
      </c>
      <c r="AG102" s="171" t="str">
        <f>IF('Itemized Order'!AG105="","",'Itemized Order'!AG105)</f>
        <v/>
      </c>
      <c r="AH102" s="171" t="str">
        <f>IF('Itemized Order'!AH105="","",'Itemized Order'!AH105)</f>
        <v/>
      </c>
      <c r="AI102" s="171" t="str">
        <f>IF('Itemized Order'!AI105="","",'Itemized Order'!AI105)</f>
        <v/>
      </c>
      <c r="AK102" s="171" t="str">
        <f>IF('Itemized Order'!AK105="","",'Itemized Order'!AK105)</f>
        <v/>
      </c>
      <c r="AL102" s="171" t="str">
        <f>IF('Itemized Order'!AL105="","",'Itemized Order'!AL105)</f>
        <v/>
      </c>
      <c r="AM102" s="171" t="str">
        <f>IF('Itemized Order'!AM105="","",'Itemized Order'!AM105)</f>
        <v/>
      </c>
      <c r="AN102" s="171" t="str">
        <f>IF('Itemized Order'!AN105="","",'Itemized Order'!AN105)</f>
        <v/>
      </c>
      <c r="AO102" s="171" t="str">
        <f>IF('Itemized Order'!AO105="","",'Itemized Order'!AO105)</f>
        <v/>
      </c>
      <c r="AQ102" s="171" t="str">
        <f>IF('Itemized Order'!AQ105="","",'Itemized Order'!AQ105)</f>
        <v/>
      </c>
      <c r="AR102" s="171" t="str">
        <f>IF('Itemized Order'!AR105="","",'Itemized Order'!AR105)</f>
        <v/>
      </c>
      <c r="AS102" s="171" t="str">
        <f>IF('Itemized Order'!AS105="","",'Itemized Order'!AS105)</f>
        <v/>
      </c>
      <c r="AT102" s="171" t="str">
        <f>IF('Itemized Order'!AT105="","",'Itemized Order'!AT105)</f>
        <v/>
      </c>
      <c r="AU102" s="171" t="str">
        <f>IF('Itemized Order'!AU105="","",'Itemized Order'!AU105)</f>
        <v/>
      </c>
      <c r="AW102" s="171" t="str">
        <f>IF('Itemized Order'!AW105="","",'Itemized Order'!AW105)</f>
        <v/>
      </c>
      <c r="AX102" s="171" t="str">
        <f>IF('Itemized Order'!AX105="","",'Itemized Order'!AX105)</f>
        <v/>
      </c>
      <c r="AY102" s="171" t="str">
        <f>IF('Itemized Order'!AY105="","",'Itemized Order'!AY105)</f>
        <v/>
      </c>
      <c r="AZ102" s="171" t="str">
        <f>IF('Itemized Order'!AZ105="","",'Itemized Order'!AZ105)</f>
        <v/>
      </c>
      <c r="BA102" s="171" t="str">
        <f>IF('Itemized Order'!BA105="","",'Itemized Order'!BA105)</f>
        <v/>
      </c>
      <c r="BC102" s="171" t="str">
        <f>IF('Itemized Order'!BC105="","",'Itemized Order'!BC105)</f>
        <v/>
      </c>
      <c r="BD102" s="171" t="str">
        <f>IF('Itemized Order'!BD105="","",'Itemized Order'!BD105)</f>
        <v/>
      </c>
      <c r="BE102" s="171" t="str">
        <f>IF('Itemized Order'!BE105="","",'Itemized Order'!BE105)</f>
        <v/>
      </c>
      <c r="BF102" s="171" t="str">
        <f>IF('Itemized Order'!BF105="","",'Itemized Order'!BF105)</f>
        <v/>
      </c>
      <c r="BG102" s="171" t="str">
        <f>IF('Itemized Order'!BG105="","",'Itemized Order'!BG105)</f>
        <v/>
      </c>
      <c r="BI102" s="171" t="str">
        <f>IF('Itemized Order'!BI105="","",'Itemized Order'!BI105)</f>
        <v/>
      </c>
      <c r="BJ102" s="171" t="str">
        <f>IF('Itemized Order'!BJ105="","",'Itemized Order'!BJ105)</f>
        <v/>
      </c>
      <c r="BK102" s="171" t="str">
        <f>IF('Itemized Order'!BK105="","",'Itemized Order'!BK105)</f>
        <v/>
      </c>
      <c r="BL102" s="171" t="str">
        <f>IF('Itemized Order'!BL105="","",'Itemized Order'!BL105)</f>
        <v/>
      </c>
      <c r="BM102" s="171" t="str">
        <f>IF('Itemized Order'!BM105="","",'Itemized Order'!BM105)</f>
        <v/>
      </c>
      <c r="BO102" s="171" t="str">
        <f>IF('Itemized Order'!BO105="","",'Itemized Order'!BO105)</f>
        <v/>
      </c>
      <c r="BP102" s="171" t="str">
        <f>IF('Itemized Order'!BP105="","",'Itemized Order'!BP105)</f>
        <v/>
      </c>
      <c r="BQ102" s="171" t="str">
        <f>IF('Itemized Order'!BQ105="","",'Itemized Order'!BQ105)</f>
        <v/>
      </c>
      <c r="BR102" s="171" t="str">
        <f>IF('Itemized Order'!BR105="","",'Itemized Order'!BR105)</f>
        <v/>
      </c>
      <c r="BS102" s="171" t="str">
        <f>IF('Itemized Order'!BS105="","",'Itemized Order'!BS105)</f>
        <v/>
      </c>
      <c r="BU102" s="171" t="str">
        <f>IF('Itemized Order'!BU105="","",'Itemized Order'!BU105)</f>
        <v/>
      </c>
      <c r="BV102" s="171" t="str">
        <f>IF('Itemized Order'!BV105="","",'Itemized Order'!BV105)</f>
        <v/>
      </c>
      <c r="BW102" s="171" t="str">
        <f>IF('Itemized Order'!BW105="","",'Itemized Order'!BW105)</f>
        <v/>
      </c>
      <c r="BX102" s="171" t="str">
        <f>IF('Itemized Order'!BX105="","",'Itemized Order'!BX105)</f>
        <v/>
      </c>
      <c r="BY102" s="171" t="str">
        <f>IF('Itemized Order'!BY105="","",'Itemized Order'!BY105)</f>
        <v/>
      </c>
      <c r="CA102" s="171" t="str">
        <f>IF('Itemized Order'!CA105="","",'Itemized Order'!CA105)</f>
        <v/>
      </c>
      <c r="CB102" s="171" t="str">
        <f>IF('Itemized Order'!CB105="","",'Itemized Order'!CB105)</f>
        <v/>
      </c>
      <c r="CC102" s="171" t="str">
        <f>IF('Itemized Order'!CC105="","",'Itemized Order'!CC105)</f>
        <v/>
      </c>
      <c r="CD102" s="171" t="str">
        <f>IF('Itemized Order'!CD105="","",'Itemized Order'!CD105)</f>
        <v/>
      </c>
      <c r="CE102" s="171" t="str">
        <f>IF('Itemized Order'!CE105="","",'Itemized Order'!CE105)</f>
        <v/>
      </c>
    </row>
    <row r="103" spans="1:83" x14ac:dyDescent="0.3">
      <c r="A103" s="171" t="str">
        <f>IF('Itemized Order'!A106="","",'Itemized Order'!A106)</f>
        <v/>
      </c>
      <c r="B103" s="171" t="str">
        <f>IF('Itemized Order'!B106="","",'Itemized Order'!B106)</f>
        <v/>
      </c>
      <c r="C103" s="171" t="str">
        <f>IF('Itemized Order'!C106="","",'Itemized Order'!C106)</f>
        <v/>
      </c>
      <c r="D103" s="171" t="str">
        <f>IF('Itemized Order'!D106="","",'Itemized Order'!D106)</f>
        <v/>
      </c>
      <c r="E103" s="201" t="str">
        <f>IF('Itemized Order'!E106="","",'Itemized Order'!E106)</f>
        <v/>
      </c>
      <c r="G103" s="171" t="str">
        <f>IF('Itemized Order'!G106="","",'Itemized Order'!G106)</f>
        <v/>
      </c>
      <c r="H103" s="171" t="str">
        <f>IF('Itemized Order'!H106="","",'Itemized Order'!H106)</f>
        <v/>
      </c>
      <c r="I103" s="171" t="str">
        <f>IF('Itemized Order'!I106="","",'Itemized Order'!I106)</f>
        <v/>
      </c>
      <c r="J103" s="171" t="str">
        <f>IF('Itemized Order'!J106="","",'Itemized Order'!J106)</f>
        <v/>
      </c>
      <c r="K103" s="171" t="str">
        <f>IF('Itemized Order'!K106="","",'Itemized Order'!K106)</f>
        <v/>
      </c>
      <c r="M103" s="171" t="str">
        <f>IF('Itemized Order'!M106="","",'Itemized Order'!M106)</f>
        <v/>
      </c>
      <c r="N103" s="171" t="str">
        <f>IF('Itemized Order'!N106="","",'Itemized Order'!N106)</f>
        <v/>
      </c>
      <c r="O103" s="171" t="str">
        <f>IF('Itemized Order'!O106="","",'Itemized Order'!O106)</f>
        <v/>
      </c>
      <c r="P103" s="171" t="str">
        <f>IF('Itemized Order'!P106="","",'Itemized Order'!P106)</f>
        <v/>
      </c>
      <c r="Q103" s="171" t="str">
        <f>IF('Itemized Order'!Q106="","",'Itemized Order'!Q106)</f>
        <v/>
      </c>
      <c r="S103" s="171" t="str">
        <f>IF('Itemized Order'!S106="","",'Itemized Order'!S106)</f>
        <v/>
      </c>
      <c r="T103" s="171" t="str">
        <f>IF('Itemized Order'!T106="","",'Itemized Order'!T106)</f>
        <v/>
      </c>
      <c r="U103" s="171" t="str">
        <f>IF('Itemized Order'!U106="","",'Itemized Order'!U106)</f>
        <v/>
      </c>
      <c r="V103" s="171" t="str">
        <f>IF('Itemized Order'!V106="","",'Itemized Order'!V106)</f>
        <v/>
      </c>
      <c r="W103" s="171" t="str">
        <f>IF('Itemized Order'!W106="","",'Itemized Order'!W106)</f>
        <v/>
      </c>
      <c r="Y103" s="171" t="str">
        <f>IF('Itemized Order'!Y106="","",'Itemized Order'!Y106)</f>
        <v/>
      </c>
      <c r="Z103" s="171" t="str">
        <f>IF('Itemized Order'!Z106="","",'Itemized Order'!Z106)</f>
        <v/>
      </c>
      <c r="AA103" s="171" t="str">
        <f>IF('Itemized Order'!AA106="","",'Itemized Order'!AA106)</f>
        <v/>
      </c>
      <c r="AB103" s="171" t="str">
        <f>IF('Itemized Order'!AB106="","",'Itemized Order'!AB106)</f>
        <v/>
      </c>
      <c r="AC103" s="171" t="str">
        <f>IF('Itemized Order'!AC106="","",'Itemized Order'!AC106)</f>
        <v/>
      </c>
      <c r="AE103" s="171" t="str">
        <f>IF('Itemized Order'!AE106="","",'Itemized Order'!AE106)</f>
        <v/>
      </c>
      <c r="AF103" s="171" t="str">
        <f>IF('Itemized Order'!AF106="","",'Itemized Order'!AF106)</f>
        <v/>
      </c>
      <c r="AG103" s="171" t="str">
        <f>IF('Itemized Order'!AG106="","",'Itemized Order'!AG106)</f>
        <v/>
      </c>
      <c r="AH103" s="171" t="str">
        <f>IF('Itemized Order'!AH106="","",'Itemized Order'!AH106)</f>
        <v/>
      </c>
      <c r="AI103" s="171" t="str">
        <f>IF('Itemized Order'!AI106="","",'Itemized Order'!AI106)</f>
        <v/>
      </c>
      <c r="AK103" s="171" t="str">
        <f>IF('Itemized Order'!AK106="","",'Itemized Order'!AK106)</f>
        <v/>
      </c>
      <c r="AL103" s="171" t="str">
        <f>IF('Itemized Order'!AL106="","",'Itemized Order'!AL106)</f>
        <v/>
      </c>
      <c r="AM103" s="171" t="str">
        <f>IF('Itemized Order'!AM106="","",'Itemized Order'!AM106)</f>
        <v/>
      </c>
      <c r="AN103" s="171" t="str">
        <f>IF('Itemized Order'!AN106="","",'Itemized Order'!AN106)</f>
        <v/>
      </c>
      <c r="AO103" s="171" t="str">
        <f>IF('Itemized Order'!AO106="","",'Itemized Order'!AO106)</f>
        <v/>
      </c>
      <c r="AQ103" s="171" t="str">
        <f>IF('Itemized Order'!AQ106="","",'Itemized Order'!AQ106)</f>
        <v/>
      </c>
      <c r="AR103" s="171" t="str">
        <f>IF('Itemized Order'!AR106="","",'Itemized Order'!AR106)</f>
        <v/>
      </c>
      <c r="AS103" s="171" t="str">
        <f>IF('Itemized Order'!AS106="","",'Itemized Order'!AS106)</f>
        <v/>
      </c>
      <c r="AT103" s="171" t="str">
        <f>IF('Itemized Order'!AT106="","",'Itemized Order'!AT106)</f>
        <v/>
      </c>
      <c r="AU103" s="171" t="str">
        <f>IF('Itemized Order'!AU106="","",'Itemized Order'!AU106)</f>
        <v/>
      </c>
      <c r="AW103" s="171" t="str">
        <f>IF('Itemized Order'!AW106="","",'Itemized Order'!AW106)</f>
        <v/>
      </c>
      <c r="AX103" s="171" t="str">
        <f>IF('Itemized Order'!AX106="","",'Itemized Order'!AX106)</f>
        <v/>
      </c>
      <c r="AY103" s="171" t="str">
        <f>IF('Itemized Order'!AY106="","",'Itemized Order'!AY106)</f>
        <v/>
      </c>
      <c r="AZ103" s="171" t="str">
        <f>IF('Itemized Order'!AZ106="","",'Itemized Order'!AZ106)</f>
        <v/>
      </c>
      <c r="BA103" s="171" t="str">
        <f>IF('Itemized Order'!BA106="","",'Itemized Order'!BA106)</f>
        <v/>
      </c>
      <c r="BC103" s="171" t="str">
        <f>IF('Itemized Order'!BC106="","",'Itemized Order'!BC106)</f>
        <v/>
      </c>
      <c r="BD103" s="171" t="str">
        <f>IF('Itemized Order'!BD106="","",'Itemized Order'!BD106)</f>
        <v/>
      </c>
      <c r="BE103" s="171" t="str">
        <f>IF('Itemized Order'!BE106="","",'Itemized Order'!BE106)</f>
        <v/>
      </c>
      <c r="BF103" s="171" t="str">
        <f>IF('Itemized Order'!BF106="","",'Itemized Order'!BF106)</f>
        <v/>
      </c>
      <c r="BG103" s="171" t="str">
        <f>IF('Itemized Order'!BG106="","",'Itemized Order'!BG106)</f>
        <v/>
      </c>
      <c r="BI103" s="171" t="str">
        <f>IF('Itemized Order'!BI106="","",'Itemized Order'!BI106)</f>
        <v/>
      </c>
      <c r="BJ103" s="171" t="str">
        <f>IF('Itemized Order'!BJ106="","",'Itemized Order'!BJ106)</f>
        <v/>
      </c>
      <c r="BK103" s="171" t="str">
        <f>IF('Itemized Order'!BK106="","",'Itemized Order'!BK106)</f>
        <v/>
      </c>
      <c r="BL103" s="171" t="str">
        <f>IF('Itemized Order'!BL106="","",'Itemized Order'!BL106)</f>
        <v/>
      </c>
      <c r="BM103" s="171" t="str">
        <f>IF('Itemized Order'!BM106="","",'Itemized Order'!BM106)</f>
        <v/>
      </c>
      <c r="BO103" s="171" t="str">
        <f>IF('Itemized Order'!BO106="","",'Itemized Order'!BO106)</f>
        <v/>
      </c>
      <c r="BP103" s="171" t="str">
        <f>IF('Itemized Order'!BP106="","",'Itemized Order'!BP106)</f>
        <v/>
      </c>
      <c r="BQ103" s="171" t="str">
        <f>IF('Itemized Order'!BQ106="","",'Itemized Order'!BQ106)</f>
        <v/>
      </c>
      <c r="BR103" s="171" t="str">
        <f>IF('Itemized Order'!BR106="","",'Itemized Order'!BR106)</f>
        <v/>
      </c>
      <c r="BS103" s="171" t="str">
        <f>IF('Itemized Order'!BS106="","",'Itemized Order'!BS106)</f>
        <v/>
      </c>
      <c r="BU103" s="171" t="str">
        <f>IF('Itemized Order'!BU106="","",'Itemized Order'!BU106)</f>
        <v/>
      </c>
      <c r="BV103" s="171" t="str">
        <f>IF('Itemized Order'!BV106="","",'Itemized Order'!BV106)</f>
        <v/>
      </c>
      <c r="BW103" s="171" t="str">
        <f>IF('Itemized Order'!BW106="","",'Itemized Order'!BW106)</f>
        <v/>
      </c>
      <c r="BX103" s="171" t="str">
        <f>IF('Itemized Order'!BX106="","",'Itemized Order'!BX106)</f>
        <v/>
      </c>
      <c r="BY103" s="171" t="str">
        <f>IF('Itemized Order'!BY106="","",'Itemized Order'!BY106)</f>
        <v/>
      </c>
      <c r="CA103" s="171" t="str">
        <f>IF('Itemized Order'!CA106="","",'Itemized Order'!CA106)</f>
        <v/>
      </c>
      <c r="CB103" s="171" t="str">
        <f>IF('Itemized Order'!CB106="","",'Itemized Order'!CB106)</f>
        <v/>
      </c>
      <c r="CC103" s="171" t="str">
        <f>IF('Itemized Order'!CC106="","",'Itemized Order'!CC106)</f>
        <v/>
      </c>
      <c r="CD103" s="171" t="str">
        <f>IF('Itemized Order'!CD106="","",'Itemized Order'!CD106)</f>
        <v/>
      </c>
      <c r="CE103" s="171" t="str">
        <f>IF('Itemized Order'!CE106="","",'Itemized Order'!CE106)</f>
        <v/>
      </c>
    </row>
    <row r="104" spans="1:83" x14ac:dyDescent="0.3">
      <c r="A104" s="171" t="str">
        <f>IF('Itemized Order'!A107="","",'Itemized Order'!A107)</f>
        <v/>
      </c>
      <c r="B104" s="171" t="str">
        <f>IF('Itemized Order'!B107="","",'Itemized Order'!B107)</f>
        <v/>
      </c>
      <c r="C104" s="171" t="str">
        <f>IF('Itemized Order'!C107="","",'Itemized Order'!C107)</f>
        <v/>
      </c>
      <c r="D104" s="171" t="str">
        <f>IF('Itemized Order'!D107="","",'Itemized Order'!D107)</f>
        <v/>
      </c>
      <c r="E104" s="201" t="str">
        <f>IF('Itemized Order'!E107="","",'Itemized Order'!E107)</f>
        <v/>
      </c>
      <c r="G104" s="171" t="str">
        <f>IF('Itemized Order'!G107="","",'Itemized Order'!G107)</f>
        <v/>
      </c>
      <c r="H104" s="171" t="str">
        <f>IF('Itemized Order'!H107="","",'Itemized Order'!H107)</f>
        <v/>
      </c>
      <c r="I104" s="171" t="str">
        <f>IF('Itemized Order'!I107="","",'Itemized Order'!I107)</f>
        <v/>
      </c>
      <c r="J104" s="171" t="str">
        <f>IF('Itemized Order'!J107="","",'Itemized Order'!J107)</f>
        <v/>
      </c>
      <c r="K104" s="171" t="str">
        <f>IF('Itemized Order'!K107="","",'Itemized Order'!K107)</f>
        <v/>
      </c>
      <c r="M104" s="171" t="str">
        <f>IF('Itemized Order'!M107="","",'Itemized Order'!M107)</f>
        <v/>
      </c>
      <c r="N104" s="171" t="str">
        <f>IF('Itemized Order'!N107="","",'Itemized Order'!N107)</f>
        <v/>
      </c>
      <c r="O104" s="171" t="str">
        <f>IF('Itemized Order'!O107="","",'Itemized Order'!O107)</f>
        <v/>
      </c>
      <c r="P104" s="171" t="str">
        <f>IF('Itemized Order'!P107="","",'Itemized Order'!P107)</f>
        <v/>
      </c>
      <c r="Q104" s="171" t="str">
        <f>IF('Itemized Order'!Q107="","",'Itemized Order'!Q107)</f>
        <v/>
      </c>
      <c r="S104" s="171" t="str">
        <f>IF('Itemized Order'!S107="","",'Itemized Order'!S107)</f>
        <v/>
      </c>
      <c r="T104" s="171" t="str">
        <f>IF('Itemized Order'!T107="","",'Itemized Order'!T107)</f>
        <v/>
      </c>
      <c r="U104" s="171" t="str">
        <f>IF('Itemized Order'!U107="","",'Itemized Order'!U107)</f>
        <v/>
      </c>
      <c r="V104" s="171" t="str">
        <f>IF('Itemized Order'!V107="","",'Itemized Order'!V107)</f>
        <v/>
      </c>
      <c r="W104" s="171" t="str">
        <f>IF('Itemized Order'!W107="","",'Itemized Order'!W107)</f>
        <v/>
      </c>
      <c r="Y104" s="171" t="str">
        <f>IF('Itemized Order'!Y107="","",'Itemized Order'!Y107)</f>
        <v/>
      </c>
      <c r="Z104" s="171" t="str">
        <f>IF('Itemized Order'!Z107="","",'Itemized Order'!Z107)</f>
        <v/>
      </c>
      <c r="AA104" s="171" t="str">
        <f>IF('Itemized Order'!AA107="","",'Itemized Order'!AA107)</f>
        <v/>
      </c>
      <c r="AB104" s="171" t="str">
        <f>IF('Itemized Order'!AB107="","",'Itemized Order'!AB107)</f>
        <v/>
      </c>
      <c r="AC104" s="171" t="str">
        <f>IF('Itemized Order'!AC107="","",'Itemized Order'!AC107)</f>
        <v/>
      </c>
      <c r="AE104" s="171" t="str">
        <f>IF('Itemized Order'!AE107="","",'Itemized Order'!AE107)</f>
        <v/>
      </c>
      <c r="AF104" s="171" t="str">
        <f>IF('Itemized Order'!AF107="","",'Itemized Order'!AF107)</f>
        <v/>
      </c>
      <c r="AG104" s="171" t="str">
        <f>IF('Itemized Order'!AG107="","",'Itemized Order'!AG107)</f>
        <v/>
      </c>
      <c r="AH104" s="171" t="str">
        <f>IF('Itemized Order'!AH107="","",'Itemized Order'!AH107)</f>
        <v/>
      </c>
      <c r="AI104" s="171" t="str">
        <f>IF('Itemized Order'!AI107="","",'Itemized Order'!AI107)</f>
        <v/>
      </c>
      <c r="AK104" s="171" t="str">
        <f>IF('Itemized Order'!AK107="","",'Itemized Order'!AK107)</f>
        <v/>
      </c>
      <c r="AL104" s="171" t="str">
        <f>IF('Itemized Order'!AL107="","",'Itemized Order'!AL107)</f>
        <v/>
      </c>
      <c r="AM104" s="171" t="str">
        <f>IF('Itemized Order'!AM107="","",'Itemized Order'!AM107)</f>
        <v/>
      </c>
      <c r="AN104" s="171" t="str">
        <f>IF('Itemized Order'!AN107="","",'Itemized Order'!AN107)</f>
        <v/>
      </c>
      <c r="AO104" s="171" t="str">
        <f>IF('Itemized Order'!AO107="","",'Itemized Order'!AO107)</f>
        <v/>
      </c>
      <c r="AQ104" s="171" t="str">
        <f>IF('Itemized Order'!AQ107="","",'Itemized Order'!AQ107)</f>
        <v/>
      </c>
      <c r="AR104" s="171" t="str">
        <f>IF('Itemized Order'!AR107="","",'Itemized Order'!AR107)</f>
        <v/>
      </c>
      <c r="AS104" s="171" t="str">
        <f>IF('Itemized Order'!AS107="","",'Itemized Order'!AS107)</f>
        <v/>
      </c>
      <c r="AT104" s="171" t="str">
        <f>IF('Itemized Order'!AT107="","",'Itemized Order'!AT107)</f>
        <v/>
      </c>
      <c r="AU104" s="171" t="str">
        <f>IF('Itemized Order'!AU107="","",'Itemized Order'!AU107)</f>
        <v/>
      </c>
      <c r="AW104" s="171" t="str">
        <f>IF('Itemized Order'!AW107="","",'Itemized Order'!AW107)</f>
        <v/>
      </c>
      <c r="AX104" s="171" t="str">
        <f>IF('Itemized Order'!AX107="","",'Itemized Order'!AX107)</f>
        <v/>
      </c>
      <c r="AY104" s="171" t="str">
        <f>IF('Itemized Order'!AY107="","",'Itemized Order'!AY107)</f>
        <v/>
      </c>
      <c r="AZ104" s="171" t="str">
        <f>IF('Itemized Order'!AZ107="","",'Itemized Order'!AZ107)</f>
        <v/>
      </c>
      <c r="BA104" s="171" t="str">
        <f>IF('Itemized Order'!BA107="","",'Itemized Order'!BA107)</f>
        <v/>
      </c>
      <c r="BC104" s="171" t="str">
        <f>IF('Itemized Order'!BC107="","",'Itemized Order'!BC107)</f>
        <v/>
      </c>
      <c r="BD104" s="171" t="str">
        <f>IF('Itemized Order'!BD107="","",'Itemized Order'!BD107)</f>
        <v/>
      </c>
      <c r="BE104" s="171" t="str">
        <f>IF('Itemized Order'!BE107="","",'Itemized Order'!BE107)</f>
        <v/>
      </c>
      <c r="BF104" s="171" t="str">
        <f>IF('Itemized Order'!BF107="","",'Itemized Order'!BF107)</f>
        <v/>
      </c>
      <c r="BG104" s="171" t="str">
        <f>IF('Itemized Order'!BG107="","",'Itemized Order'!BG107)</f>
        <v/>
      </c>
      <c r="BI104" s="171" t="str">
        <f>IF('Itemized Order'!BI107="","",'Itemized Order'!BI107)</f>
        <v/>
      </c>
      <c r="BJ104" s="171" t="str">
        <f>IF('Itemized Order'!BJ107="","",'Itemized Order'!BJ107)</f>
        <v/>
      </c>
      <c r="BK104" s="171" t="str">
        <f>IF('Itemized Order'!BK107="","",'Itemized Order'!BK107)</f>
        <v/>
      </c>
      <c r="BL104" s="171" t="str">
        <f>IF('Itemized Order'!BL107="","",'Itemized Order'!BL107)</f>
        <v/>
      </c>
      <c r="BM104" s="171" t="str">
        <f>IF('Itemized Order'!BM107="","",'Itemized Order'!BM107)</f>
        <v/>
      </c>
      <c r="BO104" s="171" t="str">
        <f>IF('Itemized Order'!BO107="","",'Itemized Order'!BO107)</f>
        <v/>
      </c>
      <c r="BP104" s="171" t="str">
        <f>IF('Itemized Order'!BP107="","",'Itemized Order'!BP107)</f>
        <v/>
      </c>
      <c r="BQ104" s="171" t="str">
        <f>IF('Itemized Order'!BQ107="","",'Itemized Order'!BQ107)</f>
        <v/>
      </c>
      <c r="BR104" s="171" t="str">
        <f>IF('Itemized Order'!BR107="","",'Itemized Order'!BR107)</f>
        <v/>
      </c>
      <c r="BS104" s="171" t="str">
        <f>IF('Itemized Order'!BS107="","",'Itemized Order'!BS107)</f>
        <v/>
      </c>
      <c r="BU104" s="171" t="str">
        <f>IF('Itemized Order'!BU107="","",'Itemized Order'!BU107)</f>
        <v/>
      </c>
      <c r="BV104" s="171" t="str">
        <f>IF('Itemized Order'!BV107="","",'Itemized Order'!BV107)</f>
        <v/>
      </c>
      <c r="BW104" s="171" t="str">
        <f>IF('Itemized Order'!BW107="","",'Itemized Order'!BW107)</f>
        <v/>
      </c>
      <c r="BX104" s="171" t="str">
        <f>IF('Itemized Order'!BX107="","",'Itemized Order'!BX107)</f>
        <v/>
      </c>
      <c r="BY104" s="171" t="str">
        <f>IF('Itemized Order'!BY107="","",'Itemized Order'!BY107)</f>
        <v/>
      </c>
      <c r="CA104" s="171" t="str">
        <f>IF('Itemized Order'!CA107="","",'Itemized Order'!CA107)</f>
        <v/>
      </c>
      <c r="CB104" s="171" t="str">
        <f>IF('Itemized Order'!CB107="","",'Itemized Order'!CB107)</f>
        <v/>
      </c>
      <c r="CC104" s="171" t="str">
        <f>IF('Itemized Order'!CC107="","",'Itemized Order'!CC107)</f>
        <v/>
      </c>
      <c r="CD104" s="171" t="str">
        <f>IF('Itemized Order'!CD107="","",'Itemized Order'!CD107)</f>
        <v/>
      </c>
      <c r="CE104" s="171" t="str">
        <f>IF('Itemized Order'!CE107="","",'Itemized Order'!CE107)</f>
        <v/>
      </c>
    </row>
    <row r="105" spans="1:83" x14ac:dyDescent="0.3">
      <c r="A105" s="171" t="str">
        <f>IF('Itemized Order'!A108="","",'Itemized Order'!A108)</f>
        <v/>
      </c>
      <c r="B105" s="171" t="str">
        <f>IF('Itemized Order'!B108="","",'Itemized Order'!B108)</f>
        <v/>
      </c>
      <c r="C105" s="171" t="str">
        <f>IF('Itemized Order'!C108="","",'Itemized Order'!C108)</f>
        <v/>
      </c>
      <c r="D105" s="171" t="str">
        <f>IF('Itemized Order'!D108="","",'Itemized Order'!D108)</f>
        <v/>
      </c>
      <c r="E105" s="201" t="str">
        <f>IF('Itemized Order'!E108="","",'Itemized Order'!E108)</f>
        <v/>
      </c>
      <c r="G105" s="171" t="str">
        <f>IF('Itemized Order'!G108="","",'Itemized Order'!G108)</f>
        <v/>
      </c>
      <c r="H105" s="171" t="str">
        <f>IF('Itemized Order'!H108="","",'Itemized Order'!H108)</f>
        <v/>
      </c>
      <c r="I105" s="171" t="str">
        <f>IF('Itemized Order'!I108="","",'Itemized Order'!I108)</f>
        <v/>
      </c>
      <c r="J105" s="171" t="str">
        <f>IF('Itemized Order'!J108="","",'Itemized Order'!J108)</f>
        <v/>
      </c>
      <c r="K105" s="171" t="str">
        <f>IF('Itemized Order'!K108="","",'Itemized Order'!K108)</f>
        <v/>
      </c>
      <c r="M105" s="171" t="str">
        <f>IF('Itemized Order'!M108="","",'Itemized Order'!M108)</f>
        <v/>
      </c>
      <c r="N105" s="171" t="str">
        <f>IF('Itemized Order'!N108="","",'Itemized Order'!N108)</f>
        <v/>
      </c>
      <c r="O105" s="171" t="str">
        <f>IF('Itemized Order'!O108="","",'Itemized Order'!O108)</f>
        <v/>
      </c>
      <c r="P105" s="171" t="str">
        <f>IF('Itemized Order'!P108="","",'Itemized Order'!P108)</f>
        <v/>
      </c>
      <c r="Q105" s="171" t="str">
        <f>IF('Itemized Order'!Q108="","",'Itemized Order'!Q108)</f>
        <v/>
      </c>
      <c r="S105" s="171" t="str">
        <f>IF('Itemized Order'!S108="","",'Itemized Order'!S108)</f>
        <v/>
      </c>
      <c r="T105" s="171" t="str">
        <f>IF('Itemized Order'!T108="","",'Itemized Order'!T108)</f>
        <v/>
      </c>
      <c r="U105" s="171" t="str">
        <f>IF('Itemized Order'!U108="","",'Itemized Order'!U108)</f>
        <v/>
      </c>
      <c r="V105" s="171" t="str">
        <f>IF('Itemized Order'!V108="","",'Itemized Order'!V108)</f>
        <v/>
      </c>
      <c r="W105" s="171" t="str">
        <f>IF('Itemized Order'!W108="","",'Itemized Order'!W108)</f>
        <v/>
      </c>
      <c r="Y105" s="171" t="str">
        <f>IF('Itemized Order'!Y108="","",'Itemized Order'!Y108)</f>
        <v/>
      </c>
      <c r="Z105" s="171" t="str">
        <f>IF('Itemized Order'!Z108="","",'Itemized Order'!Z108)</f>
        <v/>
      </c>
      <c r="AA105" s="171" t="str">
        <f>IF('Itemized Order'!AA108="","",'Itemized Order'!AA108)</f>
        <v/>
      </c>
      <c r="AB105" s="171" t="str">
        <f>IF('Itemized Order'!AB108="","",'Itemized Order'!AB108)</f>
        <v/>
      </c>
      <c r="AC105" s="171" t="str">
        <f>IF('Itemized Order'!AC108="","",'Itemized Order'!AC108)</f>
        <v/>
      </c>
      <c r="AE105" s="171" t="str">
        <f>IF('Itemized Order'!AE108="","",'Itemized Order'!AE108)</f>
        <v/>
      </c>
      <c r="AF105" s="171" t="str">
        <f>IF('Itemized Order'!AF108="","",'Itemized Order'!AF108)</f>
        <v/>
      </c>
      <c r="AG105" s="171" t="str">
        <f>IF('Itemized Order'!AG108="","",'Itemized Order'!AG108)</f>
        <v/>
      </c>
      <c r="AH105" s="171" t="str">
        <f>IF('Itemized Order'!AH108="","",'Itemized Order'!AH108)</f>
        <v/>
      </c>
      <c r="AI105" s="171" t="str">
        <f>IF('Itemized Order'!AI108="","",'Itemized Order'!AI108)</f>
        <v/>
      </c>
      <c r="AK105" s="171" t="str">
        <f>IF('Itemized Order'!AK108="","",'Itemized Order'!AK108)</f>
        <v/>
      </c>
      <c r="AL105" s="171" t="str">
        <f>IF('Itemized Order'!AL108="","",'Itemized Order'!AL108)</f>
        <v/>
      </c>
      <c r="AM105" s="171" t="str">
        <f>IF('Itemized Order'!AM108="","",'Itemized Order'!AM108)</f>
        <v/>
      </c>
      <c r="AN105" s="171" t="str">
        <f>IF('Itemized Order'!AN108="","",'Itemized Order'!AN108)</f>
        <v/>
      </c>
      <c r="AO105" s="171" t="str">
        <f>IF('Itemized Order'!AO108="","",'Itemized Order'!AO108)</f>
        <v/>
      </c>
      <c r="AQ105" s="171" t="str">
        <f>IF('Itemized Order'!AQ108="","",'Itemized Order'!AQ108)</f>
        <v/>
      </c>
      <c r="AR105" s="171" t="str">
        <f>IF('Itemized Order'!AR108="","",'Itemized Order'!AR108)</f>
        <v/>
      </c>
      <c r="AS105" s="171" t="str">
        <f>IF('Itemized Order'!AS108="","",'Itemized Order'!AS108)</f>
        <v/>
      </c>
      <c r="AT105" s="171" t="str">
        <f>IF('Itemized Order'!AT108="","",'Itemized Order'!AT108)</f>
        <v/>
      </c>
      <c r="AU105" s="171" t="str">
        <f>IF('Itemized Order'!AU108="","",'Itemized Order'!AU108)</f>
        <v/>
      </c>
      <c r="AW105" s="171" t="str">
        <f>IF('Itemized Order'!AW108="","",'Itemized Order'!AW108)</f>
        <v/>
      </c>
      <c r="AX105" s="171" t="str">
        <f>IF('Itemized Order'!AX108="","",'Itemized Order'!AX108)</f>
        <v/>
      </c>
      <c r="AY105" s="171" t="str">
        <f>IF('Itemized Order'!AY108="","",'Itemized Order'!AY108)</f>
        <v/>
      </c>
      <c r="AZ105" s="171" t="str">
        <f>IF('Itemized Order'!AZ108="","",'Itemized Order'!AZ108)</f>
        <v/>
      </c>
      <c r="BA105" s="171" t="str">
        <f>IF('Itemized Order'!BA108="","",'Itemized Order'!BA108)</f>
        <v/>
      </c>
      <c r="BC105" s="171" t="str">
        <f>IF('Itemized Order'!BC108="","",'Itemized Order'!BC108)</f>
        <v/>
      </c>
      <c r="BD105" s="171" t="str">
        <f>IF('Itemized Order'!BD108="","",'Itemized Order'!BD108)</f>
        <v/>
      </c>
      <c r="BE105" s="171" t="str">
        <f>IF('Itemized Order'!BE108="","",'Itemized Order'!BE108)</f>
        <v/>
      </c>
      <c r="BF105" s="171" t="str">
        <f>IF('Itemized Order'!BF108="","",'Itemized Order'!BF108)</f>
        <v/>
      </c>
      <c r="BG105" s="171" t="str">
        <f>IF('Itemized Order'!BG108="","",'Itemized Order'!BG108)</f>
        <v/>
      </c>
      <c r="BI105" s="171" t="str">
        <f>IF('Itemized Order'!BI108="","",'Itemized Order'!BI108)</f>
        <v/>
      </c>
      <c r="BJ105" s="171" t="str">
        <f>IF('Itemized Order'!BJ108="","",'Itemized Order'!BJ108)</f>
        <v/>
      </c>
      <c r="BK105" s="171" t="str">
        <f>IF('Itemized Order'!BK108="","",'Itemized Order'!BK108)</f>
        <v/>
      </c>
      <c r="BL105" s="171" t="str">
        <f>IF('Itemized Order'!BL108="","",'Itemized Order'!BL108)</f>
        <v/>
      </c>
      <c r="BM105" s="171" t="str">
        <f>IF('Itemized Order'!BM108="","",'Itemized Order'!BM108)</f>
        <v/>
      </c>
      <c r="BO105" s="171" t="str">
        <f>IF('Itemized Order'!BO108="","",'Itemized Order'!BO108)</f>
        <v/>
      </c>
      <c r="BP105" s="171" t="str">
        <f>IF('Itemized Order'!BP108="","",'Itemized Order'!BP108)</f>
        <v/>
      </c>
      <c r="BQ105" s="171" t="str">
        <f>IF('Itemized Order'!BQ108="","",'Itemized Order'!BQ108)</f>
        <v/>
      </c>
      <c r="BR105" s="171" t="str">
        <f>IF('Itemized Order'!BR108="","",'Itemized Order'!BR108)</f>
        <v/>
      </c>
      <c r="BS105" s="171" t="str">
        <f>IF('Itemized Order'!BS108="","",'Itemized Order'!BS108)</f>
        <v/>
      </c>
      <c r="BU105" s="171" t="str">
        <f>IF('Itemized Order'!BU108="","",'Itemized Order'!BU108)</f>
        <v/>
      </c>
      <c r="BV105" s="171" t="str">
        <f>IF('Itemized Order'!BV108="","",'Itemized Order'!BV108)</f>
        <v/>
      </c>
      <c r="BW105" s="171" t="str">
        <f>IF('Itemized Order'!BW108="","",'Itemized Order'!BW108)</f>
        <v/>
      </c>
      <c r="BX105" s="171" t="str">
        <f>IF('Itemized Order'!BX108="","",'Itemized Order'!BX108)</f>
        <v/>
      </c>
      <c r="BY105" s="171" t="str">
        <f>IF('Itemized Order'!BY108="","",'Itemized Order'!BY108)</f>
        <v/>
      </c>
      <c r="CA105" s="171" t="str">
        <f>IF('Itemized Order'!CA108="","",'Itemized Order'!CA108)</f>
        <v/>
      </c>
      <c r="CB105" s="171" t="str">
        <f>IF('Itemized Order'!CB108="","",'Itemized Order'!CB108)</f>
        <v/>
      </c>
      <c r="CC105" s="171" t="str">
        <f>IF('Itemized Order'!CC108="","",'Itemized Order'!CC108)</f>
        <v/>
      </c>
      <c r="CD105" s="171" t="str">
        <f>IF('Itemized Order'!CD108="","",'Itemized Order'!CD108)</f>
        <v/>
      </c>
      <c r="CE105" s="171" t="str">
        <f>IF('Itemized Order'!CE108="","",'Itemized Order'!CE108)</f>
        <v/>
      </c>
    </row>
    <row r="106" spans="1:83" x14ac:dyDescent="0.3">
      <c r="A106" s="171" t="str">
        <f>IF('Itemized Order'!A109="","",'Itemized Order'!A109)</f>
        <v/>
      </c>
      <c r="B106" s="171" t="str">
        <f>IF('Itemized Order'!B109="","",'Itemized Order'!B109)</f>
        <v/>
      </c>
      <c r="C106" s="171" t="str">
        <f>IF('Itemized Order'!C109="","",'Itemized Order'!C109)</f>
        <v/>
      </c>
      <c r="D106" s="171" t="str">
        <f>IF('Itemized Order'!D109="","",'Itemized Order'!D109)</f>
        <v/>
      </c>
      <c r="E106" s="201" t="str">
        <f>IF('Itemized Order'!E109="","",'Itemized Order'!E109)</f>
        <v/>
      </c>
      <c r="G106" s="171" t="str">
        <f>IF('Itemized Order'!G109="","",'Itemized Order'!G109)</f>
        <v/>
      </c>
      <c r="H106" s="171" t="str">
        <f>IF('Itemized Order'!H109="","",'Itemized Order'!H109)</f>
        <v/>
      </c>
      <c r="I106" s="171" t="str">
        <f>IF('Itemized Order'!I109="","",'Itemized Order'!I109)</f>
        <v/>
      </c>
      <c r="J106" s="171" t="str">
        <f>IF('Itemized Order'!J109="","",'Itemized Order'!J109)</f>
        <v/>
      </c>
      <c r="K106" s="171" t="str">
        <f>IF('Itemized Order'!K109="","",'Itemized Order'!K109)</f>
        <v/>
      </c>
      <c r="M106" s="171" t="str">
        <f>IF('Itemized Order'!M109="","",'Itemized Order'!M109)</f>
        <v/>
      </c>
      <c r="N106" s="171" t="str">
        <f>IF('Itemized Order'!N109="","",'Itemized Order'!N109)</f>
        <v/>
      </c>
      <c r="O106" s="171" t="str">
        <f>IF('Itemized Order'!O109="","",'Itemized Order'!O109)</f>
        <v/>
      </c>
      <c r="P106" s="171" t="str">
        <f>IF('Itemized Order'!P109="","",'Itemized Order'!P109)</f>
        <v/>
      </c>
      <c r="Q106" s="171" t="str">
        <f>IF('Itemized Order'!Q109="","",'Itemized Order'!Q109)</f>
        <v/>
      </c>
      <c r="S106" s="171" t="str">
        <f>IF('Itemized Order'!S109="","",'Itemized Order'!S109)</f>
        <v/>
      </c>
      <c r="T106" s="171" t="str">
        <f>IF('Itemized Order'!T109="","",'Itemized Order'!T109)</f>
        <v/>
      </c>
      <c r="U106" s="171" t="str">
        <f>IF('Itemized Order'!U109="","",'Itemized Order'!U109)</f>
        <v/>
      </c>
      <c r="V106" s="171" t="str">
        <f>IF('Itemized Order'!V109="","",'Itemized Order'!V109)</f>
        <v/>
      </c>
      <c r="W106" s="171" t="str">
        <f>IF('Itemized Order'!W109="","",'Itemized Order'!W109)</f>
        <v/>
      </c>
      <c r="Y106" s="171" t="str">
        <f>IF('Itemized Order'!Y109="","",'Itemized Order'!Y109)</f>
        <v/>
      </c>
      <c r="Z106" s="171" t="str">
        <f>IF('Itemized Order'!Z109="","",'Itemized Order'!Z109)</f>
        <v/>
      </c>
      <c r="AA106" s="171" t="str">
        <f>IF('Itemized Order'!AA109="","",'Itemized Order'!AA109)</f>
        <v/>
      </c>
      <c r="AB106" s="171" t="str">
        <f>IF('Itemized Order'!AB109="","",'Itemized Order'!AB109)</f>
        <v/>
      </c>
      <c r="AC106" s="171" t="str">
        <f>IF('Itemized Order'!AC109="","",'Itemized Order'!AC109)</f>
        <v/>
      </c>
      <c r="AE106" s="171" t="str">
        <f>IF('Itemized Order'!AE109="","",'Itemized Order'!AE109)</f>
        <v/>
      </c>
      <c r="AF106" s="171" t="str">
        <f>IF('Itemized Order'!AF109="","",'Itemized Order'!AF109)</f>
        <v/>
      </c>
      <c r="AG106" s="171" t="str">
        <f>IF('Itemized Order'!AG109="","",'Itemized Order'!AG109)</f>
        <v/>
      </c>
      <c r="AH106" s="171" t="str">
        <f>IF('Itemized Order'!AH109="","",'Itemized Order'!AH109)</f>
        <v/>
      </c>
      <c r="AI106" s="171" t="str">
        <f>IF('Itemized Order'!AI109="","",'Itemized Order'!AI109)</f>
        <v/>
      </c>
      <c r="AK106" s="171" t="str">
        <f>IF('Itemized Order'!AK109="","",'Itemized Order'!AK109)</f>
        <v/>
      </c>
      <c r="AL106" s="171" t="str">
        <f>IF('Itemized Order'!AL109="","",'Itemized Order'!AL109)</f>
        <v/>
      </c>
      <c r="AM106" s="171" t="str">
        <f>IF('Itemized Order'!AM109="","",'Itemized Order'!AM109)</f>
        <v/>
      </c>
      <c r="AN106" s="171" t="str">
        <f>IF('Itemized Order'!AN109="","",'Itemized Order'!AN109)</f>
        <v/>
      </c>
      <c r="AO106" s="171" t="str">
        <f>IF('Itemized Order'!AO109="","",'Itemized Order'!AO109)</f>
        <v/>
      </c>
      <c r="AQ106" s="171" t="str">
        <f>IF('Itemized Order'!AQ109="","",'Itemized Order'!AQ109)</f>
        <v/>
      </c>
      <c r="AR106" s="171" t="str">
        <f>IF('Itemized Order'!AR109="","",'Itemized Order'!AR109)</f>
        <v/>
      </c>
      <c r="AS106" s="171" t="str">
        <f>IF('Itemized Order'!AS109="","",'Itemized Order'!AS109)</f>
        <v/>
      </c>
      <c r="AT106" s="171" t="str">
        <f>IF('Itemized Order'!AT109="","",'Itemized Order'!AT109)</f>
        <v/>
      </c>
      <c r="AU106" s="171" t="str">
        <f>IF('Itemized Order'!AU109="","",'Itemized Order'!AU109)</f>
        <v/>
      </c>
      <c r="AW106" s="171" t="str">
        <f>IF('Itemized Order'!AW109="","",'Itemized Order'!AW109)</f>
        <v/>
      </c>
      <c r="AX106" s="171" t="str">
        <f>IF('Itemized Order'!AX109="","",'Itemized Order'!AX109)</f>
        <v/>
      </c>
      <c r="AY106" s="171" t="str">
        <f>IF('Itemized Order'!AY109="","",'Itemized Order'!AY109)</f>
        <v/>
      </c>
      <c r="AZ106" s="171" t="str">
        <f>IF('Itemized Order'!AZ109="","",'Itemized Order'!AZ109)</f>
        <v/>
      </c>
      <c r="BA106" s="171" t="str">
        <f>IF('Itemized Order'!BA109="","",'Itemized Order'!BA109)</f>
        <v/>
      </c>
      <c r="BC106" s="171" t="str">
        <f>IF('Itemized Order'!BC109="","",'Itemized Order'!BC109)</f>
        <v/>
      </c>
      <c r="BD106" s="171" t="str">
        <f>IF('Itemized Order'!BD109="","",'Itemized Order'!BD109)</f>
        <v/>
      </c>
      <c r="BE106" s="171" t="str">
        <f>IF('Itemized Order'!BE109="","",'Itemized Order'!BE109)</f>
        <v/>
      </c>
      <c r="BF106" s="171" t="str">
        <f>IF('Itemized Order'!BF109="","",'Itemized Order'!BF109)</f>
        <v/>
      </c>
      <c r="BG106" s="171" t="str">
        <f>IF('Itemized Order'!BG109="","",'Itemized Order'!BG109)</f>
        <v/>
      </c>
      <c r="BI106" s="171" t="str">
        <f>IF('Itemized Order'!BI109="","",'Itemized Order'!BI109)</f>
        <v/>
      </c>
      <c r="BJ106" s="171" t="str">
        <f>IF('Itemized Order'!BJ109="","",'Itemized Order'!BJ109)</f>
        <v/>
      </c>
      <c r="BK106" s="171" t="str">
        <f>IF('Itemized Order'!BK109="","",'Itemized Order'!BK109)</f>
        <v/>
      </c>
      <c r="BL106" s="171" t="str">
        <f>IF('Itemized Order'!BL109="","",'Itemized Order'!BL109)</f>
        <v/>
      </c>
      <c r="BM106" s="171" t="str">
        <f>IF('Itemized Order'!BM109="","",'Itemized Order'!BM109)</f>
        <v/>
      </c>
      <c r="BO106" s="171" t="str">
        <f>IF('Itemized Order'!BO109="","",'Itemized Order'!BO109)</f>
        <v/>
      </c>
      <c r="BP106" s="171" t="str">
        <f>IF('Itemized Order'!BP109="","",'Itemized Order'!BP109)</f>
        <v/>
      </c>
      <c r="BQ106" s="171" t="str">
        <f>IF('Itemized Order'!BQ109="","",'Itemized Order'!BQ109)</f>
        <v/>
      </c>
      <c r="BR106" s="171" t="str">
        <f>IF('Itemized Order'!BR109="","",'Itemized Order'!BR109)</f>
        <v/>
      </c>
      <c r="BS106" s="171" t="str">
        <f>IF('Itemized Order'!BS109="","",'Itemized Order'!BS109)</f>
        <v/>
      </c>
      <c r="BU106" s="171" t="str">
        <f>IF('Itemized Order'!BU109="","",'Itemized Order'!BU109)</f>
        <v/>
      </c>
      <c r="BV106" s="171" t="str">
        <f>IF('Itemized Order'!BV109="","",'Itemized Order'!BV109)</f>
        <v/>
      </c>
      <c r="BW106" s="171" t="str">
        <f>IF('Itemized Order'!BW109="","",'Itemized Order'!BW109)</f>
        <v/>
      </c>
      <c r="BX106" s="171" t="str">
        <f>IF('Itemized Order'!BX109="","",'Itemized Order'!BX109)</f>
        <v/>
      </c>
      <c r="BY106" s="171" t="str">
        <f>IF('Itemized Order'!BY109="","",'Itemized Order'!BY109)</f>
        <v/>
      </c>
      <c r="CA106" s="171" t="str">
        <f>IF('Itemized Order'!CA109="","",'Itemized Order'!CA109)</f>
        <v/>
      </c>
      <c r="CB106" s="171" t="str">
        <f>IF('Itemized Order'!CB109="","",'Itemized Order'!CB109)</f>
        <v/>
      </c>
      <c r="CC106" s="171" t="str">
        <f>IF('Itemized Order'!CC109="","",'Itemized Order'!CC109)</f>
        <v/>
      </c>
      <c r="CD106" s="171" t="str">
        <f>IF('Itemized Order'!CD109="","",'Itemized Order'!CD109)</f>
        <v/>
      </c>
      <c r="CE106" s="171" t="str">
        <f>IF('Itemized Order'!CE109="","",'Itemized Order'!CE109)</f>
        <v/>
      </c>
    </row>
    <row r="107" spans="1:83" x14ac:dyDescent="0.3">
      <c r="A107" s="171" t="str">
        <f>IF('Itemized Order'!A110="","",'Itemized Order'!A110)</f>
        <v/>
      </c>
      <c r="B107" s="171" t="str">
        <f>IF('Itemized Order'!B110="","",'Itemized Order'!B110)</f>
        <v/>
      </c>
      <c r="C107" s="171" t="str">
        <f>IF('Itemized Order'!C110="","",'Itemized Order'!C110)</f>
        <v/>
      </c>
      <c r="D107" s="171" t="str">
        <f>IF('Itemized Order'!D110="","",'Itemized Order'!D110)</f>
        <v/>
      </c>
      <c r="E107" s="201" t="str">
        <f>IF('Itemized Order'!E110="","",'Itemized Order'!E110)</f>
        <v/>
      </c>
      <c r="G107" s="171" t="str">
        <f>IF('Itemized Order'!G110="","",'Itemized Order'!G110)</f>
        <v/>
      </c>
      <c r="H107" s="171" t="str">
        <f>IF('Itemized Order'!H110="","",'Itemized Order'!H110)</f>
        <v/>
      </c>
      <c r="I107" s="171" t="str">
        <f>IF('Itemized Order'!I110="","",'Itemized Order'!I110)</f>
        <v/>
      </c>
      <c r="J107" s="171" t="str">
        <f>IF('Itemized Order'!J110="","",'Itemized Order'!J110)</f>
        <v/>
      </c>
      <c r="K107" s="171" t="str">
        <f>IF('Itemized Order'!K110="","",'Itemized Order'!K110)</f>
        <v/>
      </c>
      <c r="M107" s="171" t="str">
        <f>IF('Itemized Order'!M110="","",'Itemized Order'!M110)</f>
        <v/>
      </c>
      <c r="N107" s="171" t="str">
        <f>IF('Itemized Order'!N110="","",'Itemized Order'!N110)</f>
        <v/>
      </c>
      <c r="O107" s="171" t="str">
        <f>IF('Itemized Order'!O110="","",'Itemized Order'!O110)</f>
        <v/>
      </c>
      <c r="P107" s="171" t="str">
        <f>IF('Itemized Order'!P110="","",'Itemized Order'!P110)</f>
        <v/>
      </c>
      <c r="Q107" s="171" t="str">
        <f>IF('Itemized Order'!Q110="","",'Itemized Order'!Q110)</f>
        <v/>
      </c>
      <c r="S107" s="171" t="str">
        <f>IF('Itemized Order'!S110="","",'Itemized Order'!S110)</f>
        <v/>
      </c>
      <c r="T107" s="171" t="str">
        <f>IF('Itemized Order'!T110="","",'Itemized Order'!T110)</f>
        <v/>
      </c>
      <c r="U107" s="171" t="str">
        <f>IF('Itemized Order'!U110="","",'Itemized Order'!U110)</f>
        <v/>
      </c>
      <c r="V107" s="171" t="str">
        <f>IF('Itemized Order'!V110="","",'Itemized Order'!V110)</f>
        <v/>
      </c>
      <c r="W107" s="171" t="str">
        <f>IF('Itemized Order'!W110="","",'Itemized Order'!W110)</f>
        <v/>
      </c>
      <c r="Y107" s="171" t="str">
        <f>IF('Itemized Order'!Y110="","",'Itemized Order'!Y110)</f>
        <v/>
      </c>
      <c r="Z107" s="171" t="str">
        <f>IF('Itemized Order'!Z110="","",'Itemized Order'!Z110)</f>
        <v/>
      </c>
      <c r="AA107" s="171" t="str">
        <f>IF('Itemized Order'!AA110="","",'Itemized Order'!AA110)</f>
        <v/>
      </c>
      <c r="AB107" s="171" t="str">
        <f>IF('Itemized Order'!AB110="","",'Itemized Order'!AB110)</f>
        <v/>
      </c>
      <c r="AC107" s="171" t="str">
        <f>IF('Itemized Order'!AC110="","",'Itemized Order'!AC110)</f>
        <v/>
      </c>
      <c r="AE107" s="171" t="str">
        <f>IF('Itemized Order'!AE110="","",'Itemized Order'!AE110)</f>
        <v/>
      </c>
      <c r="AF107" s="171" t="str">
        <f>IF('Itemized Order'!AF110="","",'Itemized Order'!AF110)</f>
        <v/>
      </c>
      <c r="AG107" s="171" t="str">
        <f>IF('Itemized Order'!AG110="","",'Itemized Order'!AG110)</f>
        <v/>
      </c>
      <c r="AH107" s="171" t="str">
        <f>IF('Itemized Order'!AH110="","",'Itemized Order'!AH110)</f>
        <v/>
      </c>
      <c r="AI107" s="171" t="str">
        <f>IF('Itemized Order'!AI110="","",'Itemized Order'!AI110)</f>
        <v/>
      </c>
      <c r="AK107" s="171" t="str">
        <f>IF('Itemized Order'!AK110="","",'Itemized Order'!AK110)</f>
        <v/>
      </c>
      <c r="AL107" s="171" t="str">
        <f>IF('Itemized Order'!AL110="","",'Itemized Order'!AL110)</f>
        <v/>
      </c>
      <c r="AM107" s="171" t="str">
        <f>IF('Itemized Order'!AM110="","",'Itemized Order'!AM110)</f>
        <v/>
      </c>
      <c r="AN107" s="171" t="str">
        <f>IF('Itemized Order'!AN110="","",'Itemized Order'!AN110)</f>
        <v/>
      </c>
      <c r="AO107" s="171" t="str">
        <f>IF('Itemized Order'!AO110="","",'Itemized Order'!AO110)</f>
        <v/>
      </c>
      <c r="AQ107" s="171" t="str">
        <f>IF('Itemized Order'!AQ110="","",'Itemized Order'!AQ110)</f>
        <v/>
      </c>
      <c r="AR107" s="171" t="str">
        <f>IF('Itemized Order'!AR110="","",'Itemized Order'!AR110)</f>
        <v/>
      </c>
      <c r="AS107" s="171" t="str">
        <f>IF('Itemized Order'!AS110="","",'Itemized Order'!AS110)</f>
        <v/>
      </c>
      <c r="AT107" s="171" t="str">
        <f>IF('Itemized Order'!AT110="","",'Itemized Order'!AT110)</f>
        <v/>
      </c>
      <c r="AU107" s="171" t="str">
        <f>IF('Itemized Order'!AU110="","",'Itemized Order'!AU110)</f>
        <v/>
      </c>
      <c r="AW107" s="171" t="str">
        <f>IF('Itemized Order'!AW110="","",'Itemized Order'!AW110)</f>
        <v/>
      </c>
      <c r="AX107" s="171" t="str">
        <f>IF('Itemized Order'!AX110="","",'Itemized Order'!AX110)</f>
        <v/>
      </c>
      <c r="AY107" s="171" t="str">
        <f>IF('Itemized Order'!AY110="","",'Itemized Order'!AY110)</f>
        <v/>
      </c>
      <c r="AZ107" s="171" t="str">
        <f>IF('Itemized Order'!AZ110="","",'Itemized Order'!AZ110)</f>
        <v/>
      </c>
      <c r="BA107" s="171" t="str">
        <f>IF('Itemized Order'!BA110="","",'Itemized Order'!BA110)</f>
        <v/>
      </c>
      <c r="BC107" s="171" t="str">
        <f>IF('Itemized Order'!BC110="","",'Itemized Order'!BC110)</f>
        <v/>
      </c>
      <c r="BD107" s="171" t="str">
        <f>IF('Itemized Order'!BD110="","",'Itemized Order'!BD110)</f>
        <v/>
      </c>
      <c r="BE107" s="171" t="str">
        <f>IF('Itemized Order'!BE110="","",'Itemized Order'!BE110)</f>
        <v/>
      </c>
      <c r="BF107" s="171" t="str">
        <f>IF('Itemized Order'!BF110="","",'Itemized Order'!BF110)</f>
        <v/>
      </c>
      <c r="BG107" s="171" t="str">
        <f>IF('Itemized Order'!BG110="","",'Itemized Order'!BG110)</f>
        <v/>
      </c>
      <c r="BI107" s="171" t="str">
        <f>IF('Itemized Order'!BI110="","",'Itemized Order'!BI110)</f>
        <v/>
      </c>
      <c r="BJ107" s="171" t="str">
        <f>IF('Itemized Order'!BJ110="","",'Itemized Order'!BJ110)</f>
        <v/>
      </c>
      <c r="BK107" s="171" t="str">
        <f>IF('Itemized Order'!BK110="","",'Itemized Order'!BK110)</f>
        <v/>
      </c>
      <c r="BL107" s="171" t="str">
        <f>IF('Itemized Order'!BL110="","",'Itemized Order'!BL110)</f>
        <v/>
      </c>
      <c r="BM107" s="171" t="str">
        <f>IF('Itemized Order'!BM110="","",'Itemized Order'!BM110)</f>
        <v/>
      </c>
      <c r="BO107" s="171" t="str">
        <f>IF('Itemized Order'!BO110="","",'Itemized Order'!BO110)</f>
        <v/>
      </c>
      <c r="BP107" s="171" t="str">
        <f>IF('Itemized Order'!BP110="","",'Itemized Order'!BP110)</f>
        <v/>
      </c>
      <c r="BQ107" s="171" t="str">
        <f>IF('Itemized Order'!BQ110="","",'Itemized Order'!BQ110)</f>
        <v/>
      </c>
      <c r="BR107" s="171" t="str">
        <f>IF('Itemized Order'!BR110="","",'Itemized Order'!BR110)</f>
        <v/>
      </c>
      <c r="BS107" s="171" t="str">
        <f>IF('Itemized Order'!BS110="","",'Itemized Order'!BS110)</f>
        <v/>
      </c>
      <c r="BU107" s="171" t="str">
        <f>IF('Itemized Order'!BU110="","",'Itemized Order'!BU110)</f>
        <v/>
      </c>
      <c r="BV107" s="171" t="str">
        <f>IF('Itemized Order'!BV110="","",'Itemized Order'!BV110)</f>
        <v/>
      </c>
      <c r="BW107" s="171" t="str">
        <f>IF('Itemized Order'!BW110="","",'Itemized Order'!BW110)</f>
        <v/>
      </c>
      <c r="BX107" s="171" t="str">
        <f>IF('Itemized Order'!BX110="","",'Itemized Order'!BX110)</f>
        <v/>
      </c>
      <c r="BY107" s="171" t="str">
        <f>IF('Itemized Order'!BY110="","",'Itemized Order'!BY110)</f>
        <v/>
      </c>
      <c r="CA107" s="171" t="str">
        <f>IF('Itemized Order'!CA110="","",'Itemized Order'!CA110)</f>
        <v/>
      </c>
      <c r="CB107" s="171" t="str">
        <f>IF('Itemized Order'!CB110="","",'Itemized Order'!CB110)</f>
        <v/>
      </c>
      <c r="CC107" s="171" t="str">
        <f>IF('Itemized Order'!CC110="","",'Itemized Order'!CC110)</f>
        <v/>
      </c>
      <c r="CD107" s="171" t="str">
        <f>IF('Itemized Order'!CD110="","",'Itemized Order'!CD110)</f>
        <v/>
      </c>
      <c r="CE107" s="171" t="str">
        <f>IF('Itemized Order'!CE110="","",'Itemized Order'!CE110)</f>
        <v/>
      </c>
    </row>
    <row r="108" spans="1:83" x14ac:dyDescent="0.3">
      <c r="A108" s="171" t="str">
        <f>IF('Itemized Order'!A111="","",'Itemized Order'!A111)</f>
        <v/>
      </c>
      <c r="B108" s="171" t="str">
        <f>IF('Itemized Order'!B111="","",'Itemized Order'!B111)</f>
        <v/>
      </c>
      <c r="C108" s="171" t="str">
        <f>IF('Itemized Order'!C111="","",'Itemized Order'!C111)</f>
        <v/>
      </c>
      <c r="D108" s="171" t="str">
        <f>IF('Itemized Order'!D111="","",'Itemized Order'!D111)</f>
        <v/>
      </c>
      <c r="E108" s="201" t="str">
        <f>IF('Itemized Order'!E111="","",'Itemized Order'!E111)</f>
        <v/>
      </c>
      <c r="G108" s="171" t="str">
        <f>IF('Itemized Order'!G111="","",'Itemized Order'!G111)</f>
        <v/>
      </c>
      <c r="H108" s="171" t="str">
        <f>IF('Itemized Order'!H111="","",'Itemized Order'!H111)</f>
        <v/>
      </c>
      <c r="I108" s="171" t="str">
        <f>IF('Itemized Order'!I111="","",'Itemized Order'!I111)</f>
        <v/>
      </c>
      <c r="J108" s="171" t="str">
        <f>IF('Itemized Order'!J111="","",'Itemized Order'!J111)</f>
        <v/>
      </c>
      <c r="K108" s="171" t="str">
        <f>IF('Itemized Order'!K111="","",'Itemized Order'!K111)</f>
        <v/>
      </c>
      <c r="M108" s="171" t="str">
        <f>IF('Itemized Order'!M111="","",'Itemized Order'!M111)</f>
        <v/>
      </c>
      <c r="N108" s="171" t="str">
        <f>IF('Itemized Order'!N111="","",'Itemized Order'!N111)</f>
        <v/>
      </c>
      <c r="O108" s="171" t="str">
        <f>IF('Itemized Order'!O111="","",'Itemized Order'!O111)</f>
        <v/>
      </c>
      <c r="P108" s="171" t="str">
        <f>IF('Itemized Order'!P111="","",'Itemized Order'!P111)</f>
        <v/>
      </c>
      <c r="Q108" s="171" t="str">
        <f>IF('Itemized Order'!Q111="","",'Itemized Order'!Q111)</f>
        <v/>
      </c>
      <c r="S108" s="171" t="str">
        <f>IF('Itemized Order'!S111="","",'Itemized Order'!S111)</f>
        <v/>
      </c>
      <c r="T108" s="171" t="str">
        <f>IF('Itemized Order'!T111="","",'Itemized Order'!T111)</f>
        <v/>
      </c>
      <c r="U108" s="171" t="str">
        <f>IF('Itemized Order'!U111="","",'Itemized Order'!U111)</f>
        <v/>
      </c>
      <c r="V108" s="171" t="str">
        <f>IF('Itemized Order'!V111="","",'Itemized Order'!V111)</f>
        <v/>
      </c>
      <c r="W108" s="171" t="str">
        <f>IF('Itemized Order'!W111="","",'Itemized Order'!W111)</f>
        <v/>
      </c>
      <c r="Y108" s="171" t="str">
        <f>IF('Itemized Order'!Y111="","",'Itemized Order'!Y111)</f>
        <v/>
      </c>
      <c r="Z108" s="171" t="str">
        <f>IF('Itemized Order'!Z111="","",'Itemized Order'!Z111)</f>
        <v/>
      </c>
      <c r="AA108" s="171" t="str">
        <f>IF('Itemized Order'!AA111="","",'Itemized Order'!AA111)</f>
        <v/>
      </c>
      <c r="AB108" s="171" t="str">
        <f>IF('Itemized Order'!AB111="","",'Itemized Order'!AB111)</f>
        <v/>
      </c>
      <c r="AC108" s="171" t="str">
        <f>IF('Itemized Order'!AC111="","",'Itemized Order'!AC111)</f>
        <v/>
      </c>
      <c r="AE108" s="171" t="str">
        <f>IF('Itemized Order'!AE111="","",'Itemized Order'!AE111)</f>
        <v/>
      </c>
      <c r="AF108" s="171" t="str">
        <f>IF('Itemized Order'!AF111="","",'Itemized Order'!AF111)</f>
        <v/>
      </c>
      <c r="AG108" s="171" t="str">
        <f>IF('Itemized Order'!AG111="","",'Itemized Order'!AG111)</f>
        <v/>
      </c>
      <c r="AH108" s="171" t="str">
        <f>IF('Itemized Order'!AH111="","",'Itemized Order'!AH111)</f>
        <v/>
      </c>
      <c r="AI108" s="171" t="str">
        <f>IF('Itemized Order'!AI111="","",'Itemized Order'!AI111)</f>
        <v/>
      </c>
      <c r="AK108" s="171" t="str">
        <f>IF('Itemized Order'!AK111="","",'Itemized Order'!AK111)</f>
        <v/>
      </c>
      <c r="AL108" s="171" t="str">
        <f>IF('Itemized Order'!AL111="","",'Itemized Order'!AL111)</f>
        <v/>
      </c>
      <c r="AM108" s="171" t="str">
        <f>IF('Itemized Order'!AM111="","",'Itemized Order'!AM111)</f>
        <v/>
      </c>
      <c r="AN108" s="171" t="str">
        <f>IF('Itemized Order'!AN111="","",'Itemized Order'!AN111)</f>
        <v/>
      </c>
      <c r="AO108" s="171" t="str">
        <f>IF('Itemized Order'!AO111="","",'Itemized Order'!AO111)</f>
        <v/>
      </c>
      <c r="AQ108" s="171" t="str">
        <f>IF('Itemized Order'!AQ111="","",'Itemized Order'!AQ111)</f>
        <v/>
      </c>
      <c r="AR108" s="171" t="str">
        <f>IF('Itemized Order'!AR111="","",'Itemized Order'!AR111)</f>
        <v/>
      </c>
      <c r="AS108" s="171" t="str">
        <f>IF('Itemized Order'!AS111="","",'Itemized Order'!AS111)</f>
        <v/>
      </c>
      <c r="AT108" s="171" t="str">
        <f>IF('Itemized Order'!AT111="","",'Itemized Order'!AT111)</f>
        <v/>
      </c>
      <c r="AU108" s="171" t="str">
        <f>IF('Itemized Order'!AU111="","",'Itemized Order'!AU111)</f>
        <v/>
      </c>
      <c r="AW108" s="171" t="str">
        <f>IF('Itemized Order'!AW111="","",'Itemized Order'!AW111)</f>
        <v/>
      </c>
      <c r="AX108" s="171" t="str">
        <f>IF('Itemized Order'!AX111="","",'Itemized Order'!AX111)</f>
        <v/>
      </c>
      <c r="AY108" s="171" t="str">
        <f>IF('Itemized Order'!AY111="","",'Itemized Order'!AY111)</f>
        <v/>
      </c>
      <c r="AZ108" s="171" t="str">
        <f>IF('Itemized Order'!AZ111="","",'Itemized Order'!AZ111)</f>
        <v/>
      </c>
      <c r="BA108" s="171" t="str">
        <f>IF('Itemized Order'!BA111="","",'Itemized Order'!BA111)</f>
        <v/>
      </c>
      <c r="BC108" s="171" t="str">
        <f>IF('Itemized Order'!BC111="","",'Itemized Order'!BC111)</f>
        <v/>
      </c>
      <c r="BD108" s="171" t="str">
        <f>IF('Itemized Order'!BD111="","",'Itemized Order'!BD111)</f>
        <v/>
      </c>
      <c r="BE108" s="171" t="str">
        <f>IF('Itemized Order'!BE111="","",'Itemized Order'!BE111)</f>
        <v/>
      </c>
      <c r="BF108" s="171" t="str">
        <f>IF('Itemized Order'!BF111="","",'Itemized Order'!BF111)</f>
        <v/>
      </c>
      <c r="BG108" s="171" t="str">
        <f>IF('Itemized Order'!BG111="","",'Itemized Order'!BG111)</f>
        <v/>
      </c>
      <c r="BI108" s="171" t="str">
        <f>IF('Itemized Order'!BI111="","",'Itemized Order'!BI111)</f>
        <v/>
      </c>
      <c r="BJ108" s="171" t="str">
        <f>IF('Itemized Order'!BJ111="","",'Itemized Order'!BJ111)</f>
        <v/>
      </c>
      <c r="BK108" s="171" t="str">
        <f>IF('Itemized Order'!BK111="","",'Itemized Order'!BK111)</f>
        <v/>
      </c>
      <c r="BL108" s="171" t="str">
        <f>IF('Itemized Order'!BL111="","",'Itemized Order'!BL111)</f>
        <v/>
      </c>
      <c r="BM108" s="171" t="str">
        <f>IF('Itemized Order'!BM111="","",'Itemized Order'!BM111)</f>
        <v/>
      </c>
      <c r="BO108" s="171" t="str">
        <f>IF('Itemized Order'!BO111="","",'Itemized Order'!BO111)</f>
        <v/>
      </c>
      <c r="BP108" s="171" t="str">
        <f>IF('Itemized Order'!BP111="","",'Itemized Order'!BP111)</f>
        <v/>
      </c>
      <c r="BQ108" s="171" t="str">
        <f>IF('Itemized Order'!BQ111="","",'Itemized Order'!BQ111)</f>
        <v/>
      </c>
      <c r="BR108" s="171" t="str">
        <f>IF('Itemized Order'!BR111="","",'Itemized Order'!BR111)</f>
        <v/>
      </c>
      <c r="BS108" s="171" t="str">
        <f>IF('Itemized Order'!BS111="","",'Itemized Order'!BS111)</f>
        <v/>
      </c>
      <c r="BU108" s="171" t="str">
        <f>IF('Itemized Order'!BU111="","",'Itemized Order'!BU111)</f>
        <v/>
      </c>
      <c r="BV108" s="171" t="str">
        <f>IF('Itemized Order'!BV111="","",'Itemized Order'!BV111)</f>
        <v/>
      </c>
      <c r="BW108" s="171" t="str">
        <f>IF('Itemized Order'!BW111="","",'Itemized Order'!BW111)</f>
        <v/>
      </c>
      <c r="BX108" s="171" t="str">
        <f>IF('Itemized Order'!BX111="","",'Itemized Order'!BX111)</f>
        <v/>
      </c>
      <c r="BY108" s="171" t="str">
        <f>IF('Itemized Order'!BY111="","",'Itemized Order'!BY111)</f>
        <v/>
      </c>
      <c r="CA108" s="171" t="str">
        <f>IF('Itemized Order'!CA111="","",'Itemized Order'!CA111)</f>
        <v/>
      </c>
      <c r="CB108" s="171" t="str">
        <f>IF('Itemized Order'!CB111="","",'Itemized Order'!CB111)</f>
        <v/>
      </c>
      <c r="CC108" s="171" t="str">
        <f>IF('Itemized Order'!CC111="","",'Itemized Order'!CC111)</f>
        <v/>
      </c>
      <c r="CD108" s="171" t="str">
        <f>IF('Itemized Order'!CD111="","",'Itemized Order'!CD111)</f>
        <v/>
      </c>
      <c r="CE108" s="171" t="str">
        <f>IF('Itemized Order'!CE111="","",'Itemized Order'!CE111)</f>
        <v/>
      </c>
    </row>
    <row r="109" spans="1:83" x14ac:dyDescent="0.3">
      <c r="A109" s="171" t="str">
        <f>IF('Itemized Order'!A112="","",'Itemized Order'!A112)</f>
        <v/>
      </c>
      <c r="B109" s="171" t="str">
        <f>IF('Itemized Order'!B112="","",'Itemized Order'!B112)</f>
        <v/>
      </c>
      <c r="C109" s="171" t="str">
        <f>IF('Itemized Order'!C112="","",'Itemized Order'!C112)</f>
        <v/>
      </c>
      <c r="D109" s="171" t="str">
        <f>IF('Itemized Order'!D112="","",'Itemized Order'!D112)</f>
        <v/>
      </c>
      <c r="E109" s="201" t="str">
        <f>IF('Itemized Order'!E112="","",'Itemized Order'!E112)</f>
        <v/>
      </c>
      <c r="G109" s="171" t="str">
        <f>IF('Itemized Order'!G112="","",'Itemized Order'!G112)</f>
        <v/>
      </c>
      <c r="H109" s="171" t="str">
        <f>IF('Itemized Order'!H112="","",'Itemized Order'!H112)</f>
        <v/>
      </c>
      <c r="I109" s="171" t="str">
        <f>IF('Itemized Order'!I112="","",'Itemized Order'!I112)</f>
        <v/>
      </c>
      <c r="J109" s="171" t="str">
        <f>IF('Itemized Order'!J112="","",'Itemized Order'!J112)</f>
        <v/>
      </c>
      <c r="K109" s="171" t="str">
        <f>IF('Itemized Order'!K112="","",'Itemized Order'!K112)</f>
        <v/>
      </c>
      <c r="M109" s="171" t="str">
        <f>IF('Itemized Order'!M112="","",'Itemized Order'!M112)</f>
        <v/>
      </c>
      <c r="N109" s="171" t="str">
        <f>IF('Itemized Order'!N112="","",'Itemized Order'!N112)</f>
        <v/>
      </c>
      <c r="O109" s="171" t="str">
        <f>IF('Itemized Order'!O112="","",'Itemized Order'!O112)</f>
        <v/>
      </c>
      <c r="P109" s="171" t="str">
        <f>IF('Itemized Order'!P112="","",'Itemized Order'!P112)</f>
        <v/>
      </c>
      <c r="Q109" s="171" t="str">
        <f>IF('Itemized Order'!Q112="","",'Itemized Order'!Q112)</f>
        <v/>
      </c>
      <c r="S109" s="171" t="str">
        <f>IF('Itemized Order'!S112="","",'Itemized Order'!S112)</f>
        <v/>
      </c>
      <c r="T109" s="171" t="str">
        <f>IF('Itemized Order'!T112="","",'Itemized Order'!T112)</f>
        <v/>
      </c>
      <c r="U109" s="171" t="str">
        <f>IF('Itemized Order'!U112="","",'Itemized Order'!U112)</f>
        <v/>
      </c>
      <c r="V109" s="171" t="str">
        <f>IF('Itemized Order'!V112="","",'Itemized Order'!V112)</f>
        <v/>
      </c>
      <c r="W109" s="171" t="str">
        <f>IF('Itemized Order'!W112="","",'Itemized Order'!W112)</f>
        <v/>
      </c>
      <c r="Y109" s="171" t="str">
        <f>IF('Itemized Order'!Y112="","",'Itemized Order'!Y112)</f>
        <v/>
      </c>
      <c r="Z109" s="171" t="str">
        <f>IF('Itemized Order'!Z112="","",'Itemized Order'!Z112)</f>
        <v/>
      </c>
      <c r="AA109" s="171" t="str">
        <f>IF('Itemized Order'!AA112="","",'Itemized Order'!AA112)</f>
        <v/>
      </c>
      <c r="AB109" s="171" t="str">
        <f>IF('Itemized Order'!AB112="","",'Itemized Order'!AB112)</f>
        <v/>
      </c>
      <c r="AC109" s="171" t="str">
        <f>IF('Itemized Order'!AC112="","",'Itemized Order'!AC112)</f>
        <v/>
      </c>
      <c r="AE109" s="171" t="str">
        <f>IF('Itemized Order'!AE112="","",'Itemized Order'!AE112)</f>
        <v/>
      </c>
      <c r="AF109" s="171" t="str">
        <f>IF('Itemized Order'!AF112="","",'Itemized Order'!AF112)</f>
        <v/>
      </c>
      <c r="AG109" s="171" t="str">
        <f>IF('Itemized Order'!AG112="","",'Itemized Order'!AG112)</f>
        <v/>
      </c>
      <c r="AH109" s="171" t="str">
        <f>IF('Itemized Order'!AH112="","",'Itemized Order'!AH112)</f>
        <v/>
      </c>
      <c r="AI109" s="171" t="str">
        <f>IF('Itemized Order'!AI112="","",'Itemized Order'!AI112)</f>
        <v/>
      </c>
      <c r="AK109" s="171" t="str">
        <f>IF('Itemized Order'!AK112="","",'Itemized Order'!AK112)</f>
        <v/>
      </c>
      <c r="AL109" s="171" t="str">
        <f>IF('Itemized Order'!AL112="","",'Itemized Order'!AL112)</f>
        <v/>
      </c>
      <c r="AM109" s="171" t="str">
        <f>IF('Itemized Order'!AM112="","",'Itemized Order'!AM112)</f>
        <v/>
      </c>
      <c r="AN109" s="171" t="str">
        <f>IF('Itemized Order'!AN112="","",'Itemized Order'!AN112)</f>
        <v/>
      </c>
      <c r="AO109" s="171" t="str">
        <f>IF('Itemized Order'!AO112="","",'Itemized Order'!AO112)</f>
        <v/>
      </c>
      <c r="AQ109" s="171" t="str">
        <f>IF('Itemized Order'!AQ112="","",'Itemized Order'!AQ112)</f>
        <v/>
      </c>
      <c r="AR109" s="171" t="str">
        <f>IF('Itemized Order'!AR112="","",'Itemized Order'!AR112)</f>
        <v/>
      </c>
      <c r="AS109" s="171" t="str">
        <f>IF('Itemized Order'!AS112="","",'Itemized Order'!AS112)</f>
        <v/>
      </c>
      <c r="AT109" s="171" t="str">
        <f>IF('Itemized Order'!AT112="","",'Itemized Order'!AT112)</f>
        <v/>
      </c>
      <c r="AU109" s="171" t="str">
        <f>IF('Itemized Order'!AU112="","",'Itemized Order'!AU112)</f>
        <v/>
      </c>
      <c r="AW109" s="171" t="str">
        <f>IF('Itemized Order'!AW112="","",'Itemized Order'!AW112)</f>
        <v/>
      </c>
      <c r="AX109" s="171" t="str">
        <f>IF('Itemized Order'!AX112="","",'Itemized Order'!AX112)</f>
        <v/>
      </c>
      <c r="AY109" s="171" t="str">
        <f>IF('Itemized Order'!AY112="","",'Itemized Order'!AY112)</f>
        <v/>
      </c>
      <c r="AZ109" s="171" t="str">
        <f>IF('Itemized Order'!AZ112="","",'Itemized Order'!AZ112)</f>
        <v/>
      </c>
      <c r="BA109" s="171" t="str">
        <f>IF('Itemized Order'!BA112="","",'Itemized Order'!BA112)</f>
        <v/>
      </c>
      <c r="BC109" s="171" t="str">
        <f>IF('Itemized Order'!BC112="","",'Itemized Order'!BC112)</f>
        <v/>
      </c>
      <c r="BD109" s="171" t="str">
        <f>IF('Itemized Order'!BD112="","",'Itemized Order'!BD112)</f>
        <v/>
      </c>
      <c r="BE109" s="171" t="str">
        <f>IF('Itemized Order'!BE112="","",'Itemized Order'!BE112)</f>
        <v/>
      </c>
      <c r="BF109" s="171" t="str">
        <f>IF('Itemized Order'!BF112="","",'Itemized Order'!BF112)</f>
        <v/>
      </c>
      <c r="BG109" s="171" t="str">
        <f>IF('Itemized Order'!BG112="","",'Itemized Order'!BG112)</f>
        <v/>
      </c>
      <c r="BI109" s="171" t="str">
        <f>IF('Itemized Order'!BI112="","",'Itemized Order'!BI112)</f>
        <v/>
      </c>
      <c r="BJ109" s="171" t="str">
        <f>IF('Itemized Order'!BJ112="","",'Itemized Order'!BJ112)</f>
        <v/>
      </c>
      <c r="BK109" s="171" t="str">
        <f>IF('Itemized Order'!BK112="","",'Itemized Order'!BK112)</f>
        <v/>
      </c>
      <c r="BL109" s="171" t="str">
        <f>IF('Itemized Order'!BL112="","",'Itemized Order'!BL112)</f>
        <v/>
      </c>
      <c r="BM109" s="171" t="str">
        <f>IF('Itemized Order'!BM112="","",'Itemized Order'!BM112)</f>
        <v/>
      </c>
      <c r="BO109" s="171" t="str">
        <f>IF('Itemized Order'!BO112="","",'Itemized Order'!BO112)</f>
        <v/>
      </c>
      <c r="BP109" s="171" t="str">
        <f>IF('Itemized Order'!BP112="","",'Itemized Order'!BP112)</f>
        <v/>
      </c>
      <c r="BQ109" s="171" t="str">
        <f>IF('Itemized Order'!BQ112="","",'Itemized Order'!BQ112)</f>
        <v/>
      </c>
      <c r="BR109" s="171" t="str">
        <f>IF('Itemized Order'!BR112="","",'Itemized Order'!BR112)</f>
        <v/>
      </c>
      <c r="BS109" s="171" t="str">
        <f>IF('Itemized Order'!BS112="","",'Itemized Order'!BS112)</f>
        <v/>
      </c>
      <c r="BU109" s="171" t="str">
        <f>IF('Itemized Order'!BU112="","",'Itemized Order'!BU112)</f>
        <v/>
      </c>
      <c r="BV109" s="171" t="str">
        <f>IF('Itemized Order'!BV112="","",'Itemized Order'!BV112)</f>
        <v/>
      </c>
      <c r="BW109" s="171" t="str">
        <f>IF('Itemized Order'!BW112="","",'Itemized Order'!BW112)</f>
        <v/>
      </c>
      <c r="BX109" s="171" t="str">
        <f>IF('Itemized Order'!BX112="","",'Itemized Order'!BX112)</f>
        <v/>
      </c>
      <c r="BY109" s="171" t="str">
        <f>IF('Itemized Order'!BY112="","",'Itemized Order'!BY112)</f>
        <v/>
      </c>
      <c r="CA109" s="171" t="str">
        <f>IF('Itemized Order'!CA112="","",'Itemized Order'!CA112)</f>
        <v/>
      </c>
      <c r="CB109" s="171" t="str">
        <f>IF('Itemized Order'!CB112="","",'Itemized Order'!CB112)</f>
        <v/>
      </c>
      <c r="CC109" s="171" t="str">
        <f>IF('Itemized Order'!CC112="","",'Itemized Order'!CC112)</f>
        <v/>
      </c>
      <c r="CD109" s="171" t="str">
        <f>IF('Itemized Order'!CD112="","",'Itemized Order'!CD112)</f>
        <v/>
      </c>
      <c r="CE109" s="171" t="str">
        <f>IF('Itemized Order'!CE112="","",'Itemized Order'!CE112)</f>
        <v/>
      </c>
    </row>
    <row r="110" spans="1:83" x14ac:dyDescent="0.3">
      <c r="A110" s="171" t="str">
        <f>IF('Itemized Order'!A113="","",'Itemized Order'!A113)</f>
        <v/>
      </c>
      <c r="B110" s="171" t="str">
        <f>IF('Itemized Order'!B113="","",'Itemized Order'!B113)</f>
        <v/>
      </c>
      <c r="C110" s="171" t="str">
        <f>IF('Itemized Order'!C113="","",'Itemized Order'!C113)</f>
        <v/>
      </c>
      <c r="D110" s="171" t="str">
        <f>IF('Itemized Order'!D113="","",'Itemized Order'!D113)</f>
        <v/>
      </c>
      <c r="E110" s="201" t="str">
        <f>IF('Itemized Order'!E113="","",'Itemized Order'!E113)</f>
        <v/>
      </c>
      <c r="G110" s="171" t="str">
        <f>IF('Itemized Order'!G113="","",'Itemized Order'!G113)</f>
        <v/>
      </c>
      <c r="H110" s="171" t="str">
        <f>IF('Itemized Order'!H113="","",'Itemized Order'!H113)</f>
        <v/>
      </c>
      <c r="I110" s="171" t="str">
        <f>IF('Itemized Order'!I113="","",'Itemized Order'!I113)</f>
        <v/>
      </c>
      <c r="J110" s="171" t="str">
        <f>IF('Itemized Order'!J113="","",'Itemized Order'!J113)</f>
        <v/>
      </c>
      <c r="K110" s="171" t="str">
        <f>IF('Itemized Order'!K113="","",'Itemized Order'!K113)</f>
        <v/>
      </c>
      <c r="M110" s="171" t="str">
        <f>IF('Itemized Order'!M113="","",'Itemized Order'!M113)</f>
        <v/>
      </c>
      <c r="N110" s="171" t="str">
        <f>IF('Itemized Order'!N113="","",'Itemized Order'!N113)</f>
        <v/>
      </c>
      <c r="O110" s="171" t="str">
        <f>IF('Itemized Order'!O113="","",'Itemized Order'!O113)</f>
        <v/>
      </c>
      <c r="P110" s="171" t="str">
        <f>IF('Itemized Order'!P113="","",'Itemized Order'!P113)</f>
        <v/>
      </c>
      <c r="Q110" s="171" t="str">
        <f>IF('Itemized Order'!Q113="","",'Itemized Order'!Q113)</f>
        <v/>
      </c>
      <c r="S110" s="171" t="str">
        <f>IF('Itemized Order'!S113="","",'Itemized Order'!S113)</f>
        <v/>
      </c>
      <c r="T110" s="171" t="str">
        <f>IF('Itemized Order'!T113="","",'Itemized Order'!T113)</f>
        <v/>
      </c>
      <c r="U110" s="171" t="str">
        <f>IF('Itemized Order'!U113="","",'Itemized Order'!U113)</f>
        <v/>
      </c>
      <c r="V110" s="171" t="str">
        <f>IF('Itemized Order'!V113="","",'Itemized Order'!V113)</f>
        <v/>
      </c>
      <c r="W110" s="171" t="str">
        <f>IF('Itemized Order'!W113="","",'Itemized Order'!W113)</f>
        <v/>
      </c>
      <c r="Y110" s="171" t="str">
        <f>IF('Itemized Order'!Y113="","",'Itemized Order'!Y113)</f>
        <v/>
      </c>
      <c r="Z110" s="171" t="str">
        <f>IF('Itemized Order'!Z113="","",'Itemized Order'!Z113)</f>
        <v/>
      </c>
      <c r="AA110" s="171" t="str">
        <f>IF('Itemized Order'!AA113="","",'Itemized Order'!AA113)</f>
        <v/>
      </c>
      <c r="AB110" s="171" t="str">
        <f>IF('Itemized Order'!AB113="","",'Itemized Order'!AB113)</f>
        <v/>
      </c>
      <c r="AC110" s="171" t="str">
        <f>IF('Itemized Order'!AC113="","",'Itemized Order'!AC113)</f>
        <v/>
      </c>
      <c r="AE110" s="171" t="str">
        <f>IF('Itemized Order'!AE113="","",'Itemized Order'!AE113)</f>
        <v/>
      </c>
      <c r="AF110" s="171" t="str">
        <f>IF('Itemized Order'!AF113="","",'Itemized Order'!AF113)</f>
        <v/>
      </c>
      <c r="AG110" s="171" t="str">
        <f>IF('Itemized Order'!AG113="","",'Itemized Order'!AG113)</f>
        <v/>
      </c>
      <c r="AH110" s="171" t="str">
        <f>IF('Itemized Order'!AH113="","",'Itemized Order'!AH113)</f>
        <v/>
      </c>
      <c r="AI110" s="171" t="str">
        <f>IF('Itemized Order'!AI113="","",'Itemized Order'!AI113)</f>
        <v/>
      </c>
      <c r="AK110" s="171" t="str">
        <f>IF('Itemized Order'!AK113="","",'Itemized Order'!AK113)</f>
        <v/>
      </c>
      <c r="AL110" s="171" t="str">
        <f>IF('Itemized Order'!AL113="","",'Itemized Order'!AL113)</f>
        <v/>
      </c>
      <c r="AM110" s="171" t="str">
        <f>IF('Itemized Order'!AM113="","",'Itemized Order'!AM113)</f>
        <v/>
      </c>
      <c r="AN110" s="171" t="str">
        <f>IF('Itemized Order'!AN113="","",'Itemized Order'!AN113)</f>
        <v/>
      </c>
      <c r="AO110" s="171" t="str">
        <f>IF('Itemized Order'!AO113="","",'Itemized Order'!AO113)</f>
        <v/>
      </c>
      <c r="AQ110" s="171" t="str">
        <f>IF('Itemized Order'!AQ113="","",'Itemized Order'!AQ113)</f>
        <v/>
      </c>
      <c r="AR110" s="171" t="str">
        <f>IF('Itemized Order'!AR113="","",'Itemized Order'!AR113)</f>
        <v/>
      </c>
      <c r="AS110" s="171" t="str">
        <f>IF('Itemized Order'!AS113="","",'Itemized Order'!AS113)</f>
        <v/>
      </c>
      <c r="AT110" s="171" t="str">
        <f>IF('Itemized Order'!AT113="","",'Itemized Order'!AT113)</f>
        <v/>
      </c>
      <c r="AU110" s="171" t="str">
        <f>IF('Itemized Order'!AU113="","",'Itemized Order'!AU113)</f>
        <v/>
      </c>
      <c r="AW110" s="171" t="str">
        <f>IF('Itemized Order'!AW113="","",'Itemized Order'!AW113)</f>
        <v/>
      </c>
      <c r="AX110" s="171" t="str">
        <f>IF('Itemized Order'!AX113="","",'Itemized Order'!AX113)</f>
        <v/>
      </c>
      <c r="AY110" s="171" t="str">
        <f>IF('Itemized Order'!AY113="","",'Itemized Order'!AY113)</f>
        <v/>
      </c>
      <c r="AZ110" s="171" t="str">
        <f>IF('Itemized Order'!AZ113="","",'Itemized Order'!AZ113)</f>
        <v/>
      </c>
      <c r="BA110" s="171" t="str">
        <f>IF('Itemized Order'!BA113="","",'Itemized Order'!BA113)</f>
        <v/>
      </c>
      <c r="BC110" s="171" t="str">
        <f>IF('Itemized Order'!BC113="","",'Itemized Order'!BC113)</f>
        <v/>
      </c>
      <c r="BD110" s="171" t="str">
        <f>IF('Itemized Order'!BD113="","",'Itemized Order'!BD113)</f>
        <v/>
      </c>
      <c r="BE110" s="171" t="str">
        <f>IF('Itemized Order'!BE113="","",'Itemized Order'!BE113)</f>
        <v/>
      </c>
      <c r="BF110" s="171" t="str">
        <f>IF('Itemized Order'!BF113="","",'Itemized Order'!BF113)</f>
        <v/>
      </c>
      <c r="BG110" s="171" t="str">
        <f>IF('Itemized Order'!BG113="","",'Itemized Order'!BG113)</f>
        <v/>
      </c>
      <c r="BI110" s="171" t="str">
        <f>IF('Itemized Order'!BI113="","",'Itemized Order'!BI113)</f>
        <v/>
      </c>
      <c r="BJ110" s="171" t="str">
        <f>IF('Itemized Order'!BJ113="","",'Itemized Order'!BJ113)</f>
        <v/>
      </c>
      <c r="BK110" s="171" t="str">
        <f>IF('Itemized Order'!BK113="","",'Itemized Order'!BK113)</f>
        <v/>
      </c>
      <c r="BL110" s="171" t="str">
        <f>IF('Itemized Order'!BL113="","",'Itemized Order'!BL113)</f>
        <v/>
      </c>
      <c r="BM110" s="171" t="str">
        <f>IF('Itemized Order'!BM113="","",'Itemized Order'!BM113)</f>
        <v/>
      </c>
      <c r="BO110" s="171" t="str">
        <f>IF('Itemized Order'!BO113="","",'Itemized Order'!BO113)</f>
        <v/>
      </c>
      <c r="BP110" s="171" t="str">
        <f>IF('Itemized Order'!BP113="","",'Itemized Order'!BP113)</f>
        <v/>
      </c>
      <c r="BQ110" s="171" t="str">
        <f>IF('Itemized Order'!BQ113="","",'Itemized Order'!BQ113)</f>
        <v/>
      </c>
      <c r="BR110" s="171" t="str">
        <f>IF('Itemized Order'!BR113="","",'Itemized Order'!BR113)</f>
        <v/>
      </c>
      <c r="BS110" s="171" t="str">
        <f>IF('Itemized Order'!BS113="","",'Itemized Order'!BS113)</f>
        <v/>
      </c>
      <c r="BU110" s="171" t="str">
        <f>IF('Itemized Order'!BU113="","",'Itemized Order'!BU113)</f>
        <v/>
      </c>
      <c r="BV110" s="171" t="str">
        <f>IF('Itemized Order'!BV113="","",'Itemized Order'!BV113)</f>
        <v/>
      </c>
      <c r="BW110" s="171" t="str">
        <f>IF('Itemized Order'!BW113="","",'Itemized Order'!BW113)</f>
        <v/>
      </c>
      <c r="BX110" s="171" t="str">
        <f>IF('Itemized Order'!BX113="","",'Itemized Order'!BX113)</f>
        <v/>
      </c>
      <c r="BY110" s="171" t="str">
        <f>IF('Itemized Order'!BY113="","",'Itemized Order'!BY113)</f>
        <v/>
      </c>
      <c r="CA110" s="171" t="str">
        <f>IF('Itemized Order'!CA113="","",'Itemized Order'!CA113)</f>
        <v/>
      </c>
      <c r="CB110" s="171" t="str">
        <f>IF('Itemized Order'!CB113="","",'Itemized Order'!CB113)</f>
        <v/>
      </c>
      <c r="CC110" s="171" t="str">
        <f>IF('Itemized Order'!CC113="","",'Itemized Order'!CC113)</f>
        <v/>
      </c>
      <c r="CD110" s="171" t="str">
        <f>IF('Itemized Order'!CD113="","",'Itemized Order'!CD113)</f>
        <v/>
      </c>
      <c r="CE110" s="171" t="str">
        <f>IF('Itemized Order'!CE113="","",'Itemized Order'!CE113)</f>
        <v/>
      </c>
    </row>
    <row r="111" spans="1:83" x14ac:dyDescent="0.3">
      <c r="A111" s="171" t="str">
        <f>IF('Itemized Order'!A114="","",'Itemized Order'!A114)</f>
        <v/>
      </c>
      <c r="B111" s="171" t="str">
        <f>IF('Itemized Order'!B114="","",'Itemized Order'!B114)</f>
        <v/>
      </c>
      <c r="C111" s="171" t="str">
        <f>IF('Itemized Order'!C114="","",'Itemized Order'!C114)</f>
        <v/>
      </c>
      <c r="D111" s="171" t="str">
        <f>IF('Itemized Order'!D114="","",'Itemized Order'!D114)</f>
        <v/>
      </c>
      <c r="E111" s="201" t="str">
        <f>IF('Itemized Order'!E114="","",'Itemized Order'!E114)</f>
        <v/>
      </c>
      <c r="G111" s="171" t="str">
        <f>IF('Itemized Order'!G114="","",'Itemized Order'!G114)</f>
        <v/>
      </c>
      <c r="H111" s="171" t="str">
        <f>IF('Itemized Order'!H114="","",'Itemized Order'!H114)</f>
        <v/>
      </c>
      <c r="I111" s="171" t="str">
        <f>IF('Itemized Order'!I114="","",'Itemized Order'!I114)</f>
        <v/>
      </c>
      <c r="J111" s="171" t="str">
        <f>IF('Itemized Order'!J114="","",'Itemized Order'!J114)</f>
        <v/>
      </c>
      <c r="K111" s="171" t="str">
        <f>IF('Itemized Order'!K114="","",'Itemized Order'!K114)</f>
        <v/>
      </c>
      <c r="M111" s="171" t="str">
        <f>IF('Itemized Order'!M114="","",'Itemized Order'!M114)</f>
        <v/>
      </c>
      <c r="N111" s="171" t="str">
        <f>IF('Itemized Order'!N114="","",'Itemized Order'!N114)</f>
        <v/>
      </c>
      <c r="O111" s="171" t="str">
        <f>IF('Itemized Order'!O114="","",'Itemized Order'!O114)</f>
        <v/>
      </c>
      <c r="P111" s="171" t="str">
        <f>IF('Itemized Order'!P114="","",'Itemized Order'!P114)</f>
        <v/>
      </c>
      <c r="Q111" s="171" t="str">
        <f>IF('Itemized Order'!Q114="","",'Itemized Order'!Q114)</f>
        <v/>
      </c>
      <c r="S111" s="171" t="str">
        <f>IF('Itemized Order'!S114="","",'Itemized Order'!S114)</f>
        <v/>
      </c>
      <c r="T111" s="171" t="str">
        <f>IF('Itemized Order'!T114="","",'Itemized Order'!T114)</f>
        <v/>
      </c>
      <c r="U111" s="171" t="str">
        <f>IF('Itemized Order'!U114="","",'Itemized Order'!U114)</f>
        <v/>
      </c>
      <c r="V111" s="171" t="str">
        <f>IF('Itemized Order'!V114="","",'Itemized Order'!V114)</f>
        <v/>
      </c>
      <c r="W111" s="171" t="str">
        <f>IF('Itemized Order'!W114="","",'Itemized Order'!W114)</f>
        <v/>
      </c>
      <c r="Y111" s="171" t="str">
        <f>IF('Itemized Order'!Y114="","",'Itemized Order'!Y114)</f>
        <v/>
      </c>
      <c r="Z111" s="171" t="str">
        <f>IF('Itemized Order'!Z114="","",'Itemized Order'!Z114)</f>
        <v/>
      </c>
      <c r="AA111" s="171" t="str">
        <f>IF('Itemized Order'!AA114="","",'Itemized Order'!AA114)</f>
        <v/>
      </c>
      <c r="AB111" s="171" t="str">
        <f>IF('Itemized Order'!AB114="","",'Itemized Order'!AB114)</f>
        <v/>
      </c>
      <c r="AC111" s="171" t="str">
        <f>IF('Itemized Order'!AC114="","",'Itemized Order'!AC114)</f>
        <v/>
      </c>
      <c r="AE111" s="171" t="str">
        <f>IF('Itemized Order'!AE114="","",'Itemized Order'!AE114)</f>
        <v/>
      </c>
      <c r="AF111" s="171" t="str">
        <f>IF('Itemized Order'!AF114="","",'Itemized Order'!AF114)</f>
        <v/>
      </c>
      <c r="AG111" s="171" t="str">
        <f>IF('Itemized Order'!AG114="","",'Itemized Order'!AG114)</f>
        <v/>
      </c>
      <c r="AH111" s="171" t="str">
        <f>IF('Itemized Order'!AH114="","",'Itemized Order'!AH114)</f>
        <v/>
      </c>
      <c r="AI111" s="171" t="str">
        <f>IF('Itemized Order'!AI114="","",'Itemized Order'!AI114)</f>
        <v/>
      </c>
      <c r="AK111" s="171" t="str">
        <f>IF('Itemized Order'!AK114="","",'Itemized Order'!AK114)</f>
        <v/>
      </c>
      <c r="AL111" s="171" t="str">
        <f>IF('Itemized Order'!AL114="","",'Itemized Order'!AL114)</f>
        <v/>
      </c>
      <c r="AM111" s="171" t="str">
        <f>IF('Itemized Order'!AM114="","",'Itemized Order'!AM114)</f>
        <v/>
      </c>
      <c r="AN111" s="171" t="str">
        <f>IF('Itemized Order'!AN114="","",'Itemized Order'!AN114)</f>
        <v/>
      </c>
      <c r="AO111" s="171" t="str">
        <f>IF('Itemized Order'!AO114="","",'Itemized Order'!AO114)</f>
        <v/>
      </c>
      <c r="AQ111" s="171" t="str">
        <f>IF('Itemized Order'!AQ114="","",'Itemized Order'!AQ114)</f>
        <v/>
      </c>
      <c r="AR111" s="171" t="str">
        <f>IF('Itemized Order'!AR114="","",'Itemized Order'!AR114)</f>
        <v/>
      </c>
      <c r="AS111" s="171" t="str">
        <f>IF('Itemized Order'!AS114="","",'Itemized Order'!AS114)</f>
        <v/>
      </c>
      <c r="AT111" s="171" t="str">
        <f>IF('Itemized Order'!AT114="","",'Itemized Order'!AT114)</f>
        <v/>
      </c>
      <c r="AU111" s="171" t="str">
        <f>IF('Itemized Order'!AU114="","",'Itemized Order'!AU114)</f>
        <v/>
      </c>
      <c r="AW111" s="171" t="str">
        <f>IF('Itemized Order'!AW114="","",'Itemized Order'!AW114)</f>
        <v/>
      </c>
      <c r="AX111" s="171" t="str">
        <f>IF('Itemized Order'!AX114="","",'Itemized Order'!AX114)</f>
        <v/>
      </c>
      <c r="AY111" s="171" t="str">
        <f>IF('Itemized Order'!AY114="","",'Itemized Order'!AY114)</f>
        <v/>
      </c>
      <c r="AZ111" s="171" t="str">
        <f>IF('Itemized Order'!AZ114="","",'Itemized Order'!AZ114)</f>
        <v/>
      </c>
      <c r="BA111" s="171" t="str">
        <f>IF('Itemized Order'!BA114="","",'Itemized Order'!BA114)</f>
        <v/>
      </c>
      <c r="BC111" s="171" t="str">
        <f>IF('Itemized Order'!BC114="","",'Itemized Order'!BC114)</f>
        <v/>
      </c>
      <c r="BD111" s="171" t="str">
        <f>IF('Itemized Order'!BD114="","",'Itemized Order'!BD114)</f>
        <v/>
      </c>
      <c r="BE111" s="171" t="str">
        <f>IF('Itemized Order'!BE114="","",'Itemized Order'!BE114)</f>
        <v/>
      </c>
      <c r="BF111" s="171" t="str">
        <f>IF('Itemized Order'!BF114="","",'Itemized Order'!BF114)</f>
        <v/>
      </c>
      <c r="BG111" s="171" t="str">
        <f>IF('Itemized Order'!BG114="","",'Itemized Order'!BG114)</f>
        <v/>
      </c>
      <c r="BI111" s="171" t="str">
        <f>IF('Itemized Order'!BI114="","",'Itemized Order'!BI114)</f>
        <v/>
      </c>
      <c r="BJ111" s="171" t="str">
        <f>IF('Itemized Order'!BJ114="","",'Itemized Order'!BJ114)</f>
        <v/>
      </c>
      <c r="BK111" s="171" t="str">
        <f>IF('Itemized Order'!BK114="","",'Itemized Order'!BK114)</f>
        <v/>
      </c>
      <c r="BL111" s="171" t="str">
        <f>IF('Itemized Order'!BL114="","",'Itemized Order'!BL114)</f>
        <v/>
      </c>
      <c r="BM111" s="171" t="str">
        <f>IF('Itemized Order'!BM114="","",'Itemized Order'!BM114)</f>
        <v/>
      </c>
      <c r="BO111" s="171" t="str">
        <f>IF('Itemized Order'!BO114="","",'Itemized Order'!BO114)</f>
        <v/>
      </c>
      <c r="BP111" s="171" t="str">
        <f>IF('Itemized Order'!BP114="","",'Itemized Order'!BP114)</f>
        <v/>
      </c>
      <c r="BQ111" s="171" t="str">
        <f>IF('Itemized Order'!BQ114="","",'Itemized Order'!BQ114)</f>
        <v/>
      </c>
      <c r="BR111" s="171" t="str">
        <f>IF('Itemized Order'!BR114="","",'Itemized Order'!BR114)</f>
        <v/>
      </c>
      <c r="BS111" s="171" t="str">
        <f>IF('Itemized Order'!BS114="","",'Itemized Order'!BS114)</f>
        <v/>
      </c>
      <c r="BU111" s="171" t="str">
        <f>IF('Itemized Order'!BU114="","",'Itemized Order'!BU114)</f>
        <v/>
      </c>
      <c r="BV111" s="171" t="str">
        <f>IF('Itemized Order'!BV114="","",'Itemized Order'!BV114)</f>
        <v/>
      </c>
      <c r="BW111" s="171" t="str">
        <f>IF('Itemized Order'!BW114="","",'Itemized Order'!BW114)</f>
        <v/>
      </c>
      <c r="BX111" s="171" t="str">
        <f>IF('Itemized Order'!BX114="","",'Itemized Order'!BX114)</f>
        <v/>
      </c>
      <c r="BY111" s="171" t="str">
        <f>IF('Itemized Order'!BY114="","",'Itemized Order'!BY114)</f>
        <v/>
      </c>
      <c r="CA111" s="171" t="str">
        <f>IF('Itemized Order'!CA114="","",'Itemized Order'!CA114)</f>
        <v/>
      </c>
      <c r="CB111" s="171" t="str">
        <f>IF('Itemized Order'!CB114="","",'Itemized Order'!CB114)</f>
        <v/>
      </c>
      <c r="CC111" s="171" t="str">
        <f>IF('Itemized Order'!CC114="","",'Itemized Order'!CC114)</f>
        <v/>
      </c>
      <c r="CD111" s="171" t="str">
        <f>IF('Itemized Order'!CD114="","",'Itemized Order'!CD114)</f>
        <v/>
      </c>
      <c r="CE111" s="171" t="str">
        <f>IF('Itemized Order'!CE114="","",'Itemized Order'!CE114)</f>
        <v/>
      </c>
    </row>
    <row r="112" spans="1:83" x14ac:dyDescent="0.3">
      <c r="A112" s="171" t="str">
        <f>IF('Itemized Order'!A115="","",'Itemized Order'!A115)</f>
        <v/>
      </c>
      <c r="B112" s="171" t="str">
        <f>IF('Itemized Order'!B115="","",'Itemized Order'!B115)</f>
        <v/>
      </c>
      <c r="C112" s="171" t="str">
        <f>IF('Itemized Order'!C115="","",'Itemized Order'!C115)</f>
        <v/>
      </c>
      <c r="D112" s="171" t="str">
        <f>IF('Itemized Order'!D115="","",'Itemized Order'!D115)</f>
        <v/>
      </c>
      <c r="E112" s="201" t="str">
        <f>IF('Itemized Order'!E115="","",'Itemized Order'!E115)</f>
        <v/>
      </c>
      <c r="G112" s="171" t="str">
        <f>IF('Itemized Order'!G115="","",'Itemized Order'!G115)</f>
        <v/>
      </c>
      <c r="H112" s="171" t="str">
        <f>IF('Itemized Order'!H115="","",'Itemized Order'!H115)</f>
        <v/>
      </c>
      <c r="I112" s="171" t="str">
        <f>IF('Itemized Order'!I115="","",'Itemized Order'!I115)</f>
        <v/>
      </c>
      <c r="J112" s="171" t="str">
        <f>IF('Itemized Order'!J115="","",'Itemized Order'!J115)</f>
        <v/>
      </c>
      <c r="K112" s="171" t="str">
        <f>IF('Itemized Order'!K115="","",'Itemized Order'!K115)</f>
        <v/>
      </c>
      <c r="M112" s="171" t="str">
        <f>IF('Itemized Order'!M115="","",'Itemized Order'!M115)</f>
        <v/>
      </c>
      <c r="N112" s="171" t="str">
        <f>IF('Itemized Order'!N115="","",'Itemized Order'!N115)</f>
        <v/>
      </c>
      <c r="O112" s="171" t="str">
        <f>IF('Itemized Order'!O115="","",'Itemized Order'!O115)</f>
        <v/>
      </c>
      <c r="P112" s="171" t="str">
        <f>IF('Itemized Order'!P115="","",'Itemized Order'!P115)</f>
        <v/>
      </c>
      <c r="Q112" s="171" t="str">
        <f>IF('Itemized Order'!Q115="","",'Itemized Order'!Q115)</f>
        <v/>
      </c>
      <c r="S112" s="171" t="str">
        <f>IF('Itemized Order'!S115="","",'Itemized Order'!S115)</f>
        <v/>
      </c>
      <c r="T112" s="171" t="str">
        <f>IF('Itemized Order'!T115="","",'Itemized Order'!T115)</f>
        <v/>
      </c>
      <c r="U112" s="171" t="str">
        <f>IF('Itemized Order'!U115="","",'Itemized Order'!U115)</f>
        <v/>
      </c>
      <c r="V112" s="171" t="str">
        <f>IF('Itemized Order'!V115="","",'Itemized Order'!V115)</f>
        <v/>
      </c>
      <c r="W112" s="171" t="str">
        <f>IF('Itemized Order'!W115="","",'Itemized Order'!W115)</f>
        <v/>
      </c>
      <c r="Y112" s="171" t="str">
        <f>IF('Itemized Order'!Y115="","",'Itemized Order'!Y115)</f>
        <v/>
      </c>
      <c r="Z112" s="171" t="str">
        <f>IF('Itemized Order'!Z115="","",'Itemized Order'!Z115)</f>
        <v/>
      </c>
      <c r="AA112" s="171" t="str">
        <f>IF('Itemized Order'!AA115="","",'Itemized Order'!AA115)</f>
        <v/>
      </c>
      <c r="AB112" s="171" t="str">
        <f>IF('Itemized Order'!AB115="","",'Itemized Order'!AB115)</f>
        <v/>
      </c>
      <c r="AC112" s="171" t="str">
        <f>IF('Itemized Order'!AC115="","",'Itemized Order'!AC115)</f>
        <v/>
      </c>
      <c r="AE112" s="171" t="str">
        <f>IF('Itemized Order'!AE115="","",'Itemized Order'!AE115)</f>
        <v/>
      </c>
      <c r="AF112" s="171" t="str">
        <f>IF('Itemized Order'!AF115="","",'Itemized Order'!AF115)</f>
        <v/>
      </c>
      <c r="AG112" s="171" t="str">
        <f>IF('Itemized Order'!AG115="","",'Itemized Order'!AG115)</f>
        <v/>
      </c>
      <c r="AH112" s="171" t="str">
        <f>IF('Itemized Order'!AH115="","",'Itemized Order'!AH115)</f>
        <v/>
      </c>
      <c r="AI112" s="171" t="str">
        <f>IF('Itemized Order'!AI115="","",'Itemized Order'!AI115)</f>
        <v/>
      </c>
      <c r="AK112" s="171" t="str">
        <f>IF('Itemized Order'!AK115="","",'Itemized Order'!AK115)</f>
        <v/>
      </c>
      <c r="AL112" s="171" t="str">
        <f>IF('Itemized Order'!AL115="","",'Itemized Order'!AL115)</f>
        <v/>
      </c>
      <c r="AM112" s="171" t="str">
        <f>IF('Itemized Order'!AM115="","",'Itemized Order'!AM115)</f>
        <v/>
      </c>
      <c r="AN112" s="171" t="str">
        <f>IF('Itemized Order'!AN115="","",'Itemized Order'!AN115)</f>
        <v/>
      </c>
      <c r="AO112" s="171" t="str">
        <f>IF('Itemized Order'!AO115="","",'Itemized Order'!AO115)</f>
        <v/>
      </c>
      <c r="AQ112" s="171" t="str">
        <f>IF('Itemized Order'!AQ115="","",'Itemized Order'!AQ115)</f>
        <v/>
      </c>
      <c r="AR112" s="171" t="str">
        <f>IF('Itemized Order'!AR115="","",'Itemized Order'!AR115)</f>
        <v/>
      </c>
      <c r="AS112" s="171" t="str">
        <f>IF('Itemized Order'!AS115="","",'Itemized Order'!AS115)</f>
        <v/>
      </c>
      <c r="AT112" s="171" t="str">
        <f>IF('Itemized Order'!AT115="","",'Itemized Order'!AT115)</f>
        <v/>
      </c>
      <c r="AU112" s="171" t="str">
        <f>IF('Itemized Order'!AU115="","",'Itemized Order'!AU115)</f>
        <v/>
      </c>
      <c r="AW112" s="171" t="str">
        <f>IF('Itemized Order'!AW115="","",'Itemized Order'!AW115)</f>
        <v/>
      </c>
      <c r="AX112" s="171" t="str">
        <f>IF('Itemized Order'!AX115="","",'Itemized Order'!AX115)</f>
        <v/>
      </c>
      <c r="AY112" s="171" t="str">
        <f>IF('Itemized Order'!AY115="","",'Itemized Order'!AY115)</f>
        <v/>
      </c>
      <c r="AZ112" s="171" t="str">
        <f>IF('Itemized Order'!AZ115="","",'Itemized Order'!AZ115)</f>
        <v/>
      </c>
      <c r="BA112" s="171" t="str">
        <f>IF('Itemized Order'!BA115="","",'Itemized Order'!BA115)</f>
        <v/>
      </c>
      <c r="BC112" s="171" t="str">
        <f>IF('Itemized Order'!BC115="","",'Itemized Order'!BC115)</f>
        <v/>
      </c>
      <c r="BD112" s="171" t="str">
        <f>IF('Itemized Order'!BD115="","",'Itemized Order'!BD115)</f>
        <v/>
      </c>
      <c r="BE112" s="171" t="str">
        <f>IF('Itemized Order'!BE115="","",'Itemized Order'!BE115)</f>
        <v/>
      </c>
      <c r="BF112" s="171" t="str">
        <f>IF('Itemized Order'!BF115="","",'Itemized Order'!BF115)</f>
        <v/>
      </c>
      <c r="BG112" s="171" t="str">
        <f>IF('Itemized Order'!BG115="","",'Itemized Order'!BG115)</f>
        <v/>
      </c>
      <c r="BI112" s="171" t="str">
        <f>IF('Itemized Order'!BI115="","",'Itemized Order'!BI115)</f>
        <v/>
      </c>
      <c r="BJ112" s="171" t="str">
        <f>IF('Itemized Order'!BJ115="","",'Itemized Order'!BJ115)</f>
        <v/>
      </c>
      <c r="BK112" s="171" t="str">
        <f>IF('Itemized Order'!BK115="","",'Itemized Order'!BK115)</f>
        <v/>
      </c>
      <c r="BL112" s="171" t="str">
        <f>IF('Itemized Order'!BL115="","",'Itemized Order'!BL115)</f>
        <v/>
      </c>
      <c r="BM112" s="171" t="str">
        <f>IF('Itemized Order'!BM115="","",'Itemized Order'!BM115)</f>
        <v/>
      </c>
      <c r="BO112" s="171" t="str">
        <f>IF('Itemized Order'!BO115="","",'Itemized Order'!BO115)</f>
        <v/>
      </c>
      <c r="BP112" s="171" t="str">
        <f>IF('Itemized Order'!BP115="","",'Itemized Order'!BP115)</f>
        <v/>
      </c>
      <c r="BQ112" s="171" t="str">
        <f>IF('Itemized Order'!BQ115="","",'Itemized Order'!BQ115)</f>
        <v/>
      </c>
      <c r="BR112" s="171" t="str">
        <f>IF('Itemized Order'!BR115="","",'Itemized Order'!BR115)</f>
        <v/>
      </c>
      <c r="BS112" s="171" t="str">
        <f>IF('Itemized Order'!BS115="","",'Itemized Order'!BS115)</f>
        <v/>
      </c>
      <c r="BU112" s="171" t="str">
        <f>IF('Itemized Order'!BU115="","",'Itemized Order'!BU115)</f>
        <v/>
      </c>
      <c r="BV112" s="171" t="str">
        <f>IF('Itemized Order'!BV115="","",'Itemized Order'!BV115)</f>
        <v/>
      </c>
      <c r="BW112" s="171" t="str">
        <f>IF('Itemized Order'!BW115="","",'Itemized Order'!BW115)</f>
        <v/>
      </c>
      <c r="BX112" s="171" t="str">
        <f>IF('Itemized Order'!BX115="","",'Itemized Order'!BX115)</f>
        <v/>
      </c>
      <c r="BY112" s="171" t="str">
        <f>IF('Itemized Order'!BY115="","",'Itemized Order'!BY115)</f>
        <v/>
      </c>
      <c r="CA112" s="171" t="str">
        <f>IF('Itemized Order'!CA115="","",'Itemized Order'!CA115)</f>
        <v/>
      </c>
      <c r="CB112" s="171" t="str">
        <f>IF('Itemized Order'!CB115="","",'Itemized Order'!CB115)</f>
        <v/>
      </c>
      <c r="CC112" s="171" t="str">
        <f>IF('Itemized Order'!CC115="","",'Itemized Order'!CC115)</f>
        <v/>
      </c>
      <c r="CD112" s="171" t="str">
        <f>IF('Itemized Order'!CD115="","",'Itemized Order'!CD115)</f>
        <v/>
      </c>
      <c r="CE112" s="171" t="str">
        <f>IF('Itemized Order'!CE115="","",'Itemized Order'!CE115)</f>
        <v/>
      </c>
    </row>
    <row r="113" spans="1:83" x14ac:dyDescent="0.3">
      <c r="A113" s="171" t="str">
        <f>IF('Itemized Order'!A116="","",'Itemized Order'!A116)</f>
        <v/>
      </c>
      <c r="B113" s="171" t="str">
        <f>IF('Itemized Order'!B116="","",'Itemized Order'!B116)</f>
        <v/>
      </c>
      <c r="C113" s="171" t="str">
        <f>IF('Itemized Order'!C116="","",'Itemized Order'!C116)</f>
        <v/>
      </c>
      <c r="D113" s="171" t="str">
        <f>IF('Itemized Order'!D116="","",'Itemized Order'!D116)</f>
        <v/>
      </c>
      <c r="E113" s="201" t="str">
        <f>IF('Itemized Order'!E116="","",'Itemized Order'!E116)</f>
        <v/>
      </c>
      <c r="G113" s="171" t="str">
        <f>IF('Itemized Order'!G116="","",'Itemized Order'!G116)</f>
        <v/>
      </c>
      <c r="H113" s="171" t="str">
        <f>IF('Itemized Order'!H116="","",'Itemized Order'!H116)</f>
        <v/>
      </c>
      <c r="I113" s="171" t="str">
        <f>IF('Itemized Order'!I116="","",'Itemized Order'!I116)</f>
        <v/>
      </c>
      <c r="J113" s="171" t="str">
        <f>IF('Itemized Order'!J116="","",'Itemized Order'!J116)</f>
        <v/>
      </c>
      <c r="K113" s="171" t="str">
        <f>IF('Itemized Order'!K116="","",'Itemized Order'!K116)</f>
        <v/>
      </c>
      <c r="M113" s="171" t="str">
        <f>IF('Itemized Order'!M116="","",'Itemized Order'!M116)</f>
        <v/>
      </c>
      <c r="N113" s="171" t="str">
        <f>IF('Itemized Order'!N116="","",'Itemized Order'!N116)</f>
        <v/>
      </c>
      <c r="O113" s="171" t="str">
        <f>IF('Itemized Order'!O116="","",'Itemized Order'!O116)</f>
        <v/>
      </c>
      <c r="P113" s="171" t="str">
        <f>IF('Itemized Order'!P116="","",'Itemized Order'!P116)</f>
        <v/>
      </c>
      <c r="Q113" s="171" t="str">
        <f>IF('Itemized Order'!Q116="","",'Itemized Order'!Q116)</f>
        <v/>
      </c>
      <c r="S113" s="171" t="str">
        <f>IF('Itemized Order'!S116="","",'Itemized Order'!S116)</f>
        <v/>
      </c>
      <c r="T113" s="171" t="str">
        <f>IF('Itemized Order'!T116="","",'Itemized Order'!T116)</f>
        <v/>
      </c>
      <c r="U113" s="171" t="str">
        <f>IF('Itemized Order'!U116="","",'Itemized Order'!U116)</f>
        <v/>
      </c>
      <c r="V113" s="171" t="str">
        <f>IF('Itemized Order'!V116="","",'Itemized Order'!V116)</f>
        <v/>
      </c>
      <c r="W113" s="171" t="str">
        <f>IF('Itemized Order'!W116="","",'Itemized Order'!W116)</f>
        <v/>
      </c>
      <c r="Y113" s="171" t="str">
        <f>IF('Itemized Order'!Y116="","",'Itemized Order'!Y116)</f>
        <v/>
      </c>
      <c r="Z113" s="171" t="str">
        <f>IF('Itemized Order'!Z116="","",'Itemized Order'!Z116)</f>
        <v/>
      </c>
      <c r="AA113" s="171" t="str">
        <f>IF('Itemized Order'!AA116="","",'Itemized Order'!AA116)</f>
        <v/>
      </c>
      <c r="AB113" s="171" t="str">
        <f>IF('Itemized Order'!AB116="","",'Itemized Order'!AB116)</f>
        <v/>
      </c>
      <c r="AC113" s="171" t="str">
        <f>IF('Itemized Order'!AC116="","",'Itemized Order'!AC116)</f>
        <v/>
      </c>
      <c r="AE113" s="171" t="str">
        <f>IF('Itemized Order'!AE116="","",'Itemized Order'!AE116)</f>
        <v/>
      </c>
      <c r="AF113" s="171" t="str">
        <f>IF('Itemized Order'!AF116="","",'Itemized Order'!AF116)</f>
        <v/>
      </c>
      <c r="AG113" s="171" t="str">
        <f>IF('Itemized Order'!AG116="","",'Itemized Order'!AG116)</f>
        <v/>
      </c>
      <c r="AH113" s="171" t="str">
        <f>IF('Itemized Order'!AH116="","",'Itemized Order'!AH116)</f>
        <v/>
      </c>
      <c r="AI113" s="171" t="str">
        <f>IF('Itemized Order'!AI116="","",'Itemized Order'!AI116)</f>
        <v/>
      </c>
      <c r="AK113" s="171" t="str">
        <f>IF('Itemized Order'!AK116="","",'Itemized Order'!AK116)</f>
        <v/>
      </c>
      <c r="AL113" s="171" t="str">
        <f>IF('Itemized Order'!AL116="","",'Itemized Order'!AL116)</f>
        <v/>
      </c>
      <c r="AM113" s="171" t="str">
        <f>IF('Itemized Order'!AM116="","",'Itemized Order'!AM116)</f>
        <v/>
      </c>
      <c r="AN113" s="171" t="str">
        <f>IF('Itemized Order'!AN116="","",'Itemized Order'!AN116)</f>
        <v/>
      </c>
      <c r="AO113" s="171" t="str">
        <f>IF('Itemized Order'!AO116="","",'Itemized Order'!AO116)</f>
        <v/>
      </c>
      <c r="AQ113" s="171" t="str">
        <f>IF('Itemized Order'!AQ116="","",'Itemized Order'!AQ116)</f>
        <v/>
      </c>
      <c r="AR113" s="171" t="str">
        <f>IF('Itemized Order'!AR116="","",'Itemized Order'!AR116)</f>
        <v/>
      </c>
      <c r="AS113" s="171" t="str">
        <f>IF('Itemized Order'!AS116="","",'Itemized Order'!AS116)</f>
        <v/>
      </c>
      <c r="AT113" s="171" t="str">
        <f>IF('Itemized Order'!AT116="","",'Itemized Order'!AT116)</f>
        <v/>
      </c>
      <c r="AU113" s="171" t="str">
        <f>IF('Itemized Order'!AU116="","",'Itemized Order'!AU116)</f>
        <v/>
      </c>
      <c r="AW113" s="171" t="str">
        <f>IF('Itemized Order'!AW116="","",'Itemized Order'!AW116)</f>
        <v/>
      </c>
      <c r="AX113" s="171" t="str">
        <f>IF('Itemized Order'!AX116="","",'Itemized Order'!AX116)</f>
        <v/>
      </c>
      <c r="AY113" s="171" t="str">
        <f>IF('Itemized Order'!AY116="","",'Itemized Order'!AY116)</f>
        <v/>
      </c>
      <c r="AZ113" s="171" t="str">
        <f>IF('Itemized Order'!AZ116="","",'Itemized Order'!AZ116)</f>
        <v/>
      </c>
      <c r="BA113" s="171" t="str">
        <f>IF('Itemized Order'!BA116="","",'Itemized Order'!BA116)</f>
        <v/>
      </c>
      <c r="BC113" s="171" t="str">
        <f>IF('Itemized Order'!BC116="","",'Itemized Order'!BC116)</f>
        <v/>
      </c>
      <c r="BD113" s="171" t="str">
        <f>IF('Itemized Order'!BD116="","",'Itemized Order'!BD116)</f>
        <v/>
      </c>
      <c r="BE113" s="171" t="str">
        <f>IF('Itemized Order'!BE116="","",'Itemized Order'!BE116)</f>
        <v/>
      </c>
      <c r="BF113" s="171" t="str">
        <f>IF('Itemized Order'!BF116="","",'Itemized Order'!BF116)</f>
        <v/>
      </c>
      <c r="BG113" s="171" t="str">
        <f>IF('Itemized Order'!BG116="","",'Itemized Order'!BG116)</f>
        <v/>
      </c>
      <c r="BI113" s="171" t="str">
        <f>IF('Itemized Order'!BI116="","",'Itemized Order'!BI116)</f>
        <v/>
      </c>
      <c r="BJ113" s="171" t="str">
        <f>IF('Itemized Order'!BJ116="","",'Itemized Order'!BJ116)</f>
        <v/>
      </c>
      <c r="BK113" s="171" t="str">
        <f>IF('Itemized Order'!BK116="","",'Itemized Order'!BK116)</f>
        <v/>
      </c>
      <c r="BL113" s="171" t="str">
        <f>IF('Itemized Order'!BL116="","",'Itemized Order'!BL116)</f>
        <v/>
      </c>
      <c r="BM113" s="171" t="str">
        <f>IF('Itemized Order'!BM116="","",'Itemized Order'!BM116)</f>
        <v/>
      </c>
      <c r="BO113" s="171" t="str">
        <f>IF('Itemized Order'!BO116="","",'Itemized Order'!BO116)</f>
        <v/>
      </c>
      <c r="BP113" s="171" t="str">
        <f>IF('Itemized Order'!BP116="","",'Itemized Order'!BP116)</f>
        <v/>
      </c>
      <c r="BQ113" s="171" t="str">
        <f>IF('Itemized Order'!BQ116="","",'Itemized Order'!BQ116)</f>
        <v/>
      </c>
      <c r="BR113" s="171" t="str">
        <f>IF('Itemized Order'!BR116="","",'Itemized Order'!BR116)</f>
        <v/>
      </c>
      <c r="BS113" s="171" t="str">
        <f>IF('Itemized Order'!BS116="","",'Itemized Order'!BS116)</f>
        <v/>
      </c>
      <c r="BU113" s="171" t="str">
        <f>IF('Itemized Order'!BU116="","",'Itemized Order'!BU116)</f>
        <v/>
      </c>
      <c r="BV113" s="171" t="str">
        <f>IF('Itemized Order'!BV116="","",'Itemized Order'!BV116)</f>
        <v/>
      </c>
      <c r="BW113" s="171" t="str">
        <f>IF('Itemized Order'!BW116="","",'Itemized Order'!BW116)</f>
        <v/>
      </c>
      <c r="BX113" s="171" t="str">
        <f>IF('Itemized Order'!BX116="","",'Itemized Order'!BX116)</f>
        <v/>
      </c>
      <c r="BY113" s="171" t="str">
        <f>IF('Itemized Order'!BY116="","",'Itemized Order'!BY116)</f>
        <v/>
      </c>
      <c r="CA113" s="171" t="str">
        <f>IF('Itemized Order'!CA116="","",'Itemized Order'!CA116)</f>
        <v/>
      </c>
      <c r="CB113" s="171" t="str">
        <f>IF('Itemized Order'!CB116="","",'Itemized Order'!CB116)</f>
        <v/>
      </c>
      <c r="CC113" s="171" t="str">
        <f>IF('Itemized Order'!CC116="","",'Itemized Order'!CC116)</f>
        <v/>
      </c>
      <c r="CD113" s="171" t="str">
        <f>IF('Itemized Order'!CD116="","",'Itemized Order'!CD116)</f>
        <v/>
      </c>
      <c r="CE113" s="171" t="str">
        <f>IF('Itemized Order'!CE116="","",'Itemized Order'!CE116)</f>
        <v/>
      </c>
    </row>
    <row r="114" spans="1:83" x14ac:dyDescent="0.3">
      <c r="A114" s="171" t="str">
        <f>IF('Itemized Order'!A117="","",'Itemized Order'!A117)</f>
        <v/>
      </c>
      <c r="B114" s="171" t="str">
        <f>IF('Itemized Order'!B117="","",'Itemized Order'!B117)</f>
        <v/>
      </c>
      <c r="C114" s="171" t="str">
        <f>IF('Itemized Order'!C117="","",'Itemized Order'!C117)</f>
        <v/>
      </c>
      <c r="D114" s="171" t="str">
        <f>IF('Itemized Order'!D117="","",'Itemized Order'!D117)</f>
        <v/>
      </c>
      <c r="E114" s="201" t="str">
        <f>IF('Itemized Order'!E117="","",'Itemized Order'!E117)</f>
        <v/>
      </c>
      <c r="G114" s="171" t="str">
        <f>IF('Itemized Order'!G117="","",'Itemized Order'!G117)</f>
        <v/>
      </c>
      <c r="H114" s="171" t="str">
        <f>IF('Itemized Order'!H117="","",'Itemized Order'!H117)</f>
        <v/>
      </c>
      <c r="I114" s="171" t="str">
        <f>IF('Itemized Order'!I117="","",'Itemized Order'!I117)</f>
        <v/>
      </c>
      <c r="J114" s="171" t="str">
        <f>IF('Itemized Order'!J117="","",'Itemized Order'!J117)</f>
        <v/>
      </c>
      <c r="K114" s="171" t="str">
        <f>IF('Itemized Order'!K117="","",'Itemized Order'!K117)</f>
        <v/>
      </c>
      <c r="M114" s="171" t="str">
        <f>IF('Itemized Order'!M117="","",'Itemized Order'!M117)</f>
        <v/>
      </c>
      <c r="N114" s="171" t="str">
        <f>IF('Itemized Order'!N117="","",'Itemized Order'!N117)</f>
        <v/>
      </c>
      <c r="O114" s="171" t="str">
        <f>IF('Itemized Order'!O117="","",'Itemized Order'!O117)</f>
        <v/>
      </c>
      <c r="P114" s="171" t="str">
        <f>IF('Itemized Order'!P117="","",'Itemized Order'!P117)</f>
        <v/>
      </c>
      <c r="Q114" s="171" t="str">
        <f>IF('Itemized Order'!Q117="","",'Itemized Order'!Q117)</f>
        <v/>
      </c>
      <c r="S114" s="171" t="str">
        <f>IF('Itemized Order'!S117="","",'Itemized Order'!S117)</f>
        <v/>
      </c>
      <c r="T114" s="171" t="str">
        <f>IF('Itemized Order'!T117="","",'Itemized Order'!T117)</f>
        <v/>
      </c>
      <c r="U114" s="171" t="str">
        <f>IF('Itemized Order'!U117="","",'Itemized Order'!U117)</f>
        <v/>
      </c>
      <c r="V114" s="171" t="str">
        <f>IF('Itemized Order'!V117="","",'Itemized Order'!V117)</f>
        <v/>
      </c>
      <c r="W114" s="171" t="str">
        <f>IF('Itemized Order'!W117="","",'Itemized Order'!W117)</f>
        <v/>
      </c>
      <c r="Y114" s="171" t="str">
        <f>IF('Itemized Order'!Y117="","",'Itemized Order'!Y117)</f>
        <v/>
      </c>
      <c r="Z114" s="171" t="str">
        <f>IF('Itemized Order'!Z117="","",'Itemized Order'!Z117)</f>
        <v/>
      </c>
      <c r="AA114" s="171" t="str">
        <f>IF('Itemized Order'!AA117="","",'Itemized Order'!AA117)</f>
        <v/>
      </c>
      <c r="AB114" s="171" t="str">
        <f>IF('Itemized Order'!AB117="","",'Itemized Order'!AB117)</f>
        <v/>
      </c>
      <c r="AC114" s="171" t="str">
        <f>IF('Itemized Order'!AC117="","",'Itemized Order'!AC117)</f>
        <v/>
      </c>
      <c r="AE114" s="171" t="str">
        <f>IF('Itemized Order'!AE117="","",'Itemized Order'!AE117)</f>
        <v/>
      </c>
      <c r="AF114" s="171" t="str">
        <f>IF('Itemized Order'!AF117="","",'Itemized Order'!AF117)</f>
        <v/>
      </c>
      <c r="AG114" s="171" t="str">
        <f>IF('Itemized Order'!AG117="","",'Itemized Order'!AG117)</f>
        <v/>
      </c>
      <c r="AH114" s="171" t="str">
        <f>IF('Itemized Order'!AH117="","",'Itemized Order'!AH117)</f>
        <v/>
      </c>
      <c r="AI114" s="171" t="str">
        <f>IF('Itemized Order'!AI117="","",'Itemized Order'!AI117)</f>
        <v/>
      </c>
      <c r="AK114" s="171" t="str">
        <f>IF('Itemized Order'!AK117="","",'Itemized Order'!AK117)</f>
        <v/>
      </c>
      <c r="AL114" s="171" t="str">
        <f>IF('Itemized Order'!AL117="","",'Itemized Order'!AL117)</f>
        <v/>
      </c>
      <c r="AM114" s="171" t="str">
        <f>IF('Itemized Order'!AM117="","",'Itemized Order'!AM117)</f>
        <v/>
      </c>
      <c r="AN114" s="171" t="str">
        <f>IF('Itemized Order'!AN117="","",'Itemized Order'!AN117)</f>
        <v/>
      </c>
      <c r="AO114" s="171" t="str">
        <f>IF('Itemized Order'!AO117="","",'Itemized Order'!AO117)</f>
        <v/>
      </c>
      <c r="AQ114" s="171" t="str">
        <f>IF('Itemized Order'!AQ117="","",'Itemized Order'!AQ117)</f>
        <v/>
      </c>
      <c r="AR114" s="171" t="str">
        <f>IF('Itemized Order'!AR117="","",'Itemized Order'!AR117)</f>
        <v/>
      </c>
      <c r="AS114" s="171" t="str">
        <f>IF('Itemized Order'!AS117="","",'Itemized Order'!AS117)</f>
        <v/>
      </c>
      <c r="AT114" s="171" t="str">
        <f>IF('Itemized Order'!AT117="","",'Itemized Order'!AT117)</f>
        <v/>
      </c>
      <c r="AU114" s="171" t="str">
        <f>IF('Itemized Order'!AU117="","",'Itemized Order'!AU117)</f>
        <v/>
      </c>
      <c r="AW114" s="171" t="str">
        <f>IF('Itemized Order'!AW117="","",'Itemized Order'!AW117)</f>
        <v/>
      </c>
      <c r="AX114" s="171" t="str">
        <f>IF('Itemized Order'!AX117="","",'Itemized Order'!AX117)</f>
        <v/>
      </c>
      <c r="AY114" s="171" t="str">
        <f>IF('Itemized Order'!AY117="","",'Itemized Order'!AY117)</f>
        <v/>
      </c>
      <c r="AZ114" s="171" t="str">
        <f>IF('Itemized Order'!AZ117="","",'Itemized Order'!AZ117)</f>
        <v/>
      </c>
      <c r="BA114" s="171" t="str">
        <f>IF('Itemized Order'!BA117="","",'Itemized Order'!BA117)</f>
        <v/>
      </c>
      <c r="BC114" s="171" t="str">
        <f>IF('Itemized Order'!BC117="","",'Itemized Order'!BC117)</f>
        <v/>
      </c>
      <c r="BD114" s="171" t="str">
        <f>IF('Itemized Order'!BD117="","",'Itemized Order'!BD117)</f>
        <v/>
      </c>
      <c r="BE114" s="171" t="str">
        <f>IF('Itemized Order'!BE117="","",'Itemized Order'!BE117)</f>
        <v/>
      </c>
      <c r="BF114" s="171" t="str">
        <f>IF('Itemized Order'!BF117="","",'Itemized Order'!BF117)</f>
        <v/>
      </c>
      <c r="BG114" s="171" t="str">
        <f>IF('Itemized Order'!BG117="","",'Itemized Order'!BG117)</f>
        <v/>
      </c>
      <c r="BI114" s="171" t="str">
        <f>IF('Itemized Order'!BI117="","",'Itemized Order'!BI117)</f>
        <v/>
      </c>
      <c r="BJ114" s="171" t="str">
        <f>IF('Itemized Order'!BJ117="","",'Itemized Order'!BJ117)</f>
        <v/>
      </c>
      <c r="BK114" s="171" t="str">
        <f>IF('Itemized Order'!BK117="","",'Itemized Order'!BK117)</f>
        <v/>
      </c>
      <c r="BL114" s="171" t="str">
        <f>IF('Itemized Order'!BL117="","",'Itemized Order'!BL117)</f>
        <v/>
      </c>
      <c r="BM114" s="171" t="str">
        <f>IF('Itemized Order'!BM117="","",'Itemized Order'!BM117)</f>
        <v/>
      </c>
      <c r="BO114" s="171" t="str">
        <f>IF('Itemized Order'!BO117="","",'Itemized Order'!BO117)</f>
        <v/>
      </c>
      <c r="BP114" s="171" t="str">
        <f>IF('Itemized Order'!BP117="","",'Itemized Order'!BP117)</f>
        <v/>
      </c>
      <c r="BQ114" s="171" t="str">
        <f>IF('Itemized Order'!BQ117="","",'Itemized Order'!BQ117)</f>
        <v/>
      </c>
      <c r="BR114" s="171" t="str">
        <f>IF('Itemized Order'!BR117="","",'Itemized Order'!BR117)</f>
        <v/>
      </c>
      <c r="BS114" s="171" t="str">
        <f>IF('Itemized Order'!BS117="","",'Itemized Order'!BS117)</f>
        <v/>
      </c>
      <c r="BU114" s="171" t="str">
        <f>IF('Itemized Order'!BU117="","",'Itemized Order'!BU117)</f>
        <v/>
      </c>
      <c r="BV114" s="171" t="str">
        <f>IF('Itemized Order'!BV117="","",'Itemized Order'!BV117)</f>
        <v/>
      </c>
      <c r="BW114" s="171" t="str">
        <f>IF('Itemized Order'!BW117="","",'Itemized Order'!BW117)</f>
        <v/>
      </c>
      <c r="BX114" s="171" t="str">
        <f>IF('Itemized Order'!BX117="","",'Itemized Order'!BX117)</f>
        <v/>
      </c>
      <c r="BY114" s="171" t="str">
        <f>IF('Itemized Order'!BY117="","",'Itemized Order'!BY117)</f>
        <v/>
      </c>
      <c r="CA114" s="171" t="str">
        <f>IF('Itemized Order'!CA117="","",'Itemized Order'!CA117)</f>
        <v/>
      </c>
      <c r="CB114" s="171" t="str">
        <f>IF('Itemized Order'!CB117="","",'Itemized Order'!CB117)</f>
        <v/>
      </c>
      <c r="CC114" s="171" t="str">
        <f>IF('Itemized Order'!CC117="","",'Itemized Order'!CC117)</f>
        <v/>
      </c>
      <c r="CD114" s="171" t="str">
        <f>IF('Itemized Order'!CD117="","",'Itemized Order'!CD117)</f>
        <v/>
      </c>
      <c r="CE114" s="171" t="str">
        <f>IF('Itemized Order'!CE117="","",'Itemized Order'!CE117)</f>
        <v/>
      </c>
    </row>
    <row r="115" spans="1:83" x14ac:dyDescent="0.3">
      <c r="A115" s="171" t="str">
        <f>IF('Itemized Order'!A118="","",'Itemized Order'!A118)</f>
        <v/>
      </c>
      <c r="B115" s="171" t="str">
        <f>IF('Itemized Order'!B118="","",'Itemized Order'!B118)</f>
        <v/>
      </c>
      <c r="C115" s="171" t="str">
        <f>IF('Itemized Order'!C118="","",'Itemized Order'!C118)</f>
        <v/>
      </c>
      <c r="D115" s="171" t="str">
        <f>IF('Itemized Order'!D118="","",'Itemized Order'!D118)</f>
        <v/>
      </c>
      <c r="E115" s="201" t="str">
        <f>IF('Itemized Order'!E118="","",'Itemized Order'!E118)</f>
        <v/>
      </c>
      <c r="G115" s="171" t="str">
        <f>IF('Itemized Order'!G118="","",'Itemized Order'!G118)</f>
        <v/>
      </c>
      <c r="H115" s="171" t="str">
        <f>IF('Itemized Order'!H118="","",'Itemized Order'!H118)</f>
        <v/>
      </c>
      <c r="I115" s="171" t="str">
        <f>IF('Itemized Order'!I118="","",'Itemized Order'!I118)</f>
        <v/>
      </c>
      <c r="J115" s="171" t="str">
        <f>IF('Itemized Order'!J118="","",'Itemized Order'!J118)</f>
        <v/>
      </c>
      <c r="K115" s="171" t="str">
        <f>IF('Itemized Order'!K118="","",'Itemized Order'!K118)</f>
        <v/>
      </c>
      <c r="M115" s="171" t="str">
        <f>IF('Itemized Order'!M118="","",'Itemized Order'!M118)</f>
        <v/>
      </c>
      <c r="N115" s="171" t="str">
        <f>IF('Itemized Order'!N118="","",'Itemized Order'!N118)</f>
        <v/>
      </c>
      <c r="O115" s="171" t="str">
        <f>IF('Itemized Order'!O118="","",'Itemized Order'!O118)</f>
        <v/>
      </c>
      <c r="P115" s="171" t="str">
        <f>IF('Itemized Order'!P118="","",'Itemized Order'!P118)</f>
        <v/>
      </c>
      <c r="Q115" s="171" t="str">
        <f>IF('Itemized Order'!Q118="","",'Itemized Order'!Q118)</f>
        <v/>
      </c>
      <c r="S115" s="171" t="str">
        <f>IF('Itemized Order'!S118="","",'Itemized Order'!S118)</f>
        <v/>
      </c>
      <c r="T115" s="171" t="str">
        <f>IF('Itemized Order'!T118="","",'Itemized Order'!T118)</f>
        <v/>
      </c>
      <c r="U115" s="171" t="str">
        <f>IF('Itemized Order'!U118="","",'Itemized Order'!U118)</f>
        <v/>
      </c>
      <c r="V115" s="171" t="str">
        <f>IF('Itemized Order'!V118="","",'Itemized Order'!V118)</f>
        <v/>
      </c>
      <c r="W115" s="171" t="str">
        <f>IF('Itemized Order'!W118="","",'Itemized Order'!W118)</f>
        <v/>
      </c>
      <c r="Y115" s="171" t="str">
        <f>IF('Itemized Order'!Y118="","",'Itemized Order'!Y118)</f>
        <v/>
      </c>
      <c r="Z115" s="171" t="str">
        <f>IF('Itemized Order'!Z118="","",'Itemized Order'!Z118)</f>
        <v/>
      </c>
      <c r="AA115" s="171" t="str">
        <f>IF('Itemized Order'!AA118="","",'Itemized Order'!AA118)</f>
        <v/>
      </c>
      <c r="AB115" s="171" t="str">
        <f>IF('Itemized Order'!AB118="","",'Itemized Order'!AB118)</f>
        <v/>
      </c>
      <c r="AC115" s="171" t="str">
        <f>IF('Itemized Order'!AC118="","",'Itemized Order'!AC118)</f>
        <v/>
      </c>
      <c r="AE115" s="171" t="str">
        <f>IF('Itemized Order'!AE118="","",'Itemized Order'!AE118)</f>
        <v/>
      </c>
      <c r="AF115" s="171" t="str">
        <f>IF('Itemized Order'!AF118="","",'Itemized Order'!AF118)</f>
        <v/>
      </c>
      <c r="AG115" s="171" t="str">
        <f>IF('Itemized Order'!AG118="","",'Itemized Order'!AG118)</f>
        <v/>
      </c>
      <c r="AH115" s="171" t="str">
        <f>IF('Itemized Order'!AH118="","",'Itemized Order'!AH118)</f>
        <v/>
      </c>
      <c r="AI115" s="171" t="str">
        <f>IF('Itemized Order'!AI118="","",'Itemized Order'!AI118)</f>
        <v/>
      </c>
      <c r="AK115" s="171" t="str">
        <f>IF('Itemized Order'!AK118="","",'Itemized Order'!AK118)</f>
        <v/>
      </c>
      <c r="AL115" s="171" t="str">
        <f>IF('Itemized Order'!AL118="","",'Itemized Order'!AL118)</f>
        <v/>
      </c>
      <c r="AM115" s="171" t="str">
        <f>IF('Itemized Order'!AM118="","",'Itemized Order'!AM118)</f>
        <v/>
      </c>
      <c r="AN115" s="171" t="str">
        <f>IF('Itemized Order'!AN118="","",'Itemized Order'!AN118)</f>
        <v/>
      </c>
      <c r="AO115" s="171" t="str">
        <f>IF('Itemized Order'!AO118="","",'Itemized Order'!AO118)</f>
        <v/>
      </c>
      <c r="AQ115" s="171" t="str">
        <f>IF('Itemized Order'!AQ118="","",'Itemized Order'!AQ118)</f>
        <v/>
      </c>
      <c r="AR115" s="171" t="str">
        <f>IF('Itemized Order'!AR118="","",'Itemized Order'!AR118)</f>
        <v/>
      </c>
      <c r="AS115" s="171" t="str">
        <f>IF('Itemized Order'!AS118="","",'Itemized Order'!AS118)</f>
        <v/>
      </c>
      <c r="AT115" s="171" t="str">
        <f>IF('Itemized Order'!AT118="","",'Itemized Order'!AT118)</f>
        <v/>
      </c>
      <c r="AU115" s="171" t="str">
        <f>IF('Itemized Order'!AU118="","",'Itemized Order'!AU118)</f>
        <v/>
      </c>
      <c r="AW115" s="171" t="str">
        <f>IF('Itemized Order'!AW118="","",'Itemized Order'!AW118)</f>
        <v/>
      </c>
      <c r="AX115" s="171" t="str">
        <f>IF('Itemized Order'!AX118="","",'Itemized Order'!AX118)</f>
        <v/>
      </c>
      <c r="AY115" s="171" t="str">
        <f>IF('Itemized Order'!AY118="","",'Itemized Order'!AY118)</f>
        <v/>
      </c>
      <c r="AZ115" s="171" t="str">
        <f>IF('Itemized Order'!AZ118="","",'Itemized Order'!AZ118)</f>
        <v/>
      </c>
      <c r="BA115" s="171" t="str">
        <f>IF('Itemized Order'!BA118="","",'Itemized Order'!BA118)</f>
        <v/>
      </c>
      <c r="BC115" s="171" t="str">
        <f>IF('Itemized Order'!BC118="","",'Itemized Order'!BC118)</f>
        <v/>
      </c>
      <c r="BD115" s="171" t="str">
        <f>IF('Itemized Order'!BD118="","",'Itemized Order'!BD118)</f>
        <v/>
      </c>
      <c r="BE115" s="171" t="str">
        <f>IF('Itemized Order'!BE118="","",'Itemized Order'!BE118)</f>
        <v/>
      </c>
      <c r="BF115" s="171" t="str">
        <f>IF('Itemized Order'!BF118="","",'Itemized Order'!BF118)</f>
        <v/>
      </c>
      <c r="BG115" s="171" t="str">
        <f>IF('Itemized Order'!BG118="","",'Itemized Order'!BG118)</f>
        <v/>
      </c>
      <c r="BI115" s="171" t="str">
        <f>IF('Itemized Order'!BI118="","",'Itemized Order'!BI118)</f>
        <v/>
      </c>
      <c r="BJ115" s="171" t="str">
        <f>IF('Itemized Order'!BJ118="","",'Itemized Order'!BJ118)</f>
        <v/>
      </c>
      <c r="BK115" s="171" t="str">
        <f>IF('Itemized Order'!BK118="","",'Itemized Order'!BK118)</f>
        <v/>
      </c>
      <c r="BL115" s="171" t="str">
        <f>IF('Itemized Order'!BL118="","",'Itemized Order'!BL118)</f>
        <v/>
      </c>
      <c r="BM115" s="171" t="str">
        <f>IF('Itemized Order'!BM118="","",'Itemized Order'!BM118)</f>
        <v/>
      </c>
      <c r="BO115" s="171" t="str">
        <f>IF('Itemized Order'!BO118="","",'Itemized Order'!BO118)</f>
        <v/>
      </c>
      <c r="BP115" s="171" t="str">
        <f>IF('Itemized Order'!BP118="","",'Itemized Order'!BP118)</f>
        <v/>
      </c>
      <c r="BQ115" s="171" t="str">
        <f>IF('Itemized Order'!BQ118="","",'Itemized Order'!BQ118)</f>
        <v/>
      </c>
      <c r="BR115" s="171" t="str">
        <f>IF('Itemized Order'!BR118="","",'Itemized Order'!BR118)</f>
        <v/>
      </c>
      <c r="BS115" s="171" t="str">
        <f>IF('Itemized Order'!BS118="","",'Itemized Order'!BS118)</f>
        <v/>
      </c>
      <c r="BU115" s="171" t="str">
        <f>IF('Itemized Order'!BU118="","",'Itemized Order'!BU118)</f>
        <v/>
      </c>
      <c r="BV115" s="171" t="str">
        <f>IF('Itemized Order'!BV118="","",'Itemized Order'!BV118)</f>
        <v/>
      </c>
      <c r="BW115" s="171" t="str">
        <f>IF('Itemized Order'!BW118="","",'Itemized Order'!BW118)</f>
        <v/>
      </c>
      <c r="BX115" s="171" t="str">
        <f>IF('Itemized Order'!BX118="","",'Itemized Order'!BX118)</f>
        <v/>
      </c>
      <c r="BY115" s="171" t="str">
        <f>IF('Itemized Order'!BY118="","",'Itemized Order'!BY118)</f>
        <v/>
      </c>
      <c r="CA115" s="171" t="str">
        <f>IF('Itemized Order'!CA118="","",'Itemized Order'!CA118)</f>
        <v/>
      </c>
      <c r="CB115" s="171" t="str">
        <f>IF('Itemized Order'!CB118="","",'Itemized Order'!CB118)</f>
        <v/>
      </c>
      <c r="CC115" s="171" t="str">
        <f>IF('Itemized Order'!CC118="","",'Itemized Order'!CC118)</f>
        <v/>
      </c>
      <c r="CD115" s="171" t="str">
        <f>IF('Itemized Order'!CD118="","",'Itemized Order'!CD118)</f>
        <v/>
      </c>
      <c r="CE115" s="171" t="str">
        <f>IF('Itemized Order'!CE118="","",'Itemized Order'!CE118)</f>
        <v/>
      </c>
    </row>
    <row r="116" spans="1:83" x14ac:dyDescent="0.3">
      <c r="A116" s="171" t="str">
        <f>IF('Itemized Order'!A119="","",'Itemized Order'!A119)</f>
        <v/>
      </c>
      <c r="B116" s="171" t="str">
        <f>IF('Itemized Order'!B119="","",'Itemized Order'!B119)</f>
        <v/>
      </c>
      <c r="C116" s="171" t="str">
        <f>IF('Itemized Order'!C119="","",'Itemized Order'!C119)</f>
        <v/>
      </c>
      <c r="D116" s="171" t="str">
        <f>IF('Itemized Order'!D119="","",'Itemized Order'!D119)</f>
        <v/>
      </c>
      <c r="E116" s="201" t="str">
        <f>IF('Itemized Order'!E119="","",'Itemized Order'!E119)</f>
        <v/>
      </c>
      <c r="G116" s="171" t="str">
        <f>IF('Itemized Order'!G119="","",'Itemized Order'!G119)</f>
        <v/>
      </c>
      <c r="H116" s="171" t="str">
        <f>IF('Itemized Order'!H119="","",'Itemized Order'!H119)</f>
        <v/>
      </c>
      <c r="I116" s="171" t="str">
        <f>IF('Itemized Order'!I119="","",'Itemized Order'!I119)</f>
        <v/>
      </c>
      <c r="J116" s="171" t="str">
        <f>IF('Itemized Order'!J119="","",'Itemized Order'!J119)</f>
        <v/>
      </c>
      <c r="K116" s="171" t="str">
        <f>IF('Itemized Order'!K119="","",'Itemized Order'!K119)</f>
        <v/>
      </c>
      <c r="M116" s="171" t="str">
        <f>IF('Itemized Order'!M119="","",'Itemized Order'!M119)</f>
        <v/>
      </c>
      <c r="N116" s="171" t="str">
        <f>IF('Itemized Order'!N119="","",'Itemized Order'!N119)</f>
        <v/>
      </c>
      <c r="O116" s="171" t="str">
        <f>IF('Itemized Order'!O119="","",'Itemized Order'!O119)</f>
        <v/>
      </c>
      <c r="P116" s="171" t="str">
        <f>IF('Itemized Order'!P119="","",'Itemized Order'!P119)</f>
        <v/>
      </c>
      <c r="Q116" s="171" t="str">
        <f>IF('Itemized Order'!Q119="","",'Itemized Order'!Q119)</f>
        <v/>
      </c>
      <c r="S116" s="171" t="str">
        <f>IF('Itemized Order'!S119="","",'Itemized Order'!S119)</f>
        <v/>
      </c>
      <c r="T116" s="171" t="str">
        <f>IF('Itemized Order'!T119="","",'Itemized Order'!T119)</f>
        <v/>
      </c>
      <c r="U116" s="171" t="str">
        <f>IF('Itemized Order'!U119="","",'Itemized Order'!U119)</f>
        <v/>
      </c>
      <c r="V116" s="171" t="str">
        <f>IF('Itemized Order'!V119="","",'Itemized Order'!V119)</f>
        <v/>
      </c>
      <c r="W116" s="171" t="str">
        <f>IF('Itemized Order'!W119="","",'Itemized Order'!W119)</f>
        <v/>
      </c>
      <c r="Y116" s="171" t="str">
        <f>IF('Itemized Order'!Y119="","",'Itemized Order'!Y119)</f>
        <v/>
      </c>
      <c r="Z116" s="171" t="str">
        <f>IF('Itemized Order'!Z119="","",'Itemized Order'!Z119)</f>
        <v/>
      </c>
      <c r="AA116" s="171" t="str">
        <f>IF('Itemized Order'!AA119="","",'Itemized Order'!AA119)</f>
        <v/>
      </c>
      <c r="AB116" s="171" t="str">
        <f>IF('Itemized Order'!AB119="","",'Itemized Order'!AB119)</f>
        <v/>
      </c>
      <c r="AC116" s="171" t="str">
        <f>IF('Itemized Order'!AC119="","",'Itemized Order'!AC119)</f>
        <v/>
      </c>
      <c r="AE116" s="171" t="str">
        <f>IF('Itemized Order'!AE119="","",'Itemized Order'!AE119)</f>
        <v/>
      </c>
      <c r="AF116" s="171" t="str">
        <f>IF('Itemized Order'!AF119="","",'Itemized Order'!AF119)</f>
        <v/>
      </c>
      <c r="AG116" s="171" t="str">
        <f>IF('Itemized Order'!AG119="","",'Itemized Order'!AG119)</f>
        <v/>
      </c>
      <c r="AH116" s="171" t="str">
        <f>IF('Itemized Order'!AH119="","",'Itemized Order'!AH119)</f>
        <v/>
      </c>
      <c r="AI116" s="171" t="str">
        <f>IF('Itemized Order'!AI119="","",'Itemized Order'!AI119)</f>
        <v/>
      </c>
      <c r="AK116" s="171" t="str">
        <f>IF('Itemized Order'!AK119="","",'Itemized Order'!AK119)</f>
        <v/>
      </c>
      <c r="AL116" s="171" t="str">
        <f>IF('Itemized Order'!AL119="","",'Itemized Order'!AL119)</f>
        <v/>
      </c>
      <c r="AM116" s="171" t="str">
        <f>IF('Itemized Order'!AM119="","",'Itemized Order'!AM119)</f>
        <v/>
      </c>
      <c r="AN116" s="171" t="str">
        <f>IF('Itemized Order'!AN119="","",'Itemized Order'!AN119)</f>
        <v/>
      </c>
      <c r="AO116" s="171" t="str">
        <f>IF('Itemized Order'!AO119="","",'Itemized Order'!AO119)</f>
        <v/>
      </c>
      <c r="AQ116" s="171" t="str">
        <f>IF('Itemized Order'!AQ119="","",'Itemized Order'!AQ119)</f>
        <v/>
      </c>
      <c r="AR116" s="171" t="str">
        <f>IF('Itemized Order'!AR119="","",'Itemized Order'!AR119)</f>
        <v/>
      </c>
      <c r="AS116" s="171" t="str">
        <f>IF('Itemized Order'!AS119="","",'Itemized Order'!AS119)</f>
        <v/>
      </c>
      <c r="AT116" s="171" t="str">
        <f>IF('Itemized Order'!AT119="","",'Itemized Order'!AT119)</f>
        <v/>
      </c>
      <c r="AU116" s="171" t="str">
        <f>IF('Itemized Order'!AU119="","",'Itemized Order'!AU119)</f>
        <v/>
      </c>
      <c r="AW116" s="171" t="str">
        <f>IF('Itemized Order'!AW119="","",'Itemized Order'!AW119)</f>
        <v/>
      </c>
      <c r="AX116" s="171" t="str">
        <f>IF('Itemized Order'!AX119="","",'Itemized Order'!AX119)</f>
        <v/>
      </c>
      <c r="AY116" s="171" t="str">
        <f>IF('Itemized Order'!AY119="","",'Itemized Order'!AY119)</f>
        <v/>
      </c>
      <c r="AZ116" s="171" t="str">
        <f>IF('Itemized Order'!AZ119="","",'Itemized Order'!AZ119)</f>
        <v/>
      </c>
      <c r="BA116" s="171" t="str">
        <f>IF('Itemized Order'!BA119="","",'Itemized Order'!BA119)</f>
        <v/>
      </c>
      <c r="BC116" s="171" t="str">
        <f>IF('Itemized Order'!BC119="","",'Itemized Order'!BC119)</f>
        <v/>
      </c>
      <c r="BD116" s="171" t="str">
        <f>IF('Itemized Order'!BD119="","",'Itemized Order'!BD119)</f>
        <v/>
      </c>
      <c r="BE116" s="171" t="str">
        <f>IF('Itemized Order'!BE119="","",'Itemized Order'!BE119)</f>
        <v/>
      </c>
      <c r="BF116" s="171" t="str">
        <f>IF('Itemized Order'!BF119="","",'Itemized Order'!BF119)</f>
        <v/>
      </c>
      <c r="BG116" s="171" t="str">
        <f>IF('Itemized Order'!BG119="","",'Itemized Order'!BG119)</f>
        <v/>
      </c>
      <c r="BI116" s="171" t="str">
        <f>IF('Itemized Order'!BI119="","",'Itemized Order'!BI119)</f>
        <v/>
      </c>
      <c r="BJ116" s="171" t="str">
        <f>IF('Itemized Order'!BJ119="","",'Itemized Order'!BJ119)</f>
        <v/>
      </c>
      <c r="BK116" s="171" t="str">
        <f>IF('Itemized Order'!BK119="","",'Itemized Order'!BK119)</f>
        <v/>
      </c>
      <c r="BL116" s="171" t="str">
        <f>IF('Itemized Order'!BL119="","",'Itemized Order'!BL119)</f>
        <v/>
      </c>
      <c r="BM116" s="171" t="str">
        <f>IF('Itemized Order'!BM119="","",'Itemized Order'!BM119)</f>
        <v/>
      </c>
      <c r="BO116" s="171" t="str">
        <f>IF('Itemized Order'!BO119="","",'Itemized Order'!BO119)</f>
        <v/>
      </c>
      <c r="BP116" s="171" t="str">
        <f>IF('Itemized Order'!BP119="","",'Itemized Order'!BP119)</f>
        <v/>
      </c>
      <c r="BQ116" s="171" t="str">
        <f>IF('Itemized Order'!BQ119="","",'Itemized Order'!BQ119)</f>
        <v/>
      </c>
      <c r="BR116" s="171" t="str">
        <f>IF('Itemized Order'!BR119="","",'Itemized Order'!BR119)</f>
        <v/>
      </c>
      <c r="BS116" s="171" t="str">
        <f>IF('Itemized Order'!BS119="","",'Itemized Order'!BS119)</f>
        <v/>
      </c>
      <c r="BU116" s="171" t="str">
        <f>IF('Itemized Order'!BU119="","",'Itemized Order'!BU119)</f>
        <v/>
      </c>
      <c r="BV116" s="171" t="str">
        <f>IF('Itemized Order'!BV119="","",'Itemized Order'!BV119)</f>
        <v/>
      </c>
      <c r="BW116" s="171" t="str">
        <f>IF('Itemized Order'!BW119="","",'Itemized Order'!BW119)</f>
        <v/>
      </c>
      <c r="BX116" s="171" t="str">
        <f>IF('Itemized Order'!BX119="","",'Itemized Order'!BX119)</f>
        <v/>
      </c>
      <c r="BY116" s="171" t="str">
        <f>IF('Itemized Order'!BY119="","",'Itemized Order'!BY119)</f>
        <v/>
      </c>
      <c r="CA116" s="171" t="str">
        <f>IF('Itemized Order'!CA119="","",'Itemized Order'!CA119)</f>
        <v/>
      </c>
      <c r="CB116" s="171" t="str">
        <f>IF('Itemized Order'!CB119="","",'Itemized Order'!CB119)</f>
        <v/>
      </c>
      <c r="CC116" s="171" t="str">
        <f>IF('Itemized Order'!CC119="","",'Itemized Order'!CC119)</f>
        <v/>
      </c>
      <c r="CD116" s="171" t="str">
        <f>IF('Itemized Order'!CD119="","",'Itemized Order'!CD119)</f>
        <v/>
      </c>
      <c r="CE116" s="171" t="str">
        <f>IF('Itemized Order'!CE119="","",'Itemized Order'!CE119)</f>
        <v/>
      </c>
    </row>
    <row r="117" spans="1:83" x14ac:dyDescent="0.3">
      <c r="A117" s="171" t="str">
        <f>IF('Itemized Order'!A120="","",'Itemized Order'!A120)</f>
        <v/>
      </c>
      <c r="B117" s="171" t="str">
        <f>IF('Itemized Order'!B120="","",'Itemized Order'!B120)</f>
        <v/>
      </c>
      <c r="C117" s="171" t="str">
        <f>IF('Itemized Order'!C120="","",'Itemized Order'!C120)</f>
        <v/>
      </c>
      <c r="D117" s="171" t="str">
        <f>IF('Itemized Order'!D120="","",'Itemized Order'!D120)</f>
        <v/>
      </c>
      <c r="E117" s="201" t="str">
        <f>IF('Itemized Order'!E120="","",'Itemized Order'!E120)</f>
        <v/>
      </c>
      <c r="G117" s="171" t="str">
        <f>IF('Itemized Order'!G120="","",'Itemized Order'!G120)</f>
        <v/>
      </c>
      <c r="H117" s="171" t="str">
        <f>IF('Itemized Order'!H120="","",'Itemized Order'!H120)</f>
        <v/>
      </c>
      <c r="I117" s="171" t="str">
        <f>IF('Itemized Order'!I120="","",'Itemized Order'!I120)</f>
        <v/>
      </c>
      <c r="J117" s="171" t="str">
        <f>IF('Itemized Order'!J120="","",'Itemized Order'!J120)</f>
        <v/>
      </c>
      <c r="K117" s="171" t="str">
        <f>IF('Itemized Order'!K120="","",'Itemized Order'!K120)</f>
        <v/>
      </c>
      <c r="M117" s="171" t="str">
        <f>IF('Itemized Order'!M120="","",'Itemized Order'!M120)</f>
        <v/>
      </c>
      <c r="N117" s="171" t="str">
        <f>IF('Itemized Order'!N120="","",'Itemized Order'!N120)</f>
        <v/>
      </c>
      <c r="O117" s="171" t="str">
        <f>IF('Itemized Order'!O120="","",'Itemized Order'!O120)</f>
        <v/>
      </c>
      <c r="P117" s="171" t="str">
        <f>IF('Itemized Order'!P120="","",'Itemized Order'!P120)</f>
        <v/>
      </c>
      <c r="Q117" s="171" t="str">
        <f>IF('Itemized Order'!Q120="","",'Itemized Order'!Q120)</f>
        <v/>
      </c>
      <c r="S117" s="171" t="str">
        <f>IF('Itemized Order'!S120="","",'Itemized Order'!S120)</f>
        <v/>
      </c>
      <c r="T117" s="171" t="str">
        <f>IF('Itemized Order'!T120="","",'Itemized Order'!T120)</f>
        <v/>
      </c>
      <c r="U117" s="171" t="str">
        <f>IF('Itemized Order'!U120="","",'Itemized Order'!U120)</f>
        <v/>
      </c>
      <c r="V117" s="171" t="str">
        <f>IF('Itemized Order'!V120="","",'Itemized Order'!V120)</f>
        <v/>
      </c>
      <c r="W117" s="171" t="str">
        <f>IF('Itemized Order'!W120="","",'Itemized Order'!W120)</f>
        <v/>
      </c>
      <c r="Y117" s="171" t="str">
        <f>IF('Itemized Order'!Y120="","",'Itemized Order'!Y120)</f>
        <v/>
      </c>
      <c r="Z117" s="171" t="str">
        <f>IF('Itemized Order'!Z120="","",'Itemized Order'!Z120)</f>
        <v/>
      </c>
      <c r="AA117" s="171" t="str">
        <f>IF('Itemized Order'!AA120="","",'Itemized Order'!AA120)</f>
        <v/>
      </c>
      <c r="AB117" s="171" t="str">
        <f>IF('Itemized Order'!AB120="","",'Itemized Order'!AB120)</f>
        <v/>
      </c>
      <c r="AC117" s="171" t="str">
        <f>IF('Itemized Order'!AC120="","",'Itemized Order'!AC120)</f>
        <v/>
      </c>
      <c r="AE117" s="171" t="str">
        <f>IF('Itemized Order'!AE120="","",'Itemized Order'!AE120)</f>
        <v/>
      </c>
      <c r="AF117" s="171" t="str">
        <f>IF('Itemized Order'!AF120="","",'Itemized Order'!AF120)</f>
        <v/>
      </c>
      <c r="AG117" s="171" t="str">
        <f>IF('Itemized Order'!AG120="","",'Itemized Order'!AG120)</f>
        <v/>
      </c>
      <c r="AH117" s="171" t="str">
        <f>IF('Itemized Order'!AH120="","",'Itemized Order'!AH120)</f>
        <v/>
      </c>
      <c r="AI117" s="171" t="str">
        <f>IF('Itemized Order'!AI120="","",'Itemized Order'!AI120)</f>
        <v/>
      </c>
      <c r="AK117" s="171" t="str">
        <f>IF('Itemized Order'!AK120="","",'Itemized Order'!AK120)</f>
        <v/>
      </c>
      <c r="AL117" s="171" t="str">
        <f>IF('Itemized Order'!AL120="","",'Itemized Order'!AL120)</f>
        <v/>
      </c>
      <c r="AM117" s="171" t="str">
        <f>IF('Itemized Order'!AM120="","",'Itemized Order'!AM120)</f>
        <v/>
      </c>
      <c r="AN117" s="171" t="str">
        <f>IF('Itemized Order'!AN120="","",'Itemized Order'!AN120)</f>
        <v/>
      </c>
      <c r="AO117" s="171" t="str">
        <f>IF('Itemized Order'!AO120="","",'Itemized Order'!AO120)</f>
        <v/>
      </c>
      <c r="AQ117" s="171" t="str">
        <f>IF('Itemized Order'!AQ120="","",'Itemized Order'!AQ120)</f>
        <v/>
      </c>
      <c r="AR117" s="171" t="str">
        <f>IF('Itemized Order'!AR120="","",'Itemized Order'!AR120)</f>
        <v/>
      </c>
      <c r="AS117" s="171" t="str">
        <f>IF('Itemized Order'!AS120="","",'Itemized Order'!AS120)</f>
        <v/>
      </c>
      <c r="AT117" s="171" t="str">
        <f>IF('Itemized Order'!AT120="","",'Itemized Order'!AT120)</f>
        <v/>
      </c>
      <c r="AU117" s="171" t="str">
        <f>IF('Itemized Order'!AU120="","",'Itemized Order'!AU120)</f>
        <v/>
      </c>
      <c r="AW117" s="171" t="str">
        <f>IF('Itemized Order'!AW120="","",'Itemized Order'!AW120)</f>
        <v/>
      </c>
      <c r="AX117" s="171" t="str">
        <f>IF('Itemized Order'!AX120="","",'Itemized Order'!AX120)</f>
        <v/>
      </c>
      <c r="AY117" s="171" t="str">
        <f>IF('Itemized Order'!AY120="","",'Itemized Order'!AY120)</f>
        <v/>
      </c>
      <c r="AZ117" s="171" t="str">
        <f>IF('Itemized Order'!AZ120="","",'Itemized Order'!AZ120)</f>
        <v/>
      </c>
      <c r="BA117" s="171" t="str">
        <f>IF('Itemized Order'!BA120="","",'Itemized Order'!BA120)</f>
        <v/>
      </c>
      <c r="BC117" s="171" t="str">
        <f>IF('Itemized Order'!BC120="","",'Itemized Order'!BC120)</f>
        <v/>
      </c>
      <c r="BD117" s="171" t="str">
        <f>IF('Itemized Order'!BD120="","",'Itemized Order'!BD120)</f>
        <v/>
      </c>
      <c r="BE117" s="171" t="str">
        <f>IF('Itemized Order'!BE120="","",'Itemized Order'!BE120)</f>
        <v/>
      </c>
      <c r="BF117" s="171" t="str">
        <f>IF('Itemized Order'!BF120="","",'Itemized Order'!BF120)</f>
        <v/>
      </c>
      <c r="BG117" s="171" t="str">
        <f>IF('Itemized Order'!BG120="","",'Itemized Order'!BG120)</f>
        <v/>
      </c>
      <c r="BI117" s="171" t="str">
        <f>IF('Itemized Order'!BI120="","",'Itemized Order'!BI120)</f>
        <v/>
      </c>
      <c r="BJ117" s="171" t="str">
        <f>IF('Itemized Order'!BJ120="","",'Itemized Order'!BJ120)</f>
        <v/>
      </c>
      <c r="BK117" s="171" t="str">
        <f>IF('Itemized Order'!BK120="","",'Itemized Order'!BK120)</f>
        <v/>
      </c>
      <c r="BL117" s="171" t="str">
        <f>IF('Itemized Order'!BL120="","",'Itemized Order'!BL120)</f>
        <v/>
      </c>
      <c r="BM117" s="171" t="str">
        <f>IF('Itemized Order'!BM120="","",'Itemized Order'!BM120)</f>
        <v/>
      </c>
      <c r="BO117" s="171" t="str">
        <f>IF('Itemized Order'!BO120="","",'Itemized Order'!BO120)</f>
        <v/>
      </c>
      <c r="BP117" s="171" t="str">
        <f>IF('Itemized Order'!BP120="","",'Itemized Order'!BP120)</f>
        <v/>
      </c>
      <c r="BQ117" s="171" t="str">
        <f>IF('Itemized Order'!BQ120="","",'Itemized Order'!BQ120)</f>
        <v/>
      </c>
      <c r="BR117" s="171" t="str">
        <f>IF('Itemized Order'!BR120="","",'Itemized Order'!BR120)</f>
        <v/>
      </c>
      <c r="BS117" s="171" t="str">
        <f>IF('Itemized Order'!BS120="","",'Itemized Order'!BS120)</f>
        <v/>
      </c>
      <c r="BU117" s="171" t="str">
        <f>IF('Itemized Order'!BU120="","",'Itemized Order'!BU120)</f>
        <v/>
      </c>
      <c r="BV117" s="171" t="str">
        <f>IF('Itemized Order'!BV120="","",'Itemized Order'!BV120)</f>
        <v/>
      </c>
      <c r="BW117" s="171" t="str">
        <f>IF('Itemized Order'!BW120="","",'Itemized Order'!BW120)</f>
        <v/>
      </c>
      <c r="BX117" s="171" t="str">
        <f>IF('Itemized Order'!BX120="","",'Itemized Order'!BX120)</f>
        <v/>
      </c>
      <c r="BY117" s="171" t="str">
        <f>IF('Itemized Order'!BY120="","",'Itemized Order'!BY120)</f>
        <v/>
      </c>
      <c r="CA117" s="171" t="str">
        <f>IF('Itemized Order'!CA120="","",'Itemized Order'!CA120)</f>
        <v/>
      </c>
      <c r="CB117" s="171" t="str">
        <f>IF('Itemized Order'!CB120="","",'Itemized Order'!CB120)</f>
        <v/>
      </c>
      <c r="CC117" s="171" t="str">
        <f>IF('Itemized Order'!CC120="","",'Itemized Order'!CC120)</f>
        <v/>
      </c>
      <c r="CD117" s="171" t="str">
        <f>IF('Itemized Order'!CD120="","",'Itemized Order'!CD120)</f>
        <v/>
      </c>
      <c r="CE117" s="171" t="str">
        <f>IF('Itemized Order'!CE120="","",'Itemized Order'!CE120)</f>
        <v/>
      </c>
    </row>
    <row r="118" spans="1:83" x14ac:dyDescent="0.3">
      <c r="A118" s="171" t="str">
        <f>IF('Itemized Order'!A121="","",'Itemized Order'!A121)</f>
        <v/>
      </c>
      <c r="B118" s="171" t="str">
        <f>IF('Itemized Order'!B121="","",'Itemized Order'!B121)</f>
        <v/>
      </c>
      <c r="C118" s="171" t="str">
        <f>IF('Itemized Order'!C121="","",'Itemized Order'!C121)</f>
        <v/>
      </c>
      <c r="D118" s="171" t="str">
        <f>IF('Itemized Order'!D121="","",'Itemized Order'!D121)</f>
        <v/>
      </c>
      <c r="E118" s="201" t="str">
        <f>IF('Itemized Order'!E121="","",'Itemized Order'!E121)</f>
        <v/>
      </c>
      <c r="G118" s="171" t="str">
        <f>IF('Itemized Order'!G121="","",'Itemized Order'!G121)</f>
        <v/>
      </c>
      <c r="H118" s="171" t="str">
        <f>IF('Itemized Order'!H121="","",'Itemized Order'!H121)</f>
        <v/>
      </c>
      <c r="I118" s="171" t="str">
        <f>IF('Itemized Order'!I121="","",'Itemized Order'!I121)</f>
        <v/>
      </c>
      <c r="J118" s="171" t="str">
        <f>IF('Itemized Order'!J121="","",'Itemized Order'!J121)</f>
        <v/>
      </c>
      <c r="K118" s="171" t="str">
        <f>IF('Itemized Order'!K121="","",'Itemized Order'!K121)</f>
        <v/>
      </c>
      <c r="M118" s="171" t="str">
        <f>IF('Itemized Order'!M121="","",'Itemized Order'!M121)</f>
        <v/>
      </c>
      <c r="N118" s="171" t="str">
        <f>IF('Itemized Order'!N121="","",'Itemized Order'!N121)</f>
        <v/>
      </c>
      <c r="O118" s="171" t="str">
        <f>IF('Itemized Order'!O121="","",'Itemized Order'!O121)</f>
        <v/>
      </c>
      <c r="P118" s="171" t="str">
        <f>IF('Itemized Order'!P121="","",'Itemized Order'!P121)</f>
        <v/>
      </c>
      <c r="Q118" s="171" t="str">
        <f>IF('Itemized Order'!Q121="","",'Itemized Order'!Q121)</f>
        <v/>
      </c>
      <c r="S118" s="171" t="str">
        <f>IF('Itemized Order'!S121="","",'Itemized Order'!S121)</f>
        <v/>
      </c>
      <c r="T118" s="171" t="str">
        <f>IF('Itemized Order'!T121="","",'Itemized Order'!T121)</f>
        <v/>
      </c>
      <c r="U118" s="171" t="str">
        <f>IF('Itemized Order'!U121="","",'Itemized Order'!U121)</f>
        <v/>
      </c>
      <c r="V118" s="171" t="str">
        <f>IF('Itemized Order'!V121="","",'Itemized Order'!V121)</f>
        <v/>
      </c>
      <c r="W118" s="171" t="str">
        <f>IF('Itemized Order'!W121="","",'Itemized Order'!W121)</f>
        <v/>
      </c>
      <c r="Y118" s="171" t="str">
        <f>IF('Itemized Order'!Y121="","",'Itemized Order'!Y121)</f>
        <v/>
      </c>
      <c r="Z118" s="171" t="str">
        <f>IF('Itemized Order'!Z121="","",'Itemized Order'!Z121)</f>
        <v/>
      </c>
      <c r="AA118" s="171" t="str">
        <f>IF('Itemized Order'!AA121="","",'Itemized Order'!AA121)</f>
        <v/>
      </c>
      <c r="AB118" s="171" t="str">
        <f>IF('Itemized Order'!AB121="","",'Itemized Order'!AB121)</f>
        <v/>
      </c>
      <c r="AC118" s="171" t="str">
        <f>IF('Itemized Order'!AC121="","",'Itemized Order'!AC121)</f>
        <v/>
      </c>
      <c r="AE118" s="171" t="str">
        <f>IF('Itemized Order'!AE121="","",'Itemized Order'!AE121)</f>
        <v/>
      </c>
      <c r="AF118" s="171" t="str">
        <f>IF('Itemized Order'!AF121="","",'Itemized Order'!AF121)</f>
        <v/>
      </c>
      <c r="AG118" s="171" t="str">
        <f>IF('Itemized Order'!AG121="","",'Itemized Order'!AG121)</f>
        <v/>
      </c>
      <c r="AH118" s="171" t="str">
        <f>IF('Itemized Order'!AH121="","",'Itemized Order'!AH121)</f>
        <v/>
      </c>
      <c r="AI118" s="171" t="str">
        <f>IF('Itemized Order'!AI121="","",'Itemized Order'!AI121)</f>
        <v/>
      </c>
      <c r="AK118" s="171" t="str">
        <f>IF('Itemized Order'!AK121="","",'Itemized Order'!AK121)</f>
        <v/>
      </c>
      <c r="AL118" s="171" t="str">
        <f>IF('Itemized Order'!AL121="","",'Itemized Order'!AL121)</f>
        <v/>
      </c>
      <c r="AM118" s="171" t="str">
        <f>IF('Itemized Order'!AM121="","",'Itemized Order'!AM121)</f>
        <v/>
      </c>
      <c r="AN118" s="171" t="str">
        <f>IF('Itemized Order'!AN121="","",'Itemized Order'!AN121)</f>
        <v/>
      </c>
      <c r="AO118" s="171" t="str">
        <f>IF('Itemized Order'!AO121="","",'Itemized Order'!AO121)</f>
        <v/>
      </c>
      <c r="AQ118" s="171" t="str">
        <f>IF('Itemized Order'!AQ121="","",'Itemized Order'!AQ121)</f>
        <v/>
      </c>
      <c r="AR118" s="171" t="str">
        <f>IF('Itemized Order'!AR121="","",'Itemized Order'!AR121)</f>
        <v/>
      </c>
      <c r="AS118" s="171" t="str">
        <f>IF('Itemized Order'!AS121="","",'Itemized Order'!AS121)</f>
        <v/>
      </c>
      <c r="AT118" s="171" t="str">
        <f>IF('Itemized Order'!AT121="","",'Itemized Order'!AT121)</f>
        <v/>
      </c>
      <c r="AU118" s="171" t="str">
        <f>IF('Itemized Order'!AU121="","",'Itemized Order'!AU121)</f>
        <v/>
      </c>
      <c r="AW118" s="171" t="str">
        <f>IF('Itemized Order'!AW121="","",'Itemized Order'!AW121)</f>
        <v/>
      </c>
      <c r="AX118" s="171" t="str">
        <f>IF('Itemized Order'!AX121="","",'Itemized Order'!AX121)</f>
        <v/>
      </c>
      <c r="AY118" s="171" t="str">
        <f>IF('Itemized Order'!AY121="","",'Itemized Order'!AY121)</f>
        <v/>
      </c>
      <c r="AZ118" s="171" t="str">
        <f>IF('Itemized Order'!AZ121="","",'Itemized Order'!AZ121)</f>
        <v/>
      </c>
      <c r="BA118" s="171" t="str">
        <f>IF('Itemized Order'!BA121="","",'Itemized Order'!BA121)</f>
        <v/>
      </c>
      <c r="BC118" s="171" t="str">
        <f>IF('Itemized Order'!BC121="","",'Itemized Order'!BC121)</f>
        <v/>
      </c>
      <c r="BD118" s="171" t="str">
        <f>IF('Itemized Order'!BD121="","",'Itemized Order'!BD121)</f>
        <v/>
      </c>
      <c r="BE118" s="171" t="str">
        <f>IF('Itemized Order'!BE121="","",'Itemized Order'!BE121)</f>
        <v/>
      </c>
      <c r="BF118" s="171" t="str">
        <f>IF('Itemized Order'!BF121="","",'Itemized Order'!BF121)</f>
        <v/>
      </c>
      <c r="BG118" s="171" t="str">
        <f>IF('Itemized Order'!BG121="","",'Itemized Order'!BG121)</f>
        <v/>
      </c>
      <c r="BI118" s="171" t="str">
        <f>IF('Itemized Order'!BI121="","",'Itemized Order'!BI121)</f>
        <v/>
      </c>
      <c r="BJ118" s="171" t="str">
        <f>IF('Itemized Order'!BJ121="","",'Itemized Order'!BJ121)</f>
        <v/>
      </c>
      <c r="BK118" s="171" t="str">
        <f>IF('Itemized Order'!BK121="","",'Itemized Order'!BK121)</f>
        <v/>
      </c>
      <c r="BL118" s="171" t="str">
        <f>IF('Itemized Order'!BL121="","",'Itemized Order'!BL121)</f>
        <v/>
      </c>
      <c r="BM118" s="171" t="str">
        <f>IF('Itemized Order'!BM121="","",'Itemized Order'!BM121)</f>
        <v/>
      </c>
      <c r="BO118" s="171" t="str">
        <f>IF('Itemized Order'!BO121="","",'Itemized Order'!BO121)</f>
        <v/>
      </c>
      <c r="BP118" s="171" t="str">
        <f>IF('Itemized Order'!BP121="","",'Itemized Order'!BP121)</f>
        <v/>
      </c>
      <c r="BQ118" s="171" t="str">
        <f>IF('Itemized Order'!BQ121="","",'Itemized Order'!BQ121)</f>
        <v/>
      </c>
      <c r="BR118" s="171" t="str">
        <f>IF('Itemized Order'!BR121="","",'Itemized Order'!BR121)</f>
        <v/>
      </c>
      <c r="BS118" s="171" t="str">
        <f>IF('Itemized Order'!BS121="","",'Itemized Order'!BS121)</f>
        <v/>
      </c>
      <c r="BU118" s="171" t="str">
        <f>IF('Itemized Order'!BU121="","",'Itemized Order'!BU121)</f>
        <v/>
      </c>
      <c r="BV118" s="171" t="str">
        <f>IF('Itemized Order'!BV121="","",'Itemized Order'!BV121)</f>
        <v/>
      </c>
      <c r="BW118" s="171" t="str">
        <f>IF('Itemized Order'!BW121="","",'Itemized Order'!BW121)</f>
        <v/>
      </c>
      <c r="BX118" s="171" t="str">
        <f>IF('Itemized Order'!BX121="","",'Itemized Order'!BX121)</f>
        <v/>
      </c>
      <c r="BY118" s="171" t="str">
        <f>IF('Itemized Order'!BY121="","",'Itemized Order'!BY121)</f>
        <v/>
      </c>
      <c r="CA118" s="171" t="str">
        <f>IF('Itemized Order'!CA121="","",'Itemized Order'!CA121)</f>
        <v/>
      </c>
      <c r="CB118" s="171" t="str">
        <f>IF('Itemized Order'!CB121="","",'Itemized Order'!CB121)</f>
        <v/>
      </c>
      <c r="CC118" s="171" t="str">
        <f>IF('Itemized Order'!CC121="","",'Itemized Order'!CC121)</f>
        <v/>
      </c>
      <c r="CD118" s="171" t="str">
        <f>IF('Itemized Order'!CD121="","",'Itemized Order'!CD121)</f>
        <v/>
      </c>
      <c r="CE118" s="171" t="str">
        <f>IF('Itemized Order'!CE121="","",'Itemized Order'!CE121)</f>
        <v/>
      </c>
    </row>
    <row r="119" spans="1:83" x14ac:dyDescent="0.3">
      <c r="A119" s="171" t="str">
        <f>IF('Itemized Order'!A122="","",'Itemized Order'!A122)</f>
        <v/>
      </c>
      <c r="B119" s="171" t="str">
        <f>IF('Itemized Order'!B122="","",'Itemized Order'!B122)</f>
        <v/>
      </c>
      <c r="C119" s="171" t="str">
        <f>IF('Itemized Order'!C122="","",'Itemized Order'!C122)</f>
        <v/>
      </c>
      <c r="D119" s="171" t="str">
        <f>IF('Itemized Order'!D122="","",'Itemized Order'!D122)</f>
        <v/>
      </c>
      <c r="E119" s="201" t="str">
        <f>IF('Itemized Order'!E122="","",'Itemized Order'!E122)</f>
        <v/>
      </c>
      <c r="G119" s="171" t="str">
        <f>IF('Itemized Order'!G122="","",'Itemized Order'!G122)</f>
        <v/>
      </c>
      <c r="H119" s="171" t="str">
        <f>IF('Itemized Order'!H122="","",'Itemized Order'!H122)</f>
        <v/>
      </c>
      <c r="I119" s="171" t="str">
        <f>IF('Itemized Order'!I122="","",'Itemized Order'!I122)</f>
        <v/>
      </c>
      <c r="J119" s="171" t="str">
        <f>IF('Itemized Order'!J122="","",'Itemized Order'!J122)</f>
        <v/>
      </c>
      <c r="K119" s="171" t="str">
        <f>IF('Itemized Order'!K122="","",'Itemized Order'!K122)</f>
        <v/>
      </c>
      <c r="M119" s="171" t="str">
        <f>IF('Itemized Order'!M122="","",'Itemized Order'!M122)</f>
        <v/>
      </c>
      <c r="N119" s="171" t="str">
        <f>IF('Itemized Order'!N122="","",'Itemized Order'!N122)</f>
        <v/>
      </c>
      <c r="O119" s="171" t="str">
        <f>IF('Itemized Order'!O122="","",'Itemized Order'!O122)</f>
        <v/>
      </c>
      <c r="P119" s="171" t="str">
        <f>IF('Itemized Order'!P122="","",'Itemized Order'!P122)</f>
        <v/>
      </c>
      <c r="Q119" s="171" t="str">
        <f>IF('Itemized Order'!Q122="","",'Itemized Order'!Q122)</f>
        <v/>
      </c>
      <c r="S119" s="171" t="str">
        <f>IF('Itemized Order'!S122="","",'Itemized Order'!S122)</f>
        <v/>
      </c>
      <c r="T119" s="171" t="str">
        <f>IF('Itemized Order'!T122="","",'Itemized Order'!T122)</f>
        <v/>
      </c>
      <c r="U119" s="171" t="str">
        <f>IF('Itemized Order'!U122="","",'Itemized Order'!U122)</f>
        <v/>
      </c>
      <c r="V119" s="171" t="str">
        <f>IF('Itemized Order'!V122="","",'Itemized Order'!V122)</f>
        <v/>
      </c>
      <c r="W119" s="171" t="str">
        <f>IF('Itemized Order'!W122="","",'Itemized Order'!W122)</f>
        <v/>
      </c>
      <c r="Y119" s="171" t="str">
        <f>IF('Itemized Order'!Y122="","",'Itemized Order'!Y122)</f>
        <v/>
      </c>
      <c r="Z119" s="171" t="str">
        <f>IF('Itemized Order'!Z122="","",'Itemized Order'!Z122)</f>
        <v/>
      </c>
      <c r="AA119" s="171" t="str">
        <f>IF('Itemized Order'!AA122="","",'Itemized Order'!AA122)</f>
        <v/>
      </c>
      <c r="AB119" s="171" t="str">
        <f>IF('Itemized Order'!AB122="","",'Itemized Order'!AB122)</f>
        <v/>
      </c>
      <c r="AC119" s="171" t="str">
        <f>IF('Itemized Order'!AC122="","",'Itemized Order'!AC122)</f>
        <v/>
      </c>
      <c r="AE119" s="171" t="str">
        <f>IF('Itemized Order'!AE122="","",'Itemized Order'!AE122)</f>
        <v/>
      </c>
      <c r="AF119" s="171" t="str">
        <f>IF('Itemized Order'!AF122="","",'Itemized Order'!AF122)</f>
        <v/>
      </c>
      <c r="AG119" s="171" t="str">
        <f>IF('Itemized Order'!AG122="","",'Itemized Order'!AG122)</f>
        <v/>
      </c>
      <c r="AH119" s="171" t="str">
        <f>IF('Itemized Order'!AH122="","",'Itemized Order'!AH122)</f>
        <v/>
      </c>
      <c r="AI119" s="171" t="str">
        <f>IF('Itemized Order'!AI122="","",'Itemized Order'!AI122)</f>
        <v/>
      </c>
      <c r="AK119" s="171" t="str">
        <f>IF('Itemized Order'!AK122="","",'Itemized Order'!AK122)</f>
        <v/>
      </c>
      <c r="AL119" s="171" t="str">
        <f>IF('Itemized Order'!AL122="","",'Itemized Order'!AL122)</f>
        <v/>
      </c>
      <c r="AM119" s="171" t="str">
        <f>IF('Itemized Order'!AM122="","",'Itemized Order'!AM122)</f>
        <v/>
      </c>
      <c r="AN119" s="171" t="str">
        <f>IF('Itemized Order'!AN122="","",'Itemized Order'!AN122)</f>
        <v/>
      </c>
      <c r="AO119" s="171" t="str">
        <f>IF('Itemized Order'!AO122="","",'Itemized Order'!AO122)</f>
        <v/>
      </c>
      <c r="AQ119" s="171" t="str">
        <f>IF('Itemized Order'!AQ122="","",'Itemized Order'!AQ122)</f>
        <v/>
      </c>
      <c r="AR119" s="171" t="str">
        <f>IF('Itemized Order'!AR122="","",'Itemized Order'!AR122)</f>
        <v/>
      </c>
      <c r="AS119" s="171" t="str">
        <f>IF('Itemized Order'!AS122="","",'Itemized Order'!AS122)</f>
        <v/>
      </c>
      <c r="AT119" s="171" t="str">
        <f>IF('Itemized Order'!AT122="","",'Itemized Order'!AT122)</f>
        <v/>
      </c>
      <c r="AU119" s="171" t="str">
        <f>IF('Itemized Order'!AU122="","",'Itemized Order'!AU122)</f>
        <v/>
      </c>
      <c r="AW119" s="171" t="str">
        <f>IF('Itemized Order'!AW122="","",'Itemized Order'!AW122)</f>
        <v/>
      </c>
      <c r="AX119" s="171" t="str">
        <f>IF('Itemized Order'!AX122="","",'Itemized Order'!AX122)</f>
        <v/>
      </c>
      <c r="AY119" s="171" t="str">
        <f>IF('Itemized Order'!AY122="","",'Itemized Order'!AY122)</f>
        <v/>
      </c>
      <c r="AZ119" s="171" t="str">
        <f>IF('Itemized Order'!AZ122="","",'Itemized Order'!AZ122)</f>
        <v/>
      </c>
      <c r="BA119" s="171" t="str">
        <f>IF('Itemized Order'!BA122="","",'Itemized Order'!BA122)</f>
        <v/>
      </c>
      <c r="BC119" s="171" t="str">
        <f>IF('Itemized Order'!BC122="","",'Itemized Order'!BC122)</f>
        <v/>
      </c>
      <c r="BD119" s="171" t="str">
        <f>IF('Itemized Order'!BD122="","",'Itemized Order'!BD122)</f>
        <v/>
      </c>
      <c r="BE119" s="171" t="str">
        <f>IF('Itemized Order'!BE122="","",'Itemized Order'!BE122)</f>
        <v/>
      </c>
      <c r="BF119" s="171" t="str">
        <f>IF('Itemized Order'!BF122="","",'Itemized Order'!BF122)</f>
        <v/>
      </c>
      <c r="BG119" s="171" t="str">
        <f>IF('Itemized Order'!BG122="","",'Itemized Order'!BG122)</f>
        <v/>
      </c>
      <c r="BI119" s="171" t="str">
        <f>IF('Itemized Order'!BI122="","",'Itemized Order'!BI122)</f>
        <v/>
      </c>
      <c r="BJ119" s="171" t="str">
        <f>IF('Itemized Order'!BJ122="","",'Itemized Order'!BJ122)</f>
        <v/>
      </c>
      <c r="BK119" s="171" t="str">
        <f>IF('Itemized Order'!BK122="","",'Itemized Order'!BK122)</f>
        <v/>
      </c>
      <c r="BL119" s="171" t="str">
        <f>IF('Itemized Order'!BL122="","",'Itemized Order'!BL122)</f>
        <v/>
      </c>
      <c r="BM119" s="171" t="str">
        <f>IF('Itemized Order'!BM122="","",'Itemized Order'!BM122)</f>
        <v/>
      </c>
      <c r="BO119" s="171" t="str">
        <f>IF('Itemized Order'!BO122="","",'Itemized Order'!BO122)</f>
        <v/>
      </c>
      <c r="BP119" s="171" t="str">
        <f>IF('Itemized Order'!BP122="","",'Itemized Order'!BP122)</f>
        <v/>
      </c>
      <c r="BQ119" s="171" t="str">
        <f>IF('Itemized Order'!BQ122="","",'Itemized Order'!BQ122)</f>
        <v/>
      </c>
      <c r="BR119" s="171" t="str">
        <f>IF('Itemized Order'!BR122="","",'Itemized Order'!BR122)</f>
        <v/>
      </c>
      <c r="BS119" s="171" t="str">
        <f>IF('Itemized Order'!BS122="","",'Itemized Order'!BS122)</f>
        <v/>
      </c>
      <c r="BU119" s="171" t="str">
        <f>IF('Itemized Order'!BU122="","",'Itemized Order'!BU122)</f>
        <v/>
      </c>
      <c r="BV119" s="171" t="str">
        <f>IF('Itemized Order'!BV122="","",'Itemized Order'!BV122)</f>
        <v/>
      </c>
      <c r="BW119" s="171" t="str">
        <f>IF('Itemized Order'!BW122="","",'Itemized Order'!BW122)</f>
        <v/>
      </c>
      <c r="BX119" s="171" t="str">
        <f>IF('Itemized Order'!BX122="","",'Itemized Order'!BX122)</f>
        <v/>
      </c>
      <c r="BY119" s="171" t="str">
        <f>IF('Itemized Order'!BY122="","",'Itemized Order'!BY122)</f>
        <v/>
      </c>
      <c r="CA119" s="171" t="str">
        <f>IF('Itemized Order'!CA122="","",'Itemized Order'!CA122)</f>
        <v/>
      </c>
      <c r="CB119" s="171" t="str">
        <f>IF('Itemized Order'!CB122="","",'Itemized Order'!CB122)</f>
        <v/>
      </c>
      <c r="CC119" s="171" t="str">
        <f>IF('Itemized Order'!CC122="","",'Itemized Order'!CC122)</f>
        <v/>
      </c>
      <c r="CD119" s="171" t="str">
        <f>IF('Itemized Order'!CD122="","",'Itemized Order'!CD122)</f>
        <v/>
      </c>
      <c r="CE119" s="171" t="str">
        <f>IF('Itemized Order'!CE122="","",'Itemized Order'!CE122)</f>
        <v/>
      </c>
    </row>
    <row r="120" spans="1:83" x14ac:dyDescent="0.3">
      <c r="A120" s="171" t="str">
        <f>IF('Itemized Order'!A123="","",'Itemized Order'!A123)</f>
        <v/>
      </c>
      <c r="B120" s="171" t="str">
        <f>IF('Itemized Order'!B123="","",'Itemized Order'!B123)</f>
        <v/>
      </c>
      <c r="C120" s="171" t="str">
        <f>IF('Itemized Order'!C123="","",'Itemized Order'!C123)</f>
        <v/>
      </c>
      <c r="D120" s="171" t="str">
        <f>IF('Itemized Order'!D123="","",'Itemized Order'!D123)</f>
        <v/>
      </c>
      <c r="E120" s="201" t="str">
        <f>IF('Itemized Order'!E123="","",'Itemized Order'!E123)</f>
        <v/>
      </c>
      <c r="G120" s="171" t="str">
        <f>IF('Itemized Order'!G123="","",'Itemized Order'!G123)</f>
        <v/>
      </c>
      <c r="H120" s="171" t="str">
        <f>IF('Itemized Order'!H123="","",'Itemized Order'!H123)</f>
        <v/>
      </c>
      <c r="I120" s="171" t="str">
        <f>IF('Itemized Order'!I123="","",'Itemized Order'!I123)</f>
        <v/>
      </c>
      <c r="J120" s="171" t="str">
        <f>IF('Itemized Order'!J123="","",'Itemized Order'!J123)</f>
        <v/>
      </c>
      <c r="K120" s="171" t="str">
        <f>IF('Itemized Order'!K123="","",'Itemized Order'!K123)</f>
        <v/>
      </c>
      <c r="M120" s="171" t="str">
        <f>IF('Itemized Order'!M123="","",'Itemized Order'!M123)</f>
        <v/>
      </c>
      <c r="N120" s="171" t="str">
        <f>IF('Itemized Order'!N123="","",'Itemized Order'!N123)</f>
        <v/>
      </c>
      <c r="O120" s="171" t="str">
        <f>IF('Itemized Order'!O123="","",'Itemized Order'!O123)</f>
        <v/>
      </c>
      <c r="P120" s="171" t="str">
        <f>IF('Itemized Order'!P123="","",'Itemized Order'!P123)</f>
        <v/>
      </c>
      <c r="Q120" s="171" t="str">
        <f>IF('Itemized Order'!Q123="","",'Itemized Order'!Q123)</f>
        <v/>
      </c>
      <c r="S120" s="171" t="str">
        <f>IF('Itemized Order'!S123="","",'Itemized Order'!S123)</f>
        <v/>
      </c>
      <c r="T120" s="171" t="str">
        <f>IF('Itemized Order'!T123="","",'Itemized Order'!T123)</f>
        <v/>
      </c>
      <c r="U120" s="171" t="str">
        <f>IF('Itemized Order'!U123="","",'Itemized Order'!U123)</f>
        <v/>
      </c>
      <c r="V120" s="171" t="str">
        <f>IF('Itemized Order'!V123="","",'Itemized Order'!V123)</f>
        <v/>
      </c>
      <c r="W120" s="171" t="str">
        <f>IF('Itemized Order'!W123="","",'Itemized Order'!W123)</f>
        <v/>
      </c>
      <c r="Y120" s="171" t="str">
        <f>IF('Itemized Order'!Y123="","",'Itemized Order'!Y123)</f>
        <v/>
      </c>
      <c r="Z120" s="171" t="str">
        <f>IF('Itemized Order'!Z123="","",'Itemized Order'!Z123)</f>
        <v/>
      </c>
      <c r="AA120" s="171" t="str">
        <f>IF('Itemized Order'!AA123="","",'Itemized Order'!AA123)</f>
        <v/>
      </c>
      <c r="AB120" s="171" t="str">
        <f>IF('Itemized Order'!AB123="","",'Itemized Order'!AB123)</f>
        <v/>
      </c>
      <c r="AC120" s="171" t="str">
        <f>IF('Itemized Order'!AC123="","",'Itemized Order'!AC123)</f>
        <v/>
      </c>
      <c r="AE120" s="171" t="str">
        <f>IF('Itemized Order'!AE123="","",'Itemized Order'!AE123)</f>
        <v/>
      </c>
      <c r="AF120" s="171" t="str">
        <f>IF('Itemized Order'!AF123="","",'Itemized Order'!AF123)</f>
        <v/>
      </c>
      <c r="AG120" s="171" t="str">
        <f>IF('Itemized Order'!AG123="","",'Itemized Order'!AG123)</f>
        <v/>
      </c>
      <c r="AH120" s="171" t="str">
        <f>IF('Itemized Order'!AH123="","",'Itemized Order'!AH123)</f>
        <v/>
      </c>
      <c r="AI120" s="171" t="str">
        <f>IF('Itemized Order'!AI123="","",'Itemized Order'!AI123)</f>
        <v/>
      </c>
      <c r="AK120" s="171" t="str">
        <f>IF('Itemized Order'!AK123="","",'Itemized Order'!AK123)</f>
        <v/>
      </c>
      <c r="AL120" s="171" t="str">
        <f>IF('Itemized Order'!AL123="","",'Itemized Order'!AL123)</f>
        <v/>
      </c>
      <c r="AM120" s="171" t="str">
        <f>IF('Itemized Order'!AM123="","",'Itemized Order'!AM123)</f>
        <v/>
      </c>
      <c r="AN120" s="171" t="str">
        <f>IF('Itemized Order'!AN123="","",'Itemized Order'!AN123)</f>
        <v/>
      </c>
      <c r="AO120" s="171" t="str">
        <f>IF('Itemized Order'!AO123="","",'Itemized Order'!AO123)</f>
        <v/>
      </c>
      <c r="AQ120" s="171" t="str">
        <f>IF('Itemized Order'!AQ123="","",'Itemized Order'!AQ123)</f>
        <v/>
      </c>
      <c r="AR120" s="171" t="str">
        <f>IF('Itemized Order'!AR123="","",'Itemized Order'!AR123)</f>
        <v/>
      </c>
      <c r="AS120" s="171" t="str">
        <f>IF('Itemized Order'!AS123="","",'Itemized Order'!AS123)</f>
        <v/>
      </c>
      <c r="AT120" s="171" t="str">
        <f>IF('Itemized Order'!AT123="","",'Itemized Order'!AT123)</f>
        <v/>
      </c>
      <c r="AU120" s="171" t="str">
        <f>IF('Itemized Order'!AU123="","",'Itemized Order'!AU123)</f>
        <v/>
      </c>
      <c r="AW120" s="171" t="str">
        <f>IF('Itemized Order'!AW123="","",'Itemized Order'!AW123)</f>
        <v/>
      </c>
      <c r="AX120" s="171" t="str">
        <f>IF('Itemized Order'!AX123="","",'Itemized Order'!AX123)</f>
        <v/>
      </c>
      <c r="AY120" s="171" t="str">
        <f>IF('Itemized Order'!AY123="","",'Itemized Order'!AY123)</f>
        <v/>
      </c>
      <c r="AZ120" s="171" t="str">
        <f>IF('Itemized Order'!AZ123="","",'Itemized Order'!AZ123)</f>
        <v/>
      </c>
      <c r="BA120" s="171" t="str">
        <f>IF('Itemized Order'!BA123="","",'Itemized Order'!BA123)</f>
        <v/>
      </c>
      <c r="BC120" s="171" t="str">
        <f>IF('Itemized Order'!BC123="","",'Itemized Order'!BC123)</f>
        <v/>
      </c>
      <c r="BD120" s="171" t="str">
        <f>IF('Itemized Order'!BD123="","",'Itemized Order'!BD123)</f>
        <v/>
      </c>
      <c r="BE120" s="171" t="str">
        <f>IF('Itemized Order'!BE123="","",'Itemized Order'!BE123)</f>
        <v/>
      </c>
      <c r="BF120" s="171" t="str">
        <f>IF('Itemized Order'!BF123="","",'Itemized Order'!BF123)</f>
        <v/>
      </c>
      <c r="BG120" s="171" t="str">
        <f>IF('Itemized Order'!BG123="","",'Itemized Order'!BG123)</f>
        <v/>
      </c>
      <c r="BI120" s="171" t="str">
        <f>IF('Itemized Order'!BI123="","",'Itemized Order'!BI123)</f>
        <v/>
      </c>
      <c r="BJ120" s="171" t="str">
        <f>IF('Itemized Order'!BJ123="","",'Itemized Order'!BJ123)</f>
        <v/>
      </c>
      <c r="BK120" s="171" t="str">
        <f>IF('Itemized Order'!BK123="","",'Itemized Order'!BK123)</f>
        <v/>
      </c>
      <c r="BL120" s="171" t="str">
        <f>IF('Itemized Order'!BL123="","",'Itemized Order'!BL123)</f>
        <v/>
      </c>
      <c r="BM120" s="171" t="str">
        <f>IF('Itemized Order'!BM123="","",'Itemized Order'!BM123)</f>
        <v/>
      </c>
      <c r="BO120" s="171" t="str">
        <f>IF('Itemized Order'!BO123="","",'Itemized Order'!BO123)</f>
        <v/>
      </c>
      <c r="BP120" s="171" t="str">
        <f>IF('Itemized Order'!BP123="","",'Itemized Order'!BP123)</f>
        <v/>
      </c>
      <c r="BQ120" s="171" t="str">
        <f>IF('Itemized Order'!BQ123="","",'Itemized Order'!BQ123)</f>
        <v/>
      </c>
      <c r="BR120" s="171" t="str">
        <f>IF('Itemized Order'!BR123="","",'Itemized Order'!BR123)</f>
        <v/>
      </c>
      <c r="BS120" s="171" t="str">
        <f>IF('Itemized Order'!BS123="","",'Itemized Order'!BS123)</f>
        <v/>
      </c>
      <c r="BU120" s="171" t="str">
        <f>IF('Itemized Order'!BU123="","",'Itemized Order'!BU123)</f>
        <v/>
      </c>
      <c r="BV120" s="171" t="str">
        <f>IF('Itemized Order'!BV123="","",'Itemized Order'!BV123)</f>
        <v/>
      </c>
      <c r="BW120" s="171" t="str">
        <f>IF('Itemized Order'!BW123="","",'Itemized Order'!BW123)</f>
        <v/>
      </c>
      <c r="BX120" s="171" t="str">
        <f>IF('Itemized Order'!BX123="","",'Itemized Order'!BX123)</f>
        <v/>
      </c>
      <c r="BY120" s="171" t="str">
        <f>IF('Itemized Order'!BY123="","",'Itemized Order'!BY123)</f>
        <v/>
      </c>
      <c r="CA120" s="171" t="str">
        <f>IF('Itemized Order'!CA123="","",'Itemized Order'!CA123)</f>
        <v/>
      </c>
      <c r="CB120" s="171" t="str">
        <f>IF('Itemized Order'!CB123="","",'Itemized Order'!CB123)</f>
        <v/>
      </c>
      <c r="CC120" s="171" t="str">
        <f>IF('Itemized Order'!CC123="","",'Itemized Order'!CC123)</f>
        <v/>
      </c>
      <c r="CD120" s="171" t="str">
        <f>IF('Itemized Order'!CD123="","",'Itemized Order'!CD123)</f>
        <v/>
      </c>
      <c r="CE120" s="171" t="str">
        <f>IF('Itemized Order'!CE123="","",'Itemized Order'!CE123)</f>
        <v/>
      </c>
    </row>
  </sheetData>
  <pageMargins left="0.7" right="0.7" top="0.75" bottom="0.75" header="0.3" footer="0.3"/>
  <pageSetup orientation="portrait" horizontalDpi="1200" verticalDpi="1200" r:id="rId1"/>
  <tableParts count="14">
    <tablePart r:id="rId2"/>
    <tablePart r:id="rId3"/>
    <tablePart r:id="rId4"/>
    <tablePart r:id="rId5"/>
    <tablePart r:id="rId6"/>
    <tablePart r:id="rId7"/>
    <tablePart r:id="rId8"/>
    <tablePart r:id="rId9"/>
    <tablePart r:id="rId10"/>
    <tablePart r:id="rId11"/>
    <tablePart r:id="rId12"/>
    <tablePart r:id="rId13"/>
    <tablePart r:id="rId14"/>
    <tablePart r:id="rId15"/>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s q m i d = " 3 0 c 1 6 1 6 9 - 2 3 1 6 - 4 c f 1 - 8 3 8 c - d 6 6 b 1 b f 7 4 f 7 8 "   x m l n s = " h t t p : / / s c h e m a s . m i c r o s o f t . c o m / D a t a M a s h u p " > A A A A A D E G A A B Q S w M E F A A C A A g A Y j w j W S 3 e 0 R a k A A A A 9 g A A A B I A H A B D b 2 5 m a W c v U G F j a 2 F n Z S 5 4 b W w g o h g A K K A U A A A A A A A A A A A A A A A A A A A A A A A A A A A A h Y 9 N D o I w G E S v Q r q n f 8 T E k I + y c C u J C d G 4 b U r F R i i G F s v d X H g k r y B G U X c u 5 8 1 b z N y v N 8 j H t o k u u n e m s x l i m K J I W 9 V V x t Y Z G v w h X q J c w E a q k 6 x 1 N M n W p a O r M n T 0 / p w S E k L A I c F d X x N O K S P 7 Y l 2 q o 2 4 l + s j m v x w b 6 7 y 0 S i M B u 9 c Y w T F L G F 5 Q j i m Q G U J h 7 F f g 0 9 5 n + w N h N T R + 6 L X Q N t 6 W Q O Y I 5 P 1 B P A B Q S w M E F A A C A A g A Y j w j W Q / 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G I 8 I 1 l A e d V t K w M A A K s g A A A T A B w A R m 9 y b X V s Y X M v U 2 V j d G l v b j E u b S C i G A A o o B Q A A A A A A A A A A A A A A A A A A A A A A A A A A A D d m W t v 2 j A U h r 8 j 8 R + s 9 E u Q L C R g F 0 1 d J 6 2 M V l X b l Q F b N S E 0 h e C W q I 6 N H K c t Q v z 3 + Z K w B B i X g K s o S A h x n B y / t p 9 z c m I H y O U e J a C r f 2 u n 5 V K 5 F I w d h k b g f u x x B M 4 A R r x c A u L T p S F z p a X 1 6 i J c b Y a M I c L v K X s a U v p k V 2 b 9 7 4 6 P z q y e M 8 S o Z g 3 m / S Y l X F w y g N r B i d U c O + R R + O 5 N J 8 g S n t S l 1 R 5 z S P B A m d + k O P S J b A x s 3 R u c z a z u 9 c 8 T C w I u z M A h 0 z k E M 0 u J E 8 Y r w j + 8 q 8 o 7 l P l H 6 B D u 8 e l q S / P u s g t i L y T 0 h 4 h p O 8 W U J b 3 P K w u 1 H e T T Z 6 F W y w r + C d Y N k d l e G h a M 1 a 3 x d I 4 d 8 g Q 6 9 C X h r I u w m H 1 p s 1 e 7 h A A 5 7 h g Q y s G N F / D q V d D y J 3 x q q z / 6 4 l u H u 2 O P P F 5 x 5 A d 2 B 7 m U j a o X H s K j X w 4 O x U z + q c i B C l c k x H h e q V T K J Y 9 s U J a E 4 I 7 J k W W m 4 K M Z C j h 6 5 W r 1 t L z d O d g V B N V B l v V L k 2 B i 8 f a n c 4 1 4 u J i 6 + V o a Y p 9 J F N q e u D s r C A 3 D I E h x R 0 8 H / 6 N g 7 3 y g 1 B U h H X T E N y s C 7 w 0 j I L S 9 G Q E F y g N y 2 n Z P A t 9 C c k B N Y K g o W C A g 1 e U 3 C y h 1 R c g C v x H G 9 C U 7 B q Y f B l p f f k G I 9 B U B h R v P P y A f m H 4 k S H X 5 x U C p K w I E l w w h k p 0 C 0 y 8 J S l 5 + M d D y i s D B u f C Q H Y N P h j G Q 6 v J L g V J X B A j a I Z v g 7 B j U T d e I W l 9 + Q Y j 0 F Q E F Y X a z b x n U T Z e J S l 5 + Q d D y i s C B G F s Y c O q D m p W d B k O 1 Y r y h r B U u W x M s p K 9 + U x I i b Y V C o X 4 A C t s L x t r O L G x c s T 3 o W u 5 / M 2 f 1 o 4 J 2 r G O L W F u h Q G s c A N r 2 k j T v o D V y D F q j E K D d I i a 6 z 4 y Y 4 R p n T w q 6 o Q / o A 2 i 3 v l 6 v A L K G 3 + Q 0 p T Q v R S I l A c X e y O H q R H G E 2 P q Y 1 M N s U n / o E W T P E i E M 9 W k 0 j M 4 j o T q M g v I 4 A q o t a R j t S U K 1 I Q X 1 j g R U L 6 Q w e i O B u h y F y W o E J p 9 H U K 1 k C k k q t a 4 H X D X F h M e L E K / B Y r K S E x 2 F W J b 4 W V U C Z 1 v d 1 T b 5 W 4 q h J C g p C B L u L z z M l Y b d g 7 M W R 2 c / n o c B + P x F R Z n g a r R k t q w U U O n + T v 8 C U E s B A i 0 A F A A C A A g A Y j w j W S 3 e 0 R a k A A A A 9 g A A A B I A A A A A A A A A A A A A A A A A A A A A A E N v b m Z p Z y 9 Q Y W N r Y W d l L n h t b F B L A Q I t A B Q A A g A I A G I 8 I 1 k P y u m r p A A A A O k A A A A T A A A A A A A A A A A A A A A A A P A A A A B b Q 2 9 u d G V u d F 9 U e X B l c 1 0 u e G 1 s U E s B A i 0 A F A A C A A g A Y j w j W U B 5 1 W 0 r A w A A q y A A A B M A A A A A A A A A A A A A A A A A 4 Q E A A E Z v c m 1 1 b G F z L 1 N l Y 3 R p b 2 4 x L m 1 Q S w U G A A A A A A M A A w D C A A A A W Q U 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W Y 0 A A A A A A A A 3 j 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S X R l b T 4 8 S X R l b U x v Y 2 F 0 a W 9 u P j x J d G V t V H l w Z T 5 G b 3 J t d W x h P C 9 J d G V t V H l w Z T 4 8 S X R l b V B h d G g + U 2 V j d G l v b j E v V 2 h p d G U 8 L 0 l 0 Z W 1 Q Y X R o P j w v S X R l b U x v Y 2 F 0 a W 9 u P j x T d G F i b G V F b n R y a W V z P j x F b n R y e S B U e X B l P S J J c 1 B y a X Z h d G U i I F Z h b H V l P S J s M C I g L z 4 8 R W 5 0 c n k g V H l w Z T 0 i R m l s b E V u Y W J s Z W Q i I F Z h b H V l P S J s M C I g L z 4 8 R W 5 0 c n k g V H l w Z T 0 i U X V l c n l J R C I g V m F s d W U 9 I n N j N z k 3 Z W Y z O S 0 w N z g x L T R i M T g t Y m F h N i 0 4 O G Z j N G U 1 O T k 4 Y T A i I C 8 + P E V u d H J 5 I F R 5 c G U 9 I k 5 h d m l n Y X R p b 2 5 T d G V w T m F t Z S I g V m F s d W U 9 I n N O Y X Z p Z 2 F 0 a W 9 u I i A v P j x F b n R y e S B U e X B l P S J O Y W 1 l V X B k Y X R l Z E F m d G V y R m l s b C I g V m F s d W U 9 I m w w I i A v P j x F b n R y e S B U e X B l P S J S Z X N 1 b H R U e X B l I i B W Y W x 1 Z T 0 i c 1 R h Y m x l I i A v P j x F b n R y e S B U e X B l P S J C d W Z m Z X J O Z X h 0 U m V m c m V z a C I g V m F s d W U 9 I m w x I i A v P j x F b n R y e S B U e X B l P S J G a W x s Z W R D b 2 1 w b G V 0 Z V J l c 3 V s d F R v V 2 9 y a 3 N o Z W V 0 I i B W Y W x 1 Z T 0 i b D A i I C 8 + P E V u d H J 5 I F R 5 c G U 9 I k Z p b G x U b 0 R h d G F N b 2 R l b E V u Y W J s Z W Q i I F Z h b H V l P S J s M C I g L z 4 8 R W 5 0 c n k g V H l w Z T 0 i R m l s b E 9 i a m V j d F R 5 c G U i I F Z h b H V l P S J z Q 2 9 u b m V j d G l v b k 9 u b H k i I C 8 + P E V u d H J 5 I F R 5 c G U 9 I k Z p b G x M Y X N 0 V X B k Y X R l Z C I g V m F s d W U 9 I m Q y M D I 0 L T A 5 L T A z V D E 0 O j M z O j A x L j U 1 M z k x N z d a I i A v P j x F b n R y e S B U e X B l P S J G a W x s Q 2 9 s d W 1 u V H l w Z X M i I F Z h b H V l P S J z Q U F N Q S I g L z 4 8 R W 5 0 c n k g V H l w Z T 0 i R m l s b E N v b H V t b k 5 h b W V z I i B W Y W x 1 Z T 0 i c 1 s m c X V v d D t T S 1 U j J n F 1 b 3 Q 7 L C Z x d W 9 0 O 1 F 1 Y W 5 0 a X R 5 J n F 1 b 3 Q 7 L C Z x d W 9 0 O 0 N v b G 9 y J n F 1 b 3 Q 7 X S I g L z 4 8 R W 5 0 c n k g V H l w Z T 0 i R m l s b F N 0 Y X R 1 c y I g V m F s d W U 9 I n N D b 2 1 w b G V 0 Z S I g L z 4 8 R W 5 0 c n k g V H l w Z T 0 i U m V s Y X R p b 2 5 z a G l w S W 5 m b 0 N v b n R h a W 5 l c i I g V m F s d W U 9 I n N 7 J n F 1 b 3 Q 7 Y 2 9 s d W 1 u Q 2 9 1 b n Q m c X V v d D s 6 M y w m c X V v d D t r Z X l D b 2 x 1 b W 5 O Y W 1 l c y Z x d W 9 0 O z p b X S w m c X V v d D t x d W V y e V J l b G F 0 a W 9 u c 2 h p c H M m c X V v d D s 6 W 1 0 s J n F 1 b 3 Q 7 Y 2 9 s d W 1 u S W R l b n R p d G l l c y Z x d W 9 0 O z p b J n F 1 b 3 Q 7 U 2 V j d G l v b j E v V 2 h p d G U v Q X V 0 b 1 J l b W 9 2 Z W R D b 2 x 1 b W 5 z M S 5 7 U 0 t V I y w w f S Z x d W 9 0 O y w m c X V v d D t T Z W N 0 a W 9 u M S 9 X a G l 0 Z S 9 B d X R v U m V t b 3 Z l Z E N v b H V t b n M x L n t R d W F u d G l 0 e S w x f S Z x d W 9 0 O y w m c X V v d D t T Z W N 0 a W 9 u M S 9 X a G l 0 Z S 9 B d X R v U m V t b 3 Z l Z E N v b H V t b n M x L n t D b 2 x v c i w y f S Z x d W 9 0 O 1 0 s J n F 1 b 3 Q 7 Q 2 9 s d W 1 u Q 2 9 1 b n Q m c X V v d D s 6 M y w m c X V v d D t L Z X l D b 2 x 1 b W 5 O Y W 1 l c y Z x d W 9 0 O z p b X S w m c X V v d D t D b 2 x 1 b W 5 J Z G V u d G l 0 a W V z J n F 1 b 3 Q 7 O l s m c X V v d D t T Z W N 0 a W 9 u M S 9 X a G l 0 Z S 9 B d X R v U m V t b 3 Z l Z E N v b H V t b n M x L n t T S 1 U j L D B 9 J n F 1 b 3 Q 7 L C Z x d W 9 0 O 1 N l Y 3 R p b 2 4 x L 1 d o a X R l L 0 F 1 d G 9 S Z W 1 v d m V k Q 2 9 s d W 1 u c z E u e 1 F 1 Y W 5 0 a X R 5 L D F 9 J n F 1 b 3 Q 7 L C Z x d W 9 0 O 1 N l Y 3 R p b 2 4 x L 1 d o a X R l L 0 F 1 d G 9 S Z W 1 v d m V k Q 2 9 s d W 1 u c z E u e 0 N v b G 9 y L D J 9 J n F 1 b 3 Q 7 X S w m c X V v d D t S Z W x h d G l v b n N o a X B J b m Z v J n F 1 b 3 Q 7 O l t d f S I g L z 4 8 R W 5 0 c n k g V H l w Z T 0 i R m l s b E V y c m 9 y Q 2 9 k Z S I g V m F s d W U 9 I n N V b m t u b 3 d u I i A v P j x F b n R y e S B U e X B l P S J B Z G R l Z F R v R G F 0 Y U 1 v Z G V s I i B W Y W x 1 Z T 0 i b D A i I C 8 + P C 9 T d G F i b G V F b n R y a W V z P j w v S X R l b T 4 8 S X R l b T 4 8 S X R l b U x v Y 2 F 0 a W 9 u P j x J d G V t V H l w Z T 5 G b 3 J t d W x h P C 9 J d G V t V H l w Z T 4 8 S X R l b V B h d G g + U 2 V j d G l v b j E v V 2 h p d G U v U 2 9 1 c m N l P C 9 J d G V t U G F 0 a D 4 8 L 0 l 0 Z W 1 M b 2 N h d G l v b j 4 8 U 3 R h Y m x l R W 5 0 c m l l c y A v P j w v S X R l b T 4 8 S X R l b T 4 8 S X R l b U x v Y 2 F 0 a W 9 u P j x J d G V t V H l w Z T 5 G b 3 J t d W x h P C 9 J d G V t V H l w Z T 4 8 S X R l b V B h d G g + U 2 V j d G l v b j E v V 2 h p d G U v Q 2 h h b m d l Z C U y M F R 5 c G U 8 L 0 l 0 Z W 1 Q Y X R o P j w v S X R l b U x v Y 2 F 0 a W 9 u P j x T d G F i b G V F b n R y a W V z I C 8 + P C 9 J d G V t P j x J d G V t P j x J d G V t T G 9 j Y X R p b 2 4 + P E l 0 Z W 1 U e X B l P k Z v c m 1 1 b G E 8 L 0 l 0 Z W 1 U e X B l P j x J d G V t U G F 0 a D 5 T Z W N 0 a W 9 u M S 9 X a G l 0 Z S 9 S Z W 1 v d m V k J T I w Q 2 9 s d W 1 u c z w v S X R l b V B h d G g + P C 9 J d G V t T G 9 j Y X R p b 2 4 + P F N 0 Y W J s Z U V u d H J p Z X M g L z 4 8 L 0 l 0 Z W 0 + P E l 0 Z W 0 + P E l 0 Z W 1 M b 2 N h d G l v b j 4 8 S X R l b V R 5 c G U + R m 9 y b X V s Y T w v S X R l b V R 5 c G U + P E l 0 Z W 1 Q Y X R o P l N l Y 3 R p b 2 4 x L 1 d o a X R l L 1 J l b W 9 2 Z W Q l M j B C b G F u a y U y M F J v d 3 M 8 L 0 l 0 Z W 1 Q Y X R o P j w v S X R l b U x v Y 2 F 0 a W 9 u P j x T d G F i b G V F b n R y a W V z I C 8 + P C 9 J d G V t P j x J d G V t P j x J d G V t T G 9 j Y X R p b 2 4 + P E l 0 Z W 1 U e X B l P k Z v c m 1 1 b G E 8 L 0 l 0 Z W 1 U e X B l P j x J d G V t U G F 0 a D 5 T Z W N 0 a W 9 u M S 9 P c m F u Z 2 U 8 L 0 l 0 Z W 1 Q Y X R o P j w v S X R l b U x v Y 2 F 0 a W 9 u P j x T d G F i b G V F b n R y a W V z P j x F b n R y e S B U e X B l P S J J c 1 B y a X Z h d G U i I F Z h b H V l P S J s M C I g L z 4 8 R W 5 0 c n k g V H l w Z T 0 i R m l s b E V u Y W J s Z W Q i I F Z h b H V l P S J s M C I g L z 4 8 R W 5 0 c n k g V H l w Z T 0 i U X V l c n l J R C I g V m F s d W U 9 I n N j O G F i Y W Y x N y 0 y N 2 U z L T R k Z j I t Y j U 5 Y y 1 k N T h m M 2 I w Y W N j O G E i I C 8 + P E V u d H J 5 I F R 5 c G U 9 I k 5 h d m l n Y X R p b 2 5 T d G V w T m F t Z S I g V m F s d W U 9 I n N O Y X Z p Z 2 F 0 a W 9 u I i A v P j x F b n R y e S B U e X B l P S J O Y W 1 l V X B k Y X R l Z E F m d G V y R m l s b C I g V m F s d W U 9 I m w w I i A v P j x F b n R y e S B U e X B l P S J S Z X N 1 b H R U e X B l I i B W Y W x 1 Z T 0 i c 1 R h Y m x l I i A v P j x F b n R y e S B U e X B l P S J C d W Z m Z X J O Z X h 0 U m V m c m V z a C I g V m F s d W U 9 I m w x I i A v P j x F b n R y e S B U e X B l P S J G a W x s Z W R D b 2 1 w b G V 0 Z V J l c 3 V s d F R v V 2 9 y a 3 N o Z W V 0 I i B W Y W x 1 Z T 0 i b D A i I C 8 + P E V u d H J 5 I F R 5 c G U 9 I k Z p b G x U b 0 R h d G F N b 2 R l b E V u Y W J s Z W Q i I F Z h b H V l P S J s M C I g L z 4 8 R W 5 0 c n k g V H l w Z T 0 i R m l s b E 9 i a m V j d F R 5 c G U i I F Z h b H V l P S J z Q 2 9 u b m V j d G l v b k 9 u b H k i I C 8 + P E V u d H J 5 I F R 5 c G U 9 I k Z p b G x M Y X N 0 V X B k Y X R l Z C I g V m F s d W U 9 I m Q y M D I 0 L T A 5 L T A z V D E 0 O j M z O j A x L j U 1 M z k x N z d a I i A v P j x F b n R y e S B U e X B l P S J G a W x s Q 2 9 s d W 1 u V H l w Z X M i I F Z h b H V l P S J z Q X d N R y I g L z 4 8 R W 5 0 c n k g V H l w Z T 0 i R m l s b E N v b H V t b k 5 h b W V z I i B W Y W x 1 Z T 0 i c 1 s m c X V v d D t P c m F u Z 2 U m c X V v d D s s J n F 1 b 3 Q 7 U X V h b n R p d H k m c X V v d D s s J n F 1 b 3 Q 7 Q 2 9 s b 3 I m c X V v d D t d I i A v P j x F b n R y e S B U e X B l P S J G a W x s U 3 R h d H V z I i B W Y W x 1 Z T 0 i c 0 N v b X B s Z X R l I i A v P j x F b n R y e S B U e X B l P S J S Z W x h d G l v b n N o a X B J b m Z v Q 2 9 u d G F p b m V y I i B W Y W x 1 Z T 0 i c 3 s m c X V v d D t j b 2 x 1 b W 5 D b 3 V u d C Z x d W 9 0 O z o z L C Z x d W 9 0 O 2 t l e U N v b H V t b k 5 h b W V z J n F 1 b 3 Q 7 O l t d L C Z x d W 9 0 O 3 F 1 Z X J 5 U m V s Y X R p b 2 5 z a G l w c y Z x d W 9 0 O z p b X S w m c X V v d D t j b 2 x 1 b W 5 J Z G V u d G l 0 a W V z J n F 1 b 3 Q 7 O l s m c X V v d D t T Z W N 0 a W 9 u M S 9 P c m F u Z 2 U v Q X V 0 b 1 J l b W 9 2 Z W R D b 2 x 1 b W 5 z M S 5 7 T 3 J h b m d l L D B 9 J n F 1 b 3 Q 7 L C Z x d W 9 0 O 1 N l Y 3 R p b 2 4 x L 0 9 y Y W 5 n Z S 9 B d X R v U m V t b 3 Z l Z E N v b H V t b n M x L n t R d W F u d G l 0 e S w x f S Z x d W 9 0 O y w m c X V v d D t T Z W N 0 a W 9 u M S 9 P c m F u Z 2 U v Q X V 0 b 1 J l b W 9 2 Z W R D b 2 x 1 b W 5 z M S 5 7 Q 2 9 s b 3 I s M n 0 m c X V v d D t d L C Z x d W 9 0 O 0 N v b H V t b k N v d W 5 0 J n F 1 b 3 Q 7 O j M s J n F 1 b 3 Q 7 S 2 V 5 Q 2 9 s d W 1 u T m F t Z X M m c X V v d D s 6 W 1 0 s J n F 1 b 3 Q 7 Q 2 9 s d W 1 u S W R l b n R p d G l l c y Z x d W 9 0 O z p b J n F 1 b 3 Q 7 U 2 V j d G l v b j E v T 3 J h b m d l L 0 F 1 d G 9 S Z W 1 v d m V k Q 2 9 s d W 1 u c z E u e 0 9 y Y W 5 n Z S w w f S Z x d W 9 0 O y w m c X V v d D t T Z W N 0 a W 9 u M S 9 P c m F u Z 2 U v Q X V 0 b 1 J l b W 9 2 Z W R D b 2 x 1 b W 5 z M S 5 7 U X V h b n R p d H k s M X 0 m c X V v d D s s J n F 1 b 3 Q 7 U 2 V j d G l v b j E v T 3 J h b m d l L 0 F 1 d G 9 S Z W 1 v d m V k Q 2 9 s d W 1 u c z E u e 0 N v b G 9 y L D J 9 J n F 1 b 3 Q 7 X S w m c X V v d D t S Z W x h d G l v b n N o a X B J b m Z v J n F 1 b 3 Q 7 O l t d f S I g L z 4 8 R W 5 0 c n k g V H l w Z T 0 i R m l s b E V y c m 9 y Q 2 9 k Z S I g V m F s d W U 9 I n N V b m t u b 3 d u I i A v P j x F b n R y e S B U e X B l P S J B Z G R l Z F R v R G F 0 Y U 1 v Z G V s I i B W Y W x 1 Z T 0 i b D A i I C 8 + P C 9 T d G F i b G V F b n R y a W V z P j w v S X R l b T 4 8 S X R l b T 4 8 S X R l b U x v Y 2 F 0 a W 9 u P j x J d G V t V H l w Z T 5 G b 3 J t d W x h P C 9 J d G V t V H l w Z T 4 8 S X R l b V B h d G g + U 2 V j d G l v b j E v T 3 J h b m d l L 1 N v d X J j Z T w v S X R l b V B h d G g + P C 9 J d G V t T G 9 j Y X R p b 2 4 + P F N 0 Y W J s Z U V u d H J p Z X M g L z 4 8 L 0 l 0 Z W 0 + P E l 0 Z W 0 + P E l 0 Z W 1 M b 2 N h d G l v b j 4 8 S X R l b V R 5 c G U + R m 9 y b X V s Y T w v S X R l b V R 5 c G U + P E l 0 Z W 1 Q Y X R o P l N l Y 3 R p b 2 4 x L 0 9 y Y W 5 n Z S 9 D a G F u Z 2 V k J T I w V H l w Z T w v S X R l b V B h d G g + P C 9 J d G V t T G 9 j Y X R p b 2 4 + P F N 0 Y W J s Z U V u d H J p Z X M g L z 4 8 L 0 l 0 Z W 0 + P E l 0 Z W 0 + P E l 0 Z W 1 M b 2 N h d G l v b j 4 8 S X R l b V R 5 c G U + R m 9 y b X V s Y T w v S X R l b V R 5 c G U + P E l 0 Z W 1 Q Y X R o P l N l Y 3 R p b 2 4 x L 0 9 y Y W 5 n Z S 9 S Z W 1 v d m V k J T I w Q m x h b m s l M j B S b 3 d z P C 9 J d G V t U G F 0 a D 4 8 L 0 l 0 Z W 1 M b 2 N h d G l v b j 4 8 U 3 R h Y m x l R W 5 0 c m l l c y A v P j w v S X R l b T 4 8 S X R l b T 4 8 S X R l b U x v Y 2 F 0 a W 9 u P j x J d G V t V H l w Z T 5 G b 3 J t d W x h P C 9 J d G V t V H l w Z T 4 8 S X R l b V B h d G g + U 2 V j d G l v b j E v U G l u a z w v S X R l b V B h d G g + P C 9 J d G V t T G 9 j Y X R p b 2 4 + P F N 0 Y W J s Z U V u d H J p Z X M + P E V u d H J 5 I F R 5 c G U 9 I k l z U H J p d m F 0 Z S I g V m F s d W U 9 I m w w I i A v P j x F b n R y e S B U e X B l P S J G a W x s R W 5 h Y m x l Z C I g V m F s d W U 9 I m w w I i A v P j x F b n R y e S B U e X B l P S J R d W V y e U l E I i B W Y W x 1 Z T 0 i c z l m M W I z O G Z i L T N m Y z Y t N D N i Y y 0 4 N j Z k L T I 2 M T k 0 N z F l N 2 M 3 Y y I g L z 4 8 R W 5 0 c n k g V H l w Z T 0 i T m F 2 a W d h d G l v b l N 0 Z X B O Y W 1 l I i B W Y W x 1 Z T 0 i c 0 5 h d m l n Y X R p b 2 4 i I C 8 + P E V u d H J 5 I F R 5 c G U 9 I k 5 h b W V V c G R h d G V k Q W Z 0 Z X J G a W x s I i B W Y W x 1 Z T 0 i b D A i I C 8 + P E V u d H J 5 I F R 5 c G U 9 I l J l c 3 V s d F R 5 c G U i I F Z h b H V l P S J z V G F i b G U i I C 8 + P E V u d H J 5 I F R 5 c G U 9 I k J 1 Z m Z l c k 5 l e H R S Z W Z y Z X N o I i B W Y W x 1 Z T 0 i b D E i I C 8 + P E V u d H J 5 I F R 5 c G U 9 I k Z p b G x l Z E N v b X B s Z X R l U m V z d W x 0 V G 9 X b 3 J r c 2 h l Z X Q i I F Z h b H V l P S J s M C I g L z 4 8 R W 5 0 c n k g V H l w Z T 0 i R m l s b F R v R G F 0 Y U 1 v Z G V s R W 5 h Y m x l Z C I g V m F s d W U 9 I m w w I i A v P j x F b n R y e S B U e X B l P S J G a W x s T 2 J q Z W N 0 V H l w Z S I g V m F s d W U 9 I n N D b 2 5 u Z W N 0 a W 9 u T 2 5 s e S I g L z 4 8 R W 5 0 c n k g V H l w Z T 0 i R m l s b E x h c 3 R V c G R h d G V k I i B W Y W x 1 Z T 0 i Z D I w M j Q t M D k t M D N U M T Q 6 M z M 6 M D E u N T Y 5 N T Y 5 M V o i I C 8 + P E V u d H J 5 I F R 5 c G U 9 I k Z p b G x D b 2 x 1 b W 5 U e X B l c y I g V m F s d W U 9 I n N C Z 0 1 H I i A v P j x F b n R y e S B U e X B l P S J G a W x s Q 2 9 s d W 1 u T m F t Z X M i I F Z h b H V l P S J z W y Z x d W 9 0 O 1 N L V S M m c X V v d D s s J n F 1 b 3 Q 7 U X V h b n R p d H k m c X V v d D s s J n F 1 b 3 Q 7 Q 2 9 s b 3 I m c X V v d D t d I i A v P j x F b n R y e S B U e X B l P S J G a W x s U 3 R h d H V z I i B W Y W x 1 Z T 0 i c 0 N v b X B s Z X R l I i A v P j x F b n R y e S B U e X B l P S J S Z W x h d G l v b n N o a X B J b m Z v Q 2 9 u d G F p b m V y I i B W Y W x 1 Z T 0 i c 3 s m c X V v d D t j b 2 x 1 b W 5 D b 3 V u d C Z x d W 9 0 O z o z L C Z x d W 9 0 O 2 t l e U N v b H V t b k 5 h b W V z J n F 1 b 3 Q 7 O l t d L C Z x d W 9 0 O 3 F 1 Z X J 5 U m V s Y X R p b 2 5 z a G l w c y Z x d W 9 0 O z p b X S w m c X V v d D t j b 2 x 1 b W 5 J Z G V u d G l 0 a W V z J n F 1 b 3 Q 7 O l s m c X V v d D t T Z W N 0 a W 9 u M S 9 Q a W 5 r L 0 F 1 d G 9 S Z W 1 v d m V k Q 2 9 s d W 1 u c z E u e 1 N L V S M s M H 0 m c X V v d D s s J n F 1 b 3 Q 7 U 2 V j d G l v b j E v U G l u a y 9 B d X R v U m V t b 3 Z l Z E N v b H V t b n M x L n t R d W F u d G l 0 e S w x f S Z x d W 9 0 O y w m c X V v d D t T Z W N 0 a W 9 u M S 9 Q a W 5 r L 0 F 1 d G 9 S Z W 1 v d m V k Q 2 9 s d W 1 u c z E u e 0 N v b G 9 y L D J 9 J n F 1 b 3 Q 7 X S w m c X V v d D t D b 2 x 1 b W 5 D b 3 V u d C Z x d W 9 0 O z o z L C Z x d W 9 0 O 0 t l e U N v b H V t b k 5 h b W V z J n F 1 b 3 Q 7 O l t d L C Z x d W 9 0 O 0 N v b H V t b k l k Z W 5 0 a X R p Z X M m c X V v d D s 6 W y Z x d W 9 0 O 1 N l Y 3 R p b 2 4 x L 1 B p b m s v Q X V 0 b 1 J l b W 9 2 Z W R D b 2 x 1 b W 5 z M S 5 7 U 0 t V I y w w f S Z x d W 9 0 O y w m c X V v d D t T Z W N 0 a W 9 u M S 9 Q a W 5 r L 0 F 1 d G 9 S Z W 1 v d m V k Q 2 9 s d W 1 u c z E u e 1 F 1 Y W 5 0 a X R 5 L D F 9 J n F 1 b 3 Q 7 L C Z x d W 9 0 O 1 N l Y 3 R p b 2 4 x L 1 B p b m s v Q X V 0 b 1 J l b W 9 2 Z W R D b 2 x 1 b W 5 z M S 5 7 Q 2 9 s b 3 I s M n 0 m c X V v d D t d L C Z x d W 9 0 O 1 J l b G F 0 a W 9 u c 2 h p c E l u Z m 8 m c X V v d D s 6 W 1 1 9 I i A v P j x F b n R y e S B U e X B l P S J G a W x s R X J y b 3 J D b 2 R l I i B W Y W x 1 Z T 0 i c 1 V u a 2 5 v d 2 4 i I C 8 + P E V u d H J 5 I F R 5 c G U 9 I k F k Z G V k V G 9 E Y X R h T W 9 k Z W w i I F Z h b H V l P S J s M C I g L z 4 8 L 1 N 0 Y W J s Z U V u d H J p Z X M + P C 9 J d G V t P j x J d G V t P j x J d G V t T G 9 j Y X R p b 2 4 + P E l 0 Z W 1 U e X B l P k Z v c m 1 1 b G E 8 L 0 l 0 Z W 1 U e X B l P j x J d G V t U G F 0 a D 5 T Z W N 0 a W 9 u M S 9 Q a W 5 r L 1 N v d X J j Z T w v S X R l b V B h d G g + P C 9 J d G V t T G 9 j Y X R p b 2 4 + P F N 0 Y W J s Z U V u d H J p Z X M g L z 4 8 L 0 l 0 Z W 0 + P E l 0 Z W 0 + P E l 0 Z W 1 M b 2 N h d G l v b j 4 8 S X R l b V R 5 c G U + R m 9 y b X V s Y T w v S X R l b V R 5 c G U + P E l 0 Z W 1 Q Y X R o P l N l Y 3 R p b 2 4 x L 1 B p b m s v Q 2 h h b m d l Z C U y M F R 5 c G U 8 L 0 l 0 Z W 1 Q Y X R o P j w v S X R l b U x v Y 2 F 0 a W 9 u P j x T d G F i b G V F b n R y a W V z I C 8 + P C 9 J d G V t P j x J d G V t P j x J d G V t T G 9 j Y X R p b 2 4 + P E l 0 Z W 1 U e X B l P k Z v c m 1 1 b G E 8 L 0 l 0 Z W 1 U e X B l P j x J d G V t U G F 0 a D 5 T Z W N 0 a W 9 u M S 9 Q a W 5 r L 1 J l b W 9 2 Z W Q l M j B D b 2 x 1 b W 5 z P C 9 J d G V t U G F 0 a D 4 8 L 0 l 0 Z W 1 M b 2 N h d G l v b j 4 8 U 3 R h Y m x l R W 5 0 c m l l c y A v P j w v S X R l b T 4 8 S X R l b T 4 8 S X R l b U x v Y 2 F 0 a W 9 u P j x J d G V t V H l w Z T 5 G b 3 J t d W x h P C 9 J d G V t V H l w Z T 4 8 S X R l b V B h d G g + U 2 V j d G l v b j E v U G l u a y 9 S Z W 1 v d m V k J T I w Q m x h b m s l M j B S b 3 d z P C 9 J d G V t U G F 0 a D 4 8 L 0 l 0 Z W 1 M b 2 N h d G l v b j 4 8 U 3 R h Y m x l R W 5 0 c m l l c y A v P j w v S X R l b T 4 8 S X R l b T 4 8 S X R l b U x v Y 2 F 0 a W 9 u P j x J d G V t V H l w Z T 5 G b 3 J t d W x h P C 9 J d G V t V H l w Z T 4 8 S X R l b V B h d G g + U 2 V j d G l v b j E v U m V k P C 9 J d G V t U G F 0 a D 4 8 L 0 l 0 Z W 1 M b 2 N h d G l v b j 4 8 U 3 R h Y m x l R W 5 0 c m l l c z 4 8 R W 5 0 c n k g V H l w Z T 0 i S X N Q c m l 2 Y X R l I i B W Y W x 1 Z T 0 i b D A i I C 8 + P E V u d H J 5 I F R 5 c G U 9 I k Z p b G x F b m F i b G V k I i B W Y W x 1 Z T 0 i b D A i I C 8 + P E V u d H J 5 I F R 5 c G U 9 I l F 1 Z X J 5 S U Q i I F Z h b H V l P S J z O D d l N z M 5 Y W Y t Y T c 3 N C 0 0 N j U 5 L T g 5 M m M t O D Q 4 M D Y 0 M 2 N l M j M y I i A v P j x F b n R y e S B U e X B l P S J O Y X Z p Z 2 F 0 a W 9 u U 3 R l c E 5 h b W U i I F Z h b H V l P S J z T m F 2 a W d h d G l v b i I g L z 4 8 R W 5 0 c n k g V H l w Z T 0 i T m F t Z V V w Z G F 0 Z W R B Z n R l c k Z p b G w i I F Z h b H V l P S J s M C I g L z 4 8 R W 5 0 c n k g V H l w Z T 0 i U m V z d W x 0 V H l w Z S I g V m F s d W U 9 I n N U Y W J s Z S I g L z 4 8 R W 5 0 c n k g V H l w Z T 0 i Q n V m Z m V y T m V 4 d F J l Z n J l c 2 g i I F Z h b H V l P S J s M S I g L z 4 8 R W 5 0 c n k g V H l w Z T 0 i R m l s b G V k Q 2 9 t c G x l d G V S Z X N 1 b H R U b 1 d v c m t z a G V l d C I g V m F s d W U 9 I m w w I i A v P j x F b n R y e S B U e X B l P S J G a W x s V G 9 E Y X R h T W 9 k Z W x F b m F i b G V k I i B W Y W x 1 Z T 0 i b D A i I C 8 + P E V u d H J 5 I F R 5 c G U 9 I k Z p b G x P Y m p l Y 3 R U e X B l I i B W Y W x 1 Z T 0 i c 0 N v b m 5 l Y 3 R p b 2 5 P b m x 5 I i A v P j x F b n R y e S B U e X B l P S J G a W x s T G F z d F V w Z G F 0 Z W Q i I F Z h b H V l P S J k M j A y N C 0 w O S 0 w M 1 Q x N D o z M z o w M S 4 1 N j k 1 N j k x W i I g L z 4 8 R W 5 0 c n k g V H l w Z T 0 i R m l s b E N v b H V t b l R 5 c G V z I i B W Y W x 1 Z T 0 i c 0 J n T U c i I C 8 + P E V u d H J 5 I F R 5 c G U 9 I k Z p b G x D b 2 x 1 b W 5 O Y W 1 l c y I g V m F s d W U 9 I n N b J n F 1 b 3 Q 7 U 0 t V I y Z x d W 9 0 O y w m c X V v d D t R d W F u d G l 0 e S Z x d W 9 0 O y w m c X V v d D t D b 2 x v c i Z x d W 9 0 O 1 0 i I C 8 + P E V u d H J 5 I F R 5 c G U 9 I k Z p b G x T d G F 0 d X M i I F Z h b H V l P S J z Q 2 9 t c G x l d G U i I C 8 + P E V u d H J 5 I F R 5 c G U 9 I l J l b G F 0 a W 9 u c 2 h p c E l u Z m 9 D b 2 5 0 Y W l u Z X I i I F Z h b H V l P S J z e y Z x d W 9 0 O 2 N v b H V t b k N v d W 5 0 J n F 1 b 3 Q 7 O j M s J n F 1 b 3 Q 7 a 2 V 5 Q 2 9 s d W 1 u T m F t Z X M m c X V v d D s 6 W 1 0 s J n F 1 b 3 Q 7 c X V l c n l S Z W x h d G l v b n N o a X B z J n F 1 b 3 Q 7 O l t d L C Z x d W 9 0 O 2 N v b H V t b k l k Z W 5 0 a X R p Z X M m c X V v d D s 6 W y Z x d W 9 0 O 1 N l Y 3 R p b 2 4 x L 1 J l Z C 9 B d X R v U m V t b 3 Z l Z E N v b H V t b n M x L n t T S 1 U j L D B 9 J n F 1 b 3 Q 7 L C Z x d W 9 0 O 1 N l Y 3 R p b 2 4 x L 1 J l Z C 9 B d X R v U m V t b 3 Z l Z E N v b H V t b n M x L n t R d W F u d G l 0 e S w x f S Z x d W 9 0 O y w m c X V v d D t T Z W N 0 a W 9 u M S 9 S Z W Q v Q X V 0 b 1 J l b W 9 2 Z W R D b 2 x 1 b W 5 z M S 5 7 Q 2 9 s b 3 I s M n 0 m c X V v d D t d L C Z x d W 9 0 O 0 N v b H V t b k N v d W 5 0 J n F 1 b 3 Q 7 O j M s J n F 1 b 3 Q 7 S 2 V 5 Q 2 9 s d W 1 u T m F t Z X M m c X V v d D s 6 W 1 0 s J n F 1 b 3 Q 7 Q 2 9 s d W 1 u S W R l b n R p d G l l c y Z x d W 9 0 O z p b J n F 1 b 3 Q 7 U 2 V j d G l v b j E v U m V k L 0 F 1 d G 9 S Z W 1 v d m V k Q 2 9 s d W 1 u c z E u e 1 N L V S M s M H 0 m c X V v d D s s J n F 1 b 3 Q 7 U 2 V j d G l v b j E v U m V k L 0 F 1 d G 9 S Z W 1 v d m V k Q 2 9 s d W 1 u c z E u e 1 F 1 Y W 5 0 a X R 5 L D F 9 J n F 1 b 3 Q 7 L C Z x d W 9 0 O 1 N l Y 3 R p b 2 4 x L 1 J l Z C 9 B d X R v U m V t b 3 Z l Z E N v b H V t b n M x L n t D b 2 x v c i w y f S Z x d W 9 0 O 1 0 s J n F 1 b 3 Q 7 U m V s Y X R p b 2 5 z a G l w S W 5 m b y Z x d W 9 0 O z p b X X 0 i I C 8 + P E V u d H J 5 I F R 5 c G U 9 I k Z p b G x F c n J v c k N v Z G U i I F Z h b H V l P S J z V W 5 r b m 9 3 b i I g L z 4 8 R W 5 0 c n k g V H l w Z T 0 i Q W R k Z W R U b 0 R h d G F N b 2 R l b C I g V m F s d W U 9 I m w w I i A v P j w v U 3 R h Y m x l R W 5 0 c m l l c z 4 8 L 0 l 0 Z W 0 + P E l 0 Z W 0 + P E l 0 Z W 1 M b 2 N h d G l v b j 4 8 S X R l b V R 5 c G U + R m 9 y b X V s Y T w v S X R l b V R 5 c G U + P E l 0 Z W 1 Q Y X R o P l N l Y 3 R p b 2 4 x L 1 J l Z C 9 T b 3 V y Y 2 U 8 L 0 l 0 Z W 1 Q Y X R o P j w v S X R l b U x v Y 2 F 0 a W 9 u P j x T d G F i b G V F b n R y a W V z I C 8 + P C 9 J d G V t P j x J d G V t P j x J d G V t T G 9 j Y X R p b 2 4 + P E l 0 Z W 1 U e X B l P k Z v c m 1 1 b G E 8 L 0 l 0 Z W 1 U e X B l P j x J d G V t U G F 0 a D 5 T Z W N 0 a W 9 u M S 9 S Z W Q v Q 2 h h b m d l Z C U y M F R 5 c G U 8 L 0 l 0 Z W 1 Q Y X R o P j w v S X R l b U x v Y 2 F 0 a W 9 u P j x T d G F i b G V F b n R y a W V z I C 8 + P C 9 J d G V t P j x J d G V t P j x J d G V t T G 9 j Y X R p b 2 4 + P E l 0 Z W 1 U e X B l P k Z v c m 1 1 b G E 8 L 0 l 0 Z W 1 U e X B l P j x J d G V t U G F 0 a D 5 T Z W N 0 a W 9 u M S 9 S Z W Q v U m V t b 3 Z l Z C U y M E J s Y W 5 r J T I w U m 9 3 c z w v S X R l b V B h d G g + P C 9 J d G V t T G 9 j Y X R p b 2 4 + P F N 0 Y W J s Z U V u d H J p Z X M g L z 4 8 L 0 l 0 Z W 0 + P E l 0 Z W 0 + P E l 0 Z W 1 M b 2 N h d G l v b j 4 8 S X R l b V R 5 c G U + R m 9 y b X V s Y T w v S X R l b V R 5 c G U + P E l 0 Z W 1 Q Y X R o P l N l Y 3 R p b 2 4 x L 1 J l Z C 9 S Z W 1 v d m V k J T I w Q 2 9 s d W 1 u c z w v S X R l b V B h d G g + P C 9 J d G V t T G 9 j Y X R p b 2 4 + P F N 0 Y W J s Z U V u d H J p Z X M g L z 4 8 L 0 l 0 Z W 0 + P E l 0 Z W 0 + P E l 0 Z W 1 M b 2 N h d G l v b j 4 8 S X R l b V R 5 c G U + R m 9 y b X V s Y T w v S X R l b V R 5 c G U + P E l 0 Z W 1 Q Y X R o P l N l Y 3 R p b 2 4 x L 0 R 1 b m U 8 L 0 l 0 Z W 1 Q Y X R o P j w v S X R l b U x v Y 2 F 0 a W 9 u P j x T d G F i b G V F b n R y a W V z P j x F b n R y e S B U e X B l P S J J c 1 B y a X Z h d G U i I F Z h b H V l P S J s M C I g L z 4 8 R W 5 0 c n k g V H l w Z T 0 i R m l s b E V u Y W J s Z W Q i I F Z h b H V l P S J s M C I g L z 4 8 R W 5 0 c n k g V H l w Z T 0 i U X V l c n l J R C I g V m F s d W U 9 I n M 3 Z j h i Y z l i N S 1 l N m J i L T R l M j k t O T k 5 N S 0 2 N T U y Z T Q x Z T B h M j I i I C 8 + P E V u d H J 5 I F R 5 c G U 9 I k 5 h d m l n Y X R p b 2 5 T d G V w T m F t Z S I g V m F s d W U 9 I n N O Y X Z p Z 2 F 0 a W 9 u I i A v P j x F b n R y e S B U e X B l P S J O Y W 1 l V X B k Y X R l Z E F m d G V y R m l s b C I g V m F s d W U 9 I m w w I i A v P j x F b n R y e S B U e X B l P S J S Z X N 1 b H R U e X B l I i B W Y W x 1 Z T 0 i c 1 R h Y m x l I i A v P j x F b n R y e S B U e X B l P S J C d W Z m Z X J O Z X h 0 U m V m c m V z a C I g V m F s d W U 9 I m w x I i A v P j x F b n R y e S B U e X B l P S J G a W x s Z W R D b 2 1 w b G V 0 Z V J l c 3 V s d F R v V 2 9 y a 3 N o Z W V 0 I i B W Y W x 1 Z T 0 i b D A i I C 8 + P E V u d H J 5 I F R 5 c G U 9 I k Z p b G x U b 0 R h d G F N b 2 R l b E V u Y W J s Z W Q i I F Z h b H V l P S J s M C I g L z 4 8 R W 5 0 c n k g V H l w Z T 0 i R m l s b E 9 i a m V j d F R 5 c G U i I F Z h b H V l P S J z Q 2 9 u b m V j d G l v b k 9 u b H k i I C 8 + P E V u d H J 5 I F R 5 c G U 9 I k Z p b G x M Y X N 0 V X B k Y X R l Z C I g V m F s d W U 9 I m Q y M D I 0 L T A 5 L T A z V D E 0 O j M z O j A x L j U 2 O T U 2 O T F a I i A v P j x F b n R y e S B U e X B l P S J G a W x s Q 2 9 s d W 1 u V H l w Z X M i I F Z h b H V l P S J z Q m d N R y I g L z 4 8 R W 5 0 c n k g V H l w Z T 0 i R m l s b E N v b H V t b k 5 h b W V z I i B W Y W x 1 Z T 0 i c 1 s m c X V v d D t T S 1 U j J n F 1 b 3 Q 7 L C Z x d W 9 0 O 1 F 1 Y W 5 0 a X R 5 J n F 1 b 3 Q 7 L C Z x d W 9 0 O 0 N v b G 9 y J n F 1 b 3 Q 7 X S I g L z 4 8 R W 5 0 c n k g V H l w Z T 0 i R m l s b F N 0 Y X R 1 c y I g V m F s d W U 9 I n N D b 2 1 w b G V 0 Z S I g L z 4 8 R W 5 0 c n k g V H l w Z T 0 i U m V s Y X R p b 2 5 z a G l w S W 5 m b 0 N v b n R h a W 5 l c i I g V m F s d W U 9 I n N 7 J n F 1 b 3 Q 7 Y 2 9 s d W 1 u Q 2 9 1 b n Q m c X V v d D s 6 M y w m c X V v d D t r Z X l D b 2 x 1 b W 5 O Y W 1 l c y Z x d W 9 0 O z p b X S w m c X V v d D t x d W V y e V J l b G F 0 a W 9 u c 2 h p c H M m c X V v d D s 6 W 1 0 s J n F 1 b 3 Q 7 Y 2 9 s d W 1 u S W R l b n R p d G l l c y Z x d W 9 0 O z p b J n F 1 b 3 Q 7 U 2 V j d G l v b j E v R H V u Z S 9 B d X R v U m V t b 3 Z l Z E N v b H V t b n M x L n t T S 1 U j L D B 9 J n F 1 b 3 Q 7 L C Z x d W 9 0 O 1 N l Y 3 R p b 2 4 x L 0 R 1 b m U v Q X V 0 b 1 J l b W 9 2 Z W R D b 2 x 1 b W 5 z M S 5 7 U X V h b n R p d H k s M X 0 m c X V v d D s s J n F 1 b 3 Q 7 U 2 V j d G l v b j E v R H V u Z S 9 B d X R v U m V t b 3 Z l Z E N v b H V t b n M x L n t D b 2 x v c i w y f S Z x d W 9 0 O 1 0 s J n F 1 b 3 Q 7 Q 2 9 s d W 1 u Q 2 9 1 b n Q m c X V v d D s 6 M y w m c X V v d D t L Z X l D b 2 x 1 b W 5 O Y W 1 l c y Z x d W 9 0 O z p b X S w m c X V v d D t D b 2 x 1 b W 5 J Z G V u d G l 0 a W V z J n F 1 b 3 Q 7 O l s m c X V v d D t T Z W N 0 a W 9 u M S 9 E d W 5 l L 0 F 1 d G 9 S Z W 1 v d m V k Q 2 9 s d W 1 u c z E u e 1 N L V S M s M H 0 m c X V v d D s s J n F 1 b 3 Q 7 U 2 V j d G l v b j E v R H V u Z S 9 B d X R v U m V t b 3 Z l Z E N v b H V t b n M x L n t R d W F u d G l 0 e S w x f S Z x d W 9 0 O y w m c X V v d D t T Z W N 0 a W 9 u M S 9 E d W 5 l L 0 F 1 d G 9 S Z W 1 v d m V k Q 2 9 s d W 1 u c z E u e 0 N v b G 9 y L D J 9 J n F 1 b 3 Q 7 X S w m c X V v d D t S Z W x h d G l v b n N o a X B J b m Z v J n F 1 b 3 Q 7 O l t d f S I g L z 4 8 R W 5 0 c n k g V H l w Z T 0 i R m l s b E V y c m 9 y Q 2 9 k Z S I g V m F s d W U 9 I n N V b m t u b 3 d u I i A v P j x F b n R y e S B U e X B l P S J B Z G R l Z F R v R G F 0 Y U 1 v Z G V s I i B W Y W x 1 Z T 0 i b D A i I C 8 + P C 9 T d G F i b G V F b n R y a W V z P j w v S X R l b T 4 8 S X R l b T 4 8 S X R l b U x v Y 2 F 0 a W 9 u P j x J d G V t V H l w Z T 5 G b 3 J t d W x h P C 9 J d G V t V H l w Z T 4 8 S X R l b V B h d G g + U 2 V j d G l v b j E v R H V u Z S 9 T b 3 V y Y 2 U 8 L 0 l 0 Z W 1 Q Y X R o P j w v S X R l b U x v Y 2 F 0 a W 9 u P j x T d G F i b G V F b n R y a W V z I C 8 + P C 9 J d G V t P j x J d G V t P j x J d G V t T G 9 j Y X R p b 2 4 + P E l 0 Z W 1 U e X B l P k Z v c m 1 1 b G E 8 L 0 l 0 Z W 1 U e X B l P j x J d G V t U G F 0 a D 5 T Z W N 0 a W 9 u M S 9 E d W 5 l L 0 N o Y W 5 n Z W Q l M j B U e X B l P C 9 J d G V t U G F 0 a D 4 8 L 0 l 0 Z W 1 M b 2 N h d G l v b j 4 8 U 3 R h Y m x l R W 5 0 c m l l c y A v P j w v S X R l b T 4 8 S X R l b T 4 8 S X R l b U x v Y 2 F 0 a W 9 u P j x J d G V t V H l w Z T 5 G b 3 J t d W x h P C 9 J d G V t V H l w Z T 4 8 S X R l b V B h d G g + U 2 V j d G l v b j E v R H V u Z S 9 S Z W 1 v d m V k J T I w Q 2 9 s d W 1 u c z w v S X R l b V B h d G g + P C 9 J d G V t T G 9 j Y X R p b 2 4 + P F N 0 Y W J s Z U V u d H J p Z X M g L z 4 8 L 0 l 0 Z W 0 + P E l 0 Z W 0 + P E l 0 Z W 1 M b 2 N h d G l v b j 4 8 S X R l b V R 5 c G U + R m 9 y b X V s Y T w v S X R l b V R 5 c G U + P E l 0 Z W 1 Q Y X R o P l N l Y 3 R p b 2 4 x L 0 R 1 b m U v U m V t b 3 Z l Z C U y M E J s Y W 5 r J T I w U m 9 3 c z w v S X R l b V B h d G g + P C 9 J d G V t T G 9 j Y X R p b 2 4 + P F N 0 Y W J s Z U V u d H J p Z X M g L z 4 8 L 0 l 0 Z W 0 + P E l 0 Z W 0 + P E l 0 Z W 1 M b 2 N h d G l v b j 4 8 S X R l b V R 5 c G U + R m 9 y b X V s Y T w v S X R l b V R 5 c G U + P E l 0 Z W 1 Q Y X R o P l N l Y 3 R p b 2 4 x L 1 l l b G x v d z w v S X R l b V B h d G g + P C 9 J d G V t T G 9 j Y X R p b 2 4 + P F N 0 Y W J s Z U V u d H J p Z X M + P E V u d H J 5 I F R 5 c G U 9 I k l z U H J p d m F 0 Z S I g V m F s d W U 9 I m w w I i A v P j x F b n R y e S B U e X B l P S J G a W x s R W 5 h Y m x l Z C I g V m F s d W U 9 I m w w I i A v P j x F b n R y e S B U e X B l P S J R d W V y e U l E I i B W Y W x 1 Z T 0 i c z M z M W J i M D I 2 L T E 0 Z m Q t N G M w M C 0 5 O D E 0 L T k w M W U x N j g 3 Z m E 5 N S I g L z 4 8 R W 5 0 c n k g V H l w Z T 0 i T m F 2 a W d h d G l v b l N 0 Z X B O Y W 1 l I i B W Y W x 1 Z T 0 i c 0 5 h d m l n Y X R p b 2 4 i I C 8 + P E V u d H J 5 I F R 5 c G U 9 I k 5 h b W V V c G R h d G V k Q W Z 0 Z X J G a W x s I i B W Y W x 1 Z T 0 i b D A i I C 8 + P E V u d H J 5 I F R 5 c G U 9 I l J l c 3 V s d F R 5 c G U i I F Z h b H V l P S J z V G F i b G U i I C 8 + P E V u d H J 5 I F R 5 c G U 9 I k J 1 Z m Z l c k 5 l e H R S Z W Z y Z X N o I i B W Y W x 1 Z T 0 i b D E i I C 8 + P E V u d H J 5 I F R 5 c G U 9 I k Z p b G x l Z E N v b X B s Z X R l U m V z d W x 0 V G 9 X b 3 J r c 2 h l Z X Q i I F Z h b H V l P S J s M C I g L z 4 8 R W 5 0 c n k g V H l w Z T 0 i R m l s b F R v R G F 0 Y U 1 v Z G V s R W 5 h Y m x l Z C I g V m F s d W U 9 I m w w I i A v P j x F b n R y e S B U e X B l P S J G a W x s T 2 J q Z W N 0 V H l w Z S I g V m F s d W U 9 I n N D b 2 5 u Z W N 0 a W 9 u T 2 5 s e S I g L z 4 8 R W 5 0 c n k g V H l w Z T 0 i R m l s b E x h c 3 R V c G R h d G V k I i B W Y W x 1 Z T 0 i Z D I w M j Q t M D k t M D N U M T Q 6 M z M 6 M D E u N T g 1 M T g y M V o i I C 8 + P E V u d H J 5 I F R 5 c G U 9 I k Z p b G x D b 2 x 1 b W 5 U e X B l c y I g V m F s d W U 9 I n N C Z 0 1 H I i A v P j x F b n R y e S B U e X B l P S J G a W x s Q 2 9 s d W 1 u T m F t Z X M i I F Z h b H V l P S J z W y Z x d W 9 0 O 1 N L V S M m c X V v d D s s J n F 1 b 3 Q 7 U X V h b n R p d H k m c X V v d D s s J n F 1 b 3 Q 7 Q 2 9 s b 3 I m c X V v d D t d I i A v P j x F b n R y e S B U e X B l P S J G a W x s U 3 R h d H V z I i B W Y W x 1 Z T 0 i c 0 N v b X B s Z X R l I i A v P j x F b n R y e S B U e X B l P S J S Z W x h d G l v b n N o a X B J b m Z v Q 2 9 u d G F p b m V y I i B W Y W x 1 Z T 0 i c 3 s m c X V v d D t j b 2 x 1 b W 5 D b 3 V u d C Z x d W 9 0 O z o z L C Z x d W 9 0 O 2 t l e U N v b H V t b k 5 h b W V z J n F 1 b 3 Q 7 O l t d L C Z x d W 9 0 O 3 F 1 Z X J 5 U m V s Y X R p b 2 5 z a G l w c y Z x d W 9 0 O z p b X S w m c X V v d D t j b 2 x 1 b W 5 J Z G V u d G l 0 a W V z J n F 1 b 3 Q 7 O l s m c X V v d D t T Z W N 0 a W 9 u M S 9 Z Z W x s b 3 c v Q X V 0 b 1 J l b W 9 2 Z W R D b 2 x 1 b W 5 z M S 5 7 U 0 t V I y w w f S Z x d W 9 0 O y w m c X V v d D t T Z W N 0 a W 9 u M S 9 Z Z W x s b 3 c v Q X V 0 b 1 J l b W 9 2 Z W R D b 2 x 1 b W 5 z M S 5 7 U X V h b n R p d H k s M X 0 m c X V v d D s s J n F 1 b 3 Q 7 U 2 V j d G l v b j E v W W V s b G 9 3 L 0 F 1 d G 9 S Z W 1 v d m V k Q 2 9 s d W 1 u c z E u e 0 N v b G 9 y L D J 9 J n F 1 b 3 Q 7 X S w m c X V v d D t D b 2 x 1 b W 5 D b 3 V u d C Z x d W 9 0 O z o z L C Z x d W 9 0 O 0 t l e U N v b H V t b k 5 h b W V z J n F 1 b 3 Q 7 O l t d L C Z x d W 9 0 O 0 N v b H V t b k l k Z W 5 0 a X R p Z X M m c X V v d D s 6 W y Z x d W 9 0 O 1 N l Y 3 R p b 2 4 x L 1 l l b G x v d y 9 B d X R v U m V t b 3 Z l Z E N v b H V t b n M x L n t T S 1 U j L D B 9 J n F 1 b 3 Q 7 L C Z x d W 9 0 O 1 N l Y 3 R p b 2 4 x L 1 l l b G x v d y 9 B d X R v U m V t b 3 Z l Z E N v b H V t b n M x L n t R d W F u d G l 0 e S w x f S Z x d W 9 0 O y w m c X V v d D t T Z W N 0 a W 9 u M S 9 Z Z W x s b 3 c v Q X V 0 b 1 J l b W 9 2 Z W R D b 2 x 1 b W 5 z M S 5 7 Q 2 9 s b 3 I s M n 0 m c X V v d D t d L C Z x d W 9 0 O 1 J l b G F 0 a W 9 u c 2 h p c E l u Z m 8 m c X V v d D s 6 W 1 1 9 I i A v P j x F b n R y e S B U e X B l P S J G a W x s R X J y b 3 J D b 2 R l I i B W Y W x 1 Z T 0 i c 1 V u a 2 5 v d 2 4 i I C 8 + P E V u d H J 5 I F R 5 c G U 9 I k F k Z G V k V G 9 E Y X R h T W 9 k Z W w i I F Z h b H V l P S J s M C I g L z 4 8 L 1 N 0 Y W J s Z U V u d H J p Z X M + P C 9 J d G V t P j x J d G V t P j x J d G V t T G 9 j Y X R p b 2 4 + P E l 0 Z W 1 U e X B l P k Z v c m 1 1 b G E 8 L 0 l 0 Z W 1 U e X B l P j x J d G V t U G F 0 a D 5 T Z W N 0 a W 9 u M S 9 Z Z W x s b 3 c v U 2 9 1 c m N l P C 9 J d G V t U G F 0 a D 4 8 L 0 l 0 Z W 1 M b 2 N h d G l v b j 4 8 U 3 R h Y m x l R W 5 0 c m l l c y A v P j w v S X R l b T 4 8 S X R l b T 4 8 S X R l b U x v Y 2 F 0 a W 9 u P j x J d G V t V H l w Z T 5 G b 3 J t d W x h P C 9 J d G V t V H l w Z T 4 8 S X R l b V B h d G g + U 2 V j d G l v b j E v W W V s b G 9 3 L 0 N o Y W 5 n Z W Q l M j B U e X B l P C 9 J d G V t U G F 0 a D 4 8 L 0 l 0 Z W 1 M b 2 N h d G l v b j 4 8 U 3 R h Y m x l R W 5 0 c m l l c y A v P j w v S X R l b T 4 8 S X R l b T 4 8 S X R l b U x v Y 2 F 0 a W 9 u P j x J d G V t V H l w Z T 5 G b 3 J t d W x h P C 9 J d G V t V H l w Z T 4 8 S X R l b V B h d G g + U 2 V j d G l v b j E v W W V s b G 9 3 L 1 J l b W 9 2 Z W Q l M j B D b 2 x 1 b W 5 z P C 9 J d G V t U G F 0 a D 4 8 L 0 l 0 Z W 1 M b 2 N h d G l v b j 4 8 U 3 R h Y m x l R W 5 0 c m l l c y A v P j w v S X R l b T 4 8 S X R l b T 4 8 S X R l b U x v Y 2 F 0 a W 9 u P j x J d G V t V H l w Z T 5 G b 3 J t d W x h P C 9 J d G V t V H l w Z T 4 8 S X R l b V B h d G g + U 2 V j d G l v b j E v W W V s b G 9 3 L 1 J l b W 9 2 Z W Q l M j B C b G F u a y U y M F J v d 3 M 8 L 0 l 0 Z W 1 Q Y X R o P j w v S X R l b U x v Y 2 F 0 a W 9 u P j x T d G F i b G V F b n R y a W V z I C 8 + P C 9 J d G V t P j x J d G V t P j x J d G V t T G 9 j Y X R p b 2 4 + P E l 0 Z W 1 U e X B l P k Z v c m 1 1 b G E 8 L 0 l 0 Z W 1 U e X B l P j x J d G V t U G F 0 a D 5 T Z W N 0 a W 9 u M S 9 M a W 1 l P C 9 J d G V t U G F 0 a D 4 8 L 0 l 0 Z W 1 M b 2 N h d G l v b j 4 8 U 3 R h Y m x l R W 5 0 c m l l c z 4 8 R W 5 0 c n k g V H l w Z T 0 i S X N Q c m l 2 Y X R l I i B W Y W x 1 Z T 0 i b D A i I C 8 + P E V u d H J 5 I F R 5 c G U 9 I k Z p b G x F b m F i b G V k I i B W Y W x 1 Z T 0 i b D A i I C 8 + P E V u d H J 5 I F R 5 c G U 9 I l F 1 Z X J 5 S U Q i I F Z h b H V l P S J z Y T A w N 2 N m N m U t Y 2 Y 2 M y 0 0 Y T E 3 L W E z M W U t Y 2 Q 1 Z j l m O G R h O W I y I i A v P j x F b n R y e S B U e X B l P S J O Y X Z p Z 2 F 0 a W 9 u U 3 R l c E 5 h b W U i I F Z h b H V l P S J z T m F 2 a W d h d G l v b i I g L z 4 8 R W 5 0 c n k g V H l w Z T 0 i T m F t Z V V w Z G F 0 Z W R B Z n R l c k Z p b G w i I F Z h b H V l P S J s M C I g L z 4 8 R W 5 0 c n k g V H l w Z T 0 i U m V z d W x 0 V H l w Z S I g V m F s d W U 9 I n N U Y W J s Z S I g L z 4 8 R W 5 0 c n k g V H l w Z T 0 i Q n V m Z m V y T m V 4 d F J l Z n J l c 2 g i I F Z h b H V l P S J s M S I g L z 4 8 R W 5 0 c n k g V H l w Z T 0 i R m l s b G V k Q 2 9 t c G x l d G V S Z X N 1 b H R U b 1 d v c m t z a G V l d C I g V m F s d W U 9 I m w w I i A v P j x F b n R y e S B U e X B l P S J G a W x s V G 9 E Y X R h T W 9 k Z W x F b m F i b G V k I i B W Y W x 1 Z T 0 i b D A i I C 8 + P E V u d H J 5 I F R 5 c G U 9 I k Z p b G x P Y m p l Y 3 R U e X B l I i B W Y W x 1 Z T 0 i c 0 N v b m 5 l Y 3 R p b 2 5 P b m x 5 I i A v P j x F b n R y e S B U e X B l P S J G a W x s T G F z d F V w Z G F 0 Z W Q i I F Z h b H V l P S J k M j A y N C 0 w O S 0 w M 1 Q x N D o z M z o w M S 4 1 O D U x O D I x W i I g L z 4 8 R W 5 0 c n k g V H l w Z T 0 i R m l s b E N v b H V t b l R 5 c G V z I i B W Y W x 1 Z T 0 i c 0 J n T U c i I C 8 + P E V u d H J 5 I F R 5 c G U 9 I k Z p b G x D b 2 x 1 b W 5 O Y W 1 l c y I g V m F s d W U 9 I n N b J n F 1 b 3 Q 7 U 0 t V I y Z x d W 9 0 O y w m c X V v d D t R d W F u d G l 0 e S Z x d W 9 0 O y w m c X V v d D t D b 2 x v c i Z x d W 9 0 O 1 0 i I C 8 + P E V u d H J 5 I F R 5 c G U 9 I k Z p b G x T d G F 0 d X M i I F Z h b H V l P S J z Q 2 9 t c G x l d G U i I C 8 + P E V u d H J 5 I F R 5 c G U 9 I l J l b G F 0 a W 9 u c 2 h p c E l u Z m 9 D b 2 5 0 Y W l u Z X I i I F Z h b H V l P S J z e y Z x d W 9 0 O 2 N v b H V t b k N v d W 5 0 J n F 1 b 3 Q 7 O j M s J n F 1 b 3 Q 7 a 2 V 5 Q 2 9 s d W 1 u T m F t Z X M m c X V v d D s 6 W 1 0 s J n F 1 b 3 Q 7 c X V l c n l S Z W x h d G l v b n N o a X B z J n F 1 b 3 Q 7 O l t d L C Z x d W 9 0 O 2 N v b H V t b k l k Z W 5 0 a X R p Z X M m c X V v d D s 6 W y Z x d W 9 0 O 1 N l Y 3 R p b 2 4 x L 0 x p b W U v Q X V 0 b 1 J l b W 9 2 Z W R D b 2 x 1 b W 5 z M S 5 7 U 0 t V I y w w f S Z x d W 9 0 O y w m c X V v d D t T Z W N 0 a W 9 u M S 9 M a W 1 l L 0 F 1 d G 9 S Z W 1 v d m V k Q 2 9 s d W 1 u c z E u e 1 F 1 Y W 5 0 a X R 5 L D F 9 J n F 1 b 3 Q 7 L C Z x d W 9 0 O 1 N l Y 3 R p b 2 4 x L 0 x p b W U v Q X V 0 b 1 J l b W 9 2 Z W R D b 2 x 1 b W 5 z M S 5 7 Q 2 9 s b 3 I s M n 0 m c X V v d D t d L C Z x d W 9 0 O 0 N v b H V t b k N v d W 5 0 J n F 1 b 3 Q 7 O j M s J n F 1 b 3 Q 7 S 2 V 5 Q 2 9 s d W 1 u T m F t Z X M m c X V v d D s 6 W 1 0 s J n F 1 b 3 Q 7 Q 2 9 s d W 1 u S W R l b n R p d G l l c y Z x d W 9 0 O z p b J n F 1 b 3 Q 7 U 2 V j d G l v b j E v T G l t Z S 9 B d X R v U m V t b 3 Z l Z E N v b H V t b n M x L n t T S 1 U j L D B 9 J n F 1 b 3 Q 7 L C Z x d W 9 0 O 1 N l Y 3 R p b 2 4 x L 0 x p b W U v Q X V 0 b 1 J l b W 9 2 Z W R D b 2 x 1 b W 5 z M S 5 7 U X V h b n R p d H k s M X 0 m c X V v d D s s J n F 1 b 3 Q 7 U 2 V j d G l v b j E v T G l t Z S 9 B d X R v U m V t b 3 Z l Z E N v b H V t b n M x L n t D b 2 x v c i w y f S Z x d W 9 0 O 1 0 s J n F 1 b 3 Q 7 U m V s Y X R p b 2 5 z a G l w S W 5 m b y Z x d W 9 0 O z p b X X 0 i I C 8 + P E V u d H J 5 I F R 5 c G U 9 I k Z p b G x F c n J v c k N v Z G U i I F Z h b H V l P S J z V W 5 r b m 9 3 b i I g L z 4 8 R W 5 0 c n k g V H l w Z T 0 i Q W R k Z W R U b 0 R h d G F N b 2 R l b C I g V m F s d W U 9 I m w w I i A v P j w v U 3 R h Y m x l R W 5 0 c m l l c z 4 8 L 0 l 0 Z W 0 + P E l 0 Z W 0 + P E l 0 Z W 1 M b 2 N h d G l v b j 4 8 S X R l b V R 5 c G U + R m 9 y b X V s Y T w v S X R l b V R 5 c G U + P E l 0 Z W 1 Q Y X R o P l N l Y 3 R p b 2 4 x L 0 x p b W U v U 2 9 1 c m N l P C 9 J d G V t U G F 0 a D 4 8 L 0 l 0 Z W 1 M b 2 N h d G l v b j 4 8 U 3 R h Y m x l R W 5 0 c m l l c y A v P j w v S X R l b T 4 8 S X R l b T 4 8 S X R l b U x v Y 2 F 0 a W 9 u P j x J d G V t V H l w Z T 5 G b 3 J t d W x h P C 9 J d G V t V H l w Z T 4 8 S X R l b V B h d G g + U 2 V j d G l v b j E v T G l t Z S 9 D a G F u Z 2 V k J T I w V H l w Z T w v S X R l b V B h d G g + P C 9 J d G V t T G 9 j Y X R p b 2 4 + P F N 0 Y W J s Z U V u d H J p Z X M g L z 4 8 L 0 l 0 Z W 0 + P E l 0 Z W 0 + P E l 0 Z W 1 M b 2 N h d G l v b j 4 8 S X R l b V R 5 c G U + R m 9 y b X V s Y T w v S X R l b V R 5 c G U + P E l 0 Z W 1 Q Y X R o P l N l Y 3 R p b 2 4 x L 0 x p b W U v U m V t b 3 Z l Z C U y M E N v b H V t b n M 8 L 0 l 0 Z W 1 Q Y X R o P j w v S X R l b U x v Y 2 F 0 a W 9 u P j x T d G F i b G V F b n R y a W V z I C 8 + P C 9 J d G V t P j x J d G V t P j x J d G V t T G 9 j Y X R p b 2 4 + P E l 0 Z W 1 U e X B l P k Z v c m 1 1 b G E 8 L 0 l 0 Z W 1 U e X B l P j x J d G V t U G F 0 a D 5 T Z W N 0 a W 9 u M S 9 M a W 1 l L 1 J l b W 9 2 Z W Q l M j B C b G F u a y U y M F J v d 3 M 8 L 0 l 0 Z W 1 Q Y X R o P j w v S X R l b U x v Y 2 F 0 a W 9 u P j x T d G F i b G V F b n R y a W V z I C 8 + P C 9 J d G V t P j x J d G V t P j x J d G V t T G 9 j Y X R p b 2 4 + P E l 0 Z W 1 U e X B l P k Z v c m 1 1 b G E 8 L 0 l 0 Z W 1 U e X B l P j x J d G V t U G F 0 a D 5 T Z W N 0 a W 9 u M S 9 H c m V l b j w v S X R l b V B h d G g + P C 9 J d G V t T G 9 j Y X R p b 2 4 + P F N 0 Y W J s Z U V u d H J p Z X M + P E V u d H J 5 I F R 5 c G U 9 I k l z U H J p d m F 0 Z S I g V m F s d W U 9 I m w w I i A v P j x F b n R y e S B U e X B l P S J G a W x s R W 5 h Y m x l Z C I g V m F s d W U 9 I m w w I i A v P j x F b n R y e S B U e X B l P S J R d W V y e U l E I i B W Y W x 1 Z T 0 i c z V i Z D A y M 2 E 5 L T A 4 M j Y t N D B h N i 0 5 Z G M 4 L W R k Z G U w Z G Y w Y j I z Z S I g L z 4 8 R W 5 0 c n k g V H l w Z T 0 i T m F 2 a W d h d G l v b l N 0 Z X B O Y W 1 l I i B W Y W x 1 Z T 0 i c 0 5 h d m l n Y X R p b 2 4 i I C 8 + P E V u d H J 5 I F R 5 c G U 9 I k 5 h b W V V c G R h d G V k Q W Z 0 Z X J G a W x s I i B W Y W x 1 Z T 0 i b D A i I C 8 + P E V u d H J 5 I F R 5 c G U 9 I l J l c 3 V s d F R 5 c G U i I F Z h b H V l P S J z V G F i b G U i I C 8 + P E V u d H J 5 I F R 5 c G U 9 I k J 1 Z m Z l c k 5 l e H R S Z W Z y Z X N o I i B W Y W x 1 Z T 0 i b D E i I C 8 + P E V u d H J 5 I F R 5 c G U 9 I k Z p b G x l Z E N v b X B s Z X R l U m V z d W x 0 V G 9 X b 3 J r c 2 h l Z X Q i I F Z h b H V l P S J s M C I g L z 4 8 R W 5 0 c n k g V H l w Z T 0 i R m l s b F R v R G F 0 Y U 1 v Z G V s R W 5 h Y m x l Z C I g V m F s d W U 9 I m w w I i A v P j x F b n R y e S B U e X B l P S J G a W x s T 2 J q Z W N 0 V H l w Z S I g V m F s d W U 9 I n N D b 2 5 u Z W N 0 a W 9 u T 2 5 s e S I g L z 4 8 R W 5 0 c n k g V H l w Z T 0 i R m l s b E x h c 3 R V c G R h d G V k I i B W Y W x 1 Z T 0 i Z D I w M j Q t M D k t M D N U M T Q 6 M z M 6 M D E u N T g 1 M T g y M V o i I C 8 + P E V u d H J 5 I F R 5 c G U 9 I k Z p b G x D b 2 x 1 b W 5 U e X B l c y I g V m F s d W U 9 I n N C Z 0 1 H I i A v P j x F b n R y e S B U e X B l P S J G a W x s Q 2 9 s d W 1 u T m F t Z X M i I F Z h b H V l P S J z W y Z x d W 9 0 O 1 N L V S M m c X V v d D s s J n F 1 b 3 Q 7 U X V h b n R p d H k m c X V v d D s s J n F 1 b 3 Q 7 Q 2 9 s b 3 I m c X V v d D t d I i A v P j x F b n R y e S B U e X B l P S J G a W x s U 3 R h d H V z I i B W Y W x 1 Z T 0 i c 0 N v b X B s Z X R l I i A v P j x F b n R y e S B U e X B l P S J S Z W x h d G l v b n N o a X B J b m Z v Q 2 9 u d G F p b m V y I i B W Y W x 1 Z T 0 i c 3 s m c X V v d D t j b 2 x 1 b W 5 D b 3 V u d C Z x d W 9 0 O z o z L C Z x d W 9 0 O 2 t l e U N v b H V t b k 5 h b W V z J n F 1 b 3 Q 7 O l t d L C Z x d W 9 0 O 3 F 1 Z X J 5 U m V s Y X R p b 2 5 z a G l w c y Z x d W 9 0 O z p b X S w m c X V v d D t j b 2 x 1 b W 5 J Z G V u d G l 0 a W V z J n F 1 b 3 Q 7 O l s m c X V v d D t T Z W N 0 a W 9 u M S 9 H c m V l b i 9 B d X R v U m V t b 3 Z l Z E N v b H V t b n M x L n t T S 1 U j L D B 9 J n F 1 b 3 Q 7 L C Z x d W 9 0 O 1 N l Y 3 R p b 2 4 x L 0 d y Z W V u L 0 F 1 d G 9 S Z W 1 v d m V k Q 2 9 s d W 1 u c z E u e 1 F 1 Y W 5 0 a X R 5 L D F 9 J n F 1 b 3 Q 7 L C Z x d W 9 0 O 1 N l Y 3 R p b 2 4 x L 0 d y Z W V u L 0 F 1 d G 9 S Z W 1 v d m V k Q 2 9 s d W 1 u c z E u e 0 N v b G 9 y L D J 9 J n F 1 b 3 Q 7 X S w m c X V v d D t D b 2 x 1 b W 5 D b 3 V u d C Z x d W 9 0 O z o z L C Z x d W 9 0 O 0 t l e U N v b H V t b k 5 h b W V z J n F 1 b 3 Q 7 O l t d L C Z x d W 9 0 O 0 N v b H V t b k l k Z W 5 0 a X R p Z X M m c X V v d D s 6 W y Z x d W 9 0 O 1 N l Y 3 R p b 2 4 x L 0 d y Z W V u L 0 F 1 d G 9 S Z W 1 v d m V k Q 2 9 s d W 1 u c z E u e 1 N L V S M s M H 0 m c X V v d D s s J n F 1 b 3 Q 7 U 2 V j d G l v b j E v R 3 J l Z W 4 v Q X V 0 b 1 J l b W 9 2 Z W R D b 2 x 1 b W 5 z M S 5 7 U X V h b n R p d H k s M X 0 m c X V v d D s s J n F 1 b 3 Q 7 U 2 V j d G l v b j E v R 3 J l Z W 4 v Q X V 0 b 1 J l b W 9 2 Z W R D b 2 x 1 b W 5 z M S 5 7 Q 2 9 s b 3 I s M n 0 m c X V v d D t d L C Z x d W 9 0 O 1 J l b G F 0 a W 9 u c 2 h p c E l u Z m 8 m c X V v d D s 6 W 1 1 9 I i A v P j x F b n R y e S B U e X B l P S J G a W x s R X J y b 3 J D b 2 R l I i B W Y W x 1 Z T 0 i c 1 V u a 2 5 v d 2 4 i I C 8 + P E V u d H J 5 I F R 5 c G U 9 I k F k Z G V k V G 9 E Y X R h T W 9 k Z W w i I F Z h b H V l P S J s M C I g L z 4 8 L 1 N 0 Y W J s Z U V u d H J p Z X M + P C 9 J d G V t P j x J d G V t P j x J d G V t T G 9 j Y X R p b 2 4 + P E l 0 Z W 1 U e X B l P k Z v c m 1 1 b G E 8 L 0 l 0 Z W 1 U e X B l P j x J d G V t U G F 0 a D 5 T Z W N 0 a W 9 u M S 9 H c m V l b i 9 T b 3 V y Y 2 U 8 L 0 l 0 Z W 1 Q Y X R o P j w v S X R l b U x v Y 2 F 0 a W 9 u P j x T d G F i b G V F b n R y a W V z I C 8 + P C 9 J d G V t P j x J d G V t P j x J d G V t T G 9 j Y X R p b 2 4 + P E l 0 Z W 1 U e X B l P k Z v c m 1 1 b G E 8 L 0 l 0 Z W 1 U e X B l P j x J d G V t U G F 0 a D 5 T Z W N 0 a W 9 u M S 9 H c m V l b i 9 D a G F u Z 2 V k J T I w V H l w Z T w v S X R l b V B h d G g + P C 9 J d G V t T G 9 j Y X R p b 2 4 + P F N 0 Y W J s Z U V u d H J p Z X M g L z 4 8 L 0 l 0 Z W 0 + P E l 0 Z W 0 + P E l 0 Z W 1 M b 2 N h d G l v b j 4 8 S X R l b V R 5 c G U + R m 9 y b X V s Y T w v S X R l b V R 5 c G U + P E l 0 Z W 1 Q Y X R o P l N l Y 3 R p b 2 4 x L 0 d y Z W V u L 1 J l b W 9 2 Z W Q l M j B D b 2 x 1 b W 5 z P C 9 J d G V t U G F 0 a D 4 8 L 0 l 0 Z W 1 M b 2 N h d G l v b j 4 8 U 3 R h Y m x l R W 5 0 c m l l c y A v P j w v S X R l b T 4 8 S X R l b T 4 8 S X R l b U x v Y 2 F 0 a W 9 u P j x J d G V t V H l w Z T 5 G b 3 J t d W x h P C 9 J d G V t V H l w Z T 4 8 S X R l b V B h d G g + U 2 V j d G l v b j E v R 3 J l Z W 4 v U m V t b 3 Z l Z C U y M E J s Y W 5 r J T I w U m 9 3 c z w v S X R l b V B h d G g + P C 9 J d G V t T G 9 j Y X R p b 2 4 + P F N 0 Y W J s Z U V u d H J p Z X M g L z 4 8 L 0 l 0 Z W 0 + P E l 0 Z W 0 + P E l 0 Z W 1 M b 2 N h d G l v b j 4 8 S X R l b V R 5 c G U + R m 9 y b X V s Y T w v S X R l b V R 5 c G U + P E l 0 Z W 1 Q Y X R o P l N l Y 3 R p b 2 4 x L 0 J s d W U 8 L 0 l 0 Z W 1 Q Y X R o P j w v S X R l b U x v Y 2 F 0 a W 9 u P j x T d G F i b G V F b n R y a W V z P j x F b n R y e S B U e X B l P S J J c 1 B y a X Z h d G U i I F Z h b H V l P S J s M C I g L z 4 8 R W 5 0 c n k g V H l w Z T 0 i R m l s b E V u Y W J s Z W Q i I F Z h b H V l P S J s M C I g L z 4 8 R W 5 0 c n k g V H l w Z T 0 i U X V l c n l J R C I g V m F s d W U 9 I n N k O T k 4 M z h i Y S 0 y O T h k L T R k N 2 E t O T Y 5 Z C 0 w M D V i Y j Q y Y W E z M D A i I C 8 + P E V u d H J 5 I F R 5 c G U 9 I k 5 h d m l n Y X R p b 2 5 T d G V w T m F t Z S I g V m F s d W U 9 I n N O Y X Z p Z 2 F 0 a W 9 u I i A v P j x F b n R y e S B U e X B l P S J O Y W 1 l V X B k Y X R l Z E F m d G V y R m l s b C I g V m F s d W U 9 I m w w I i A v P j x F b n R y e S B U e X B l P S J S Z X N 1 b H R U e X B l I i B W Y W x 1 Z T 0 i c 1 R h Y m x l I i A v P j x F b n R y e S B U e X B l P S J C d W Z m Z X J O Z X h 0 U m V m c m V z a C I g V m F s d W U 9 I m w x I i A v P j x F b n R y e S B U e X B l P S J G a W x s Z W R D b 2 1 w b G V 0 Z V J l c 3 V s d F R v V 2 9 y a 3 N o Z W V 0 I i B W Y W x 1 Z T 0 i b D A i I C 8 + P E V u d H J 5 I F R 5 c G U 9 I k Z p b G x U b 0 R h d G F N b 2 R l b E V u Y W J s Z W Q i I F Z h b H V l P S J s M C I g L z 4 8 R W 5 0 c n k g V H l w Z T 0 i R m l s b E 9 i a m V j d F R 5 c G U i I F Z h b H V l P S J z Q 2 9 u b m V j d G l v b k 9 u b H k i I C 8 + P E V u d H J 5 I F R 5 c G U 9 I k Z p b G x M Y X N 0 V X B k Y X R l Z C I g V m F s d W U 9 I m Q y M D I 0 L T A 5 L T A z V D E 0 O j M z O j A x L j Y x N j k z N T V a I i A v P j x F b n R y e S B U e X B l P S J G a W x s Q 2 9 s d W 1 u V H l w Z X M i I F Z h b H V l P S J z Q m d N R y I g L z 4 8 R W 5 0 c n k g V H l w Z T 0 i R m l s b E N v b H V t b k 5 h b W V z I i B W Y W x 1 Z T 0 i c 1 s m c X V v d D t T S 1 U j J n F 1 b 3 Q 7 L C Z x d W 9 0 O 1 F 1 Y W 5 0 a X R 5 J n F 1 b 3 Q 7 L C Z x d W 9 0 O 0 N v b G 9 y J n F 1 b 3 Q 7 X S I g L z 4 8 R W 5 0 c n k g V H l w Z T 0 i R m l s b F N 0 Y X R 1 c y I g V m F s d W U 9 I n N D b 2 1 w b G V 0 Z S I g L z 4 8 R W 5 0 c n k g V H l w Z T 0 i U m V s Y X R p b 2 5 z a G l w S W 5 m b 0 N v b n R h a W 5 l c i I g V m F s d W U 9 I n N 7 J n F 1 b 3 Q 7 Y 2 9 s d W 1 u Q 2 9 1 b n Q m c X V v d D s 6 M y w m c X V v d D t r Z X l D b 2 x 1 b W 5 O Y W 1 l c y Z x d W 9 0 O z p b X S w m c X V v d D t x d W V y e V J l b G F 0 a W 9 u c 2 h p c H M m c X V v d D s 6 W 1 0 s J n F 1 b 3 Q 7 Y 2 9 s d W 1 u S W R l b n R p d G l l c y Z x d W 9 0 O z p b J n F 1 b 3 Q 7 U 2 V j d G l v b j E v Q m x 1 Z S 9 B d X R v U m V t b 3 Z l Z E N v b H V t b n M x L n t T S 1 U j L D B 9 J n F 1 b 3 Q 7 L C Z x d W 9 0 O 1 N l Y 3 R p b 2 4 x L 0 J s d W U v Q X V 0 b 1 J l b W 9 2 Z W R D b 2 x 1 b W 5 z M S 5 7 U X V h b n R p d H k s M X 0 m c X V v d D s s J n F 1 b 3 Q 7 U 2 V j d G l v b j E v Q m x 1 Z S 9 B d X R v U m V t b 3 Z l Z E N v b H V t b n M x L n t D b 2 x v c i w y f S Z x d W 9 0 O 1 0 s J n F 1 b 3 Q 7 Q 2 9 s d W 1 u Q 2 9 1 b n Q m c X V v d D s 6 M y w m c X V v d D t L Z X l D b 2 x 1 b W 5 O Y W 1 l c y Z x d W 9 0 O z p b X S w m c X V v d D t D b 2 x 1 b W 5 J Z G V u d G l 0 a W V z J n F 1 b 3 Q 7 O l s m c X V v d D t T Z W N 0 a W 9 u M S 9 C b H V l L 0 F 1 d G 9 S Z W 1 v d m V k Q 2 9 s d W 1 u c z E u e 1 N L V S M s M H 0 m c X V v d D s s J n F 1 b 3 Q 7 U 2 V j d G l v b j E v Q m x 1 Z S 9 B d X R v U m V t b 3 Z l Z E N v b H V t b n M x L n t R d W F u d G l 0 e S w x f S Z x d W 9 0 O y w m c X V v d D t T Z W N 0 a W 9 u M S 9 C b H V l L 0 F 1 d G 9 S Z W 1 v d m V k Q 2 9 s d W 1 u c z E u e 0 N v b G 9 y L D J 9 J n F 1 b 3 Q 7 X S w m c X V v d D t S Z W x h d G l v b n N o a X B J b m Z v J n F 1 b 3 Q 7 O l t d f S I g L z 4 8 R W 5 0 c n k g V H l w Z T 0 i R m l s b E V y c m 9 y Q 2 9 k Z S I g V m F s d W U 9 I n N V b m t u b 3 d u I i A v P j x F b n R y e S B U e X B l P S J B Z G R l Z F R v R G F 0 Y U 1 v Z G V s I i B W Y W x 1 Z T 0 i b D A i I C 8 + P C 9 T d G F i b G V F b n R y a W V z P j w v S X R l b T 4 8 S X R l b T 4 8 S X R l b U x v Y 2 F 0 a W 9 u P j x J d G V t V H l w Z T 5 G b 3 J t d W x h P C 9 J d G V t V H l w Z T 4 8 S X R l b V B h d G g + U 2 V j d G l v b j E v Q m x 1 Z S 9 T b 3 V y Y 2 U 8 L 0 l 0 Z W 1 Q Y X R o P j w v S X R l b U x v Y 2 F 0 a W 9 u P j x T d G F i b G V F b n R y a W V z I C 8 + P C 9 J d G V t P j x J d G V t P j x J d G V t T G 9 j Y X R p b 2 4 + P E l 0 Z W 1 U e X B l P k Z v c m 1 1 b G E 8 L 0 l 0 Z W 1 U e X B l P j x J d G V t U G F 0 a D 5 T Z W N 0 a W 9 u M S 9 C b H V l L 0 N o Y W 5 n Z W Q l M j B U e X B l P C 9 J d G V t U G F 0 a D 4 8 L 0 l 0 Z W 1 M b 2 N h d G l v b j 4 8 U 3 R h Y m x l R W 5 0 c m l l c y A v P j w v S X R l b T 4 8 S X R l b T 4 8 S X R l b U x v Y 2 F 0 a W 9 u P j x J d G V t V H l w Z T 5 G b 3 J t d W x h P C 9 J d G V t V H l w Z T 4 8 S X R l b V B h d G g + U 2 V j d G l v b j E v Q m x 1 Z S 9 S Z W 1 v d m V k J T I w Q 2 9 s d W 1 u c z w v S X R l b V B h d G g + P C 9 J d G V t T G 9 j Y X R p b 2 4 + P F N 0 Y W J s Z U V u d H J p Z X M g L z 4 8 L 0 l 0 Z W 0 + P E l 0 Z W 0 + P E l 0 Z W 1 M b 2 N h d G l v b j 4 8 S X R l b V R 5 c G U + R m 9 y b X V s Y T w v S X R l b V R 5 c G U + P E l 0 Z W 1 Q Y X R o P l N l Y 3 R p b 2 4 x L 0 J s d W U v U m V t b 3 Z l Z C U y M E J s Y W 5 r J T I w U m 9 3 c z w v S X R l b V B h d G g + P C 9 J d G V t T G 9 j Y X R p b 2 4 + P F N 0 Y W J s Z U V u d H J p Z X M g L z 4 8 L 0 l 0 Z W 0 + P E l 0 Z W 0 + P E l 0 Z W 1 M b 2 N h d G l v b j 4 8 S X R l b V R 5 c G U + R m 9 y b X V s Y T w v S X R l b V R 5 c G U + P E l 0 Z W 1 Q Y X R o P l N l Y 3 R p b 2 4 x L 1 B 1 c n B s Z T w v S X R l b V B h d G g + P C 9 J d G V t T G 9 j Y X R p b 2 4 + P F N 0 Y W J s Z U V u d H J p Z X M + P E V u d H J 5 I F R 5 c G U 9 I k l z U H J p d m F 0 Z S I g V m F s d W U 9 I m w w I i A v P j x F b n R y e S B U e X B l P S J G a W x s R W 5 h Y m x l Z C I g V m F s d W U 9 I m w w I i A v P j x F b n R y e S B U e X B l P S J R d W V y e U l E I i B W Y W x 1 Z T 0 i c z B i N W U 1 N j M 4 L W Z j Z G E t N D Y w M y 0 4 M z Q 1 L W Z l M 2 I x M j A y O D U z N i I g L z 4 8 R W 5 0 c n k g V H l w Z T 0 i T m F 2 a W d h d G l v b l N 0 Z X B O Y W 1 l I i B W Y W x 1 Z T 0 i c 0 5 h d m l n Y X R p b 2 4 i I C 8 + P E V u d H J 5 I F R 5 c G U 9 I k 5 h b W V V c G R h d G V k Q W Z 0 Z X J G a W x s I i B W Y W x 1 Z T 0 i b D A i I C 8 + P E V u d H J 5 I F R 5 c G U 9 I l J l c 3 V s d F R 5 c G U i I F Z h b H V l P S J z V G F i b G U i I C 8 + P E V u d H J 5 I F R 5 c G U 9 I k J 1 Z m Z l c k 5 l e H R S Z W Z y Z X N o I i B W Y W x 1 Z T 0 i b D E i I C 8 + P E V u d H J 5 I F R 5 c G U 9 I k Z p b G x l Z E N v b X B s Z X R l U m V z d W x 0 V G 9 X b 3 J r c 2 h l Z X Q i I F Z h b H V l P S J s M C I g L z 4 8 R W 5 0 c n k g V H l w Z T 0 i R m l s b F R v R G F 0 Y U 1 v Z G V s R W 5 h Y m x l Z C I g V m F s d W U 9 I m w w I i A v P j x F b n R y e S B U e X B l P S J G a W x s T 2 J q Z W N 0 V H l w Z S I g V m F s d W U 9 I n N D b 2 5 u Z W N 0 a W 9 u T 2 5 s e S I g L z 4 8 R W 5 0 c n k g V H l w Z T 0 i R m l s b E x h c 3 R V c G R h d G V k I i B W Y W x 1 Z T 0 i Z D I w M j Q t M D k t M D N U M T Q 6 M z M 6 M D E u N j E 2 O T M 1 N V o i I C 8 + P E V u d H J 5 I F R 5 c G U 9 I k Z p b G x D b 2 x 1 b W 5 U e X B l c y I g V m F s d W U 9 I n N C Z 0 1 K I i A v P j x F b n R y e S B U e X B l P S J G a W x s Q 2 9 s d W 1 u T m F t Z X M i I F Z h b H V l P S J z W y Z x d W 9 0 O 1 N L V S M m c X V v d D s s J n F 1 b 3 Q 7 U X V h b n R p d H k m c X V v d D s s J n F 1 b 3 Q 7 Q 2 9 s b 3 I m c X V v d D t d I i A v P j x F b n R y e S B U e X B l P S J G a W x s U 3 R h d H V z I i B W Y W x 1 Z T 0 i c 0 N v b X B s Z X R l I i A v P j x F b n R y e S B U e X B l P S J S Z W x h d G l v b n N o a X B J b m Z v Q 2 9 u d G F p b m V y I i B W Y W x 1 Z T 0 i c 3 s m c X V v d D t j b 2 x 1 b W 5 D b 3 V u d C Z x d W 9 0 O z o z L C Z x d W 9 0 O 2 t l e U N v b H V t b k 5 h b W V z J n F 1 b 3 Q 7 O l t d L C Z x d W 9 0 O 3 F 1 Z X J 5 U m V s Y X R p b 2 5 z a G l w c y Z x d W 9 0 O z p b X S w m c X V v d D t j b 2 x 1 b W 5 J Z G V u d G l 0 a W V z J n F 1 b 3 Q 7 O l s m c X V v d D t T Z W N 0 a W 9 u M S 9 Q d X J w b G U v Q X V 0 b 1 J l b W 9 2 Z W R D b 2 x 1 b W 5 z M S 5 7 U 0 t V I y w w f S Z x d W 9 0 O y w m c X V v d D t T Z W N 0 a W 9 u M S 9 Q d X J w b G U v Q X V 0 b 1 J l b W 9 2 Z W R D b 2 x 1 b W 5 z M S 5 7 U X V h b n R p d H k s M X 0 m c X V v d D s s J n F 1 b 3 Q 7 U 2 V j d G l v b j E v U H V y c G x l L 0 F 1 d G 9 S Z W 1 v d m V k Q 2 9 s d W 1 u c z E u e 0 N v b G 9 y L D J 9 J n F 1 b 3 Q 7 X S w m c X V v d D t D b 2 x 1 b W 5 D b 3 V u d C Z x d W 9 0 O z o z L C Z x d W 9 0 O 0 t l e U N v b H V t b k 5 h b W V z J n F 1 b 3 Q 7 O l t d L C Z x d W 9 0 O 0 N v b H V t b k l k Z W 5 0 a X R p Z X M m c X V v d D s 6 W y Z x d W 9 0 O 1 N l Y 3 R p b 2 4 x L 1 B 1 c n B s Z S 9 B d X R v U m V t b 3 Z l Z E N v b H V t b n M x L n t T S 1 U j L D B 9 J n F 1 b 3 Q 7 L C Z x d W 9 0 O 1 N l Y 3 R p b 2 4 x L 1 B 1 c n B s Z S 9 B d X R v U m V t b 3 Z l Z E N v b H V t b n M x L n t R d W F u d G l 0 e S w x f S Z x d W 9 0 O y w m c X V v d D t T Z W N 0 a W 9 u M S 9 Q d X J w b G U v Q X V 0 b 1 J l b W 9 2 Z W R D b 2 x 1 b W 5 z M S 5 7 Q 2 9 s b 3 I s M n 0 m c X V v d D t d L C Z x d W 9 0 O 1 J l b G F 0 a W 9 u c 2 h p c E l u Z m 8 m c X V v d D s 6 W 1 1 9 I i A v P j x F b n R y e S B U e X B l P S J G a W x s R X J y b 3 J D b 2 R l I i B W Y W x 1 Z T 0 i c 1 V u a 2 5 v d 2 4 i I C 8 + P E V u d H J 5 I F R 5 c G U 9 I k F k Z G V k V G 9 E Y X R h T W 9 k Z W w i I F Z h b H V l P S J s M C I g L z 4 8 L 1 N 0 Y W J s Z U V u d H J p Z X M + P C 9 J d G V t P j x J d G V t P j x J d G V t T G 9 j Y X R p b 2 4 + P E l 0 Z W 1 U e X B l P k Z v c m 1 1 b G E 8 L 0 l 0 Z W 1 U e X B l P j x J d G V t U G F 0 a D 5 T Z W N 0 a W 9 u M S 9 Q d X J w b G U v U 2 9 1 c m N l P C 9 J d G V t U G F 0 a D 4 8 L 0 l 0 Z W 1 M b 2 N h d G l v b j 4 8 U 3 R h Y m x l R W 5 0 c m l l c y A v P j w v S X R l b T 4 8 S X R l b T 4 8 S X R l b U x v Y 2 F 0 a W 9 u P j x J d G V t V H l w Z T 5 G b 3 J t d W x h P C 9 J d G V t V H l w Z T 4 8 S X R l b V B h d G g + U 2 V j d G l v b j E v U H V y c G x l L 0 N o Y W 5 n Z W Q l M j B U e X B l P C 9 J d G V t U G F 0 a D 4 8 L 0 l 0 Z W 1 M b 2 N h d G l v b j 4 8 U 3 R h Y m x l R W 5 0 c m l l c y A v P j w v S X R l b T 4 8 S X R l b T 4 8 S X R l b U x v Y 2 F 0 a W 9 u P j x J d G V t V H l w Z T 5 G b 3 J t d W x h P C 9 J d G V t V H l w Z T 4 8 S X R l b V B h d G g + U 2 V j d G l v b j E v U H V y c G x l L 1 J l b W 9 2 Z W Q l M j B D b 2 x 1 b W 5 z P C 9 J d G V t U G F 0 a D 4 8 L 0 l 0 Z W 1 M b 2 N h d G l v b j 4 8 U 3 R h Y m x l R W 5 0 c m l l c y A v P j w v S X R l b T 4 8 S X R l b T 4 8 S X R l b U x v Y 2 F 0 a W 9 u P j x J d G V t V H l w Z T 5 G b 3 J t d W x h P C 9 J d G V t V H l w Z T 4 8 S X R l b V B h d G g + U 2 V j d G l v b j E v U H V y c G x l L 1 J l b W 9 2 Z W Q l M j B C b G F u a y U y M F J v d 3 M 8 L 0 l 0 Z W 1 Q Y X R o P j w v S X R l b U x v Y 2 F 0 a W 9 u P j x T d G F i b G V F b n R y a W V z I C 8 + P C 9 J d G V t P j x J d G V t P j x J d G V t T G 9 j Y X R p b 2 4 + P E l 0 Z W 1 U e X B l P k Z v c m 1 1 b G E 8 L 0 l 0 Z W 1 U e X B l P j x J d G V t U G F 0 a D 5 T Z W N 0 a W 9 u M S 9 C b G F j a z w v S X R l b V B h d G g + P C 9 J d G V t T G 9 j Y X R p b 2 4 + P F N 0 Y W J s Z U V u d H J p Z X M + P E V u d H J 5 I F R 5 c G U 9 I k l z U H J p d m F 0 Z S I g V m F s d W U 9 I m w w I i A v P j x F b n R y e S B U e X B l P S J G a W x s R W 5 h Y m x l Z C I g V m F s d W U 9 I m w w I i A v P j x F b n R y e S B U e X B l P S J R d W V y e U l E I i B W Y W x 1 Z T 0 i c z F m Y 2 Q 5 N G M 5 L T l h M z k t N G E 3 M C 1 h M W R i L W Q 1 Y T B k N z c x Y j c 5 M C I g L z 4 8 R W 5 0 c n k g V H l w Z T 0 i T m F 2 a W d h d G l v b l N 0 Z X B O Y W 1 l I i B W Y W x 1 Z T 0 i c 0 5 h d m l n Y X R p b 2 4 i I C 8 + P E V u d H J 5 I F R 5 c G U 9 I k 5 h b W V V c G R h d G V k Q W Z 0 Z X J G a W x s I i B W Y W x 1 Z T 0 i b D A i I C 8 + P E V u d H J 5 I F R 5 c G U 9 I l J l c 3 V s d F R 5 c G U i I F Z h b H V l P S J z V G F i b G U i I C 8 + P E V u d H J 5 I F R 5 c G U 9 I k J 1 Z m Z l c k 5 l e H R S Z W Z y Z X N o I i B W Y W x 1 Z T 0 i b D E i I C 8 + P E V u d H J 5 I F R 5 c G U 9 I k Z p b G x l Z E N v b X B s Z X R l U m V z d W x 0 V G 9 X b 3 J r c 2 h l Z X Q i I F Z h b H V l P S J s M C I g L z 4 8 R W 5 0 c n k g V H l w Z T 0 i R m l s b F R v R G F 0 Y U 1 v Z G V s R W 5 h Y m x l Z C I g V m F s d W U 9 I m w w I i A v P j x F b n R y e S B U e X B l P S J G a W x s T 2 J q Z W N 0 V H l w Z S I g V m F s d W U 9 I n N D b 2 5 u Z W N 0 a W 9 u T 2 5 s e S I g L z 4 8 R W 5 0 c n k g V H l w Z T 0 i R m l s b E x h c 3 R V c G R h d G V k I i B W Y W x 1 Z T 0 i Z D I w M j Q t M D k t M D N U M T Q 6 M z M 6 M D E u N j E 2 O T M 1 N V o i I C 8 + P E V u d H J 5 I F R 5 c G U 9 I k Z p b G x D b 2 x 1 b W 5 U e X B l c y I g V m F s d W U 9 I n N C Z 0 1 H I i A v P j x F b n R y e S B U e X B l P S J G a W x s Q 2 9 s d W 1 u T m F t Z X M i I F Z h b H V l P S J z W y Z x d W 9 0 O 1 N L V S M m c X V v d D s s J n F 1 b 3 Q 7 U X V h b n R p d H k m c X V v d D s s J n F 1 b 3 Q 7 Q 2 9 s b 3 I m c X V v d D t d I i A v P j x F b n R y e S B U e X B l P S J G a W x s U 3 R h d H V z I i B W Y W x 1 Z T 0 i c 0 N v b X B s Z X R l I i A v P j x F b n R y e S B U e X B l P S J S Z W x h d G l v b n N o a X B J b m Z v Q 2 9 u d G F p b m V y I i B W Y W x 1 Z T 0 i c 3 s m c X V v d D t j b 2 x 1 b W 5 D b 3 V u d C Z x d W 9 0 O z o z L C Z x d W 9 0 O 2 t l e U N v b H V t b k 5 h b W V z J n F 1 b 3 Q 7 O l t d L C Z x d W 9 0 O 3 F 1 Z X J 5 U m V s Y X R p b 2 5 z a G l w c y Z x d W 9 0 O z p b X S w m c X V v d D t j b 2 x 1 b W 5 J Z G V u d G l 0 a W V z J n F 1 b 3 Q 7 O l s m c X V v d D t T Z W N 0 a W 9 u M S 9 C b G F j a y 9 B d X R v U m V t b 3 Z l Z E N v b H V t b n M x L n t T S 1 U j L D B 9 J n F 1 b 3 Q 7 L C Z x d W 9 0 O 1 N l Y 3 R p b 2 4 x L 0 J s Y W N r L 0 F 1 d G 9 S Z W 1 v d m V k Q 2 9 s d W 1 u c z E u e 1 F 1 Y W 5 0 a X R 5 L D F 9 J n F 1 b 3 Q 7 L C Z x d W 9 0 O 1 N l Y 3 R p b 2 4 x L 0 J s Y W N r L 0 F 1 d G 9 S Z W 1 v d m V k Q 2 9 s d W 1 u c z E u e 0 N v b G 9 y L D J 9 J n F 1 b 3 Q 7 X S w m c X V v d D t D b 2 x 1 b W 5 D b 3 V u d C Z x d W 9 0 O z o z L C Z x d W 9 0 O 0 t l e U N v b H V t b k 5 h b W V z J n F 1 b 3 Q 7 O l t d L C Z x d W 9 0 O 0 N v b H V t b k l k Z W 5 0 a X R p Z X M m c X V v d D s 6 W y Z x d W 9 0 O 1 N l Y 3 R p b 2 4 x L 0 J s Y W N r L 0 F 1 d G 9 S Z W 1 v d m V k Q 2 9 s d W 1 u c z E u e 1 N L V S M s M H 0 m c X V v d D s s J n F 1 b 3 Q 7 U 2 V j d G l v b j E v Q m x h Y 2 s v Q X V 0 b 1 J l b W 9 2 Z W R D b 2 x 1 b W 5 z M S 5 7 U X V h b n R p d H k s M X 0 m c X V v d D s s J n F 1 b 3 Q 7 U 2 V j d G l v b j E v Q m x h Y 2 s v Q X V 0 b 1 J l b W 9 2 Z W R D b 2 x 1 b W 5 z M S 5 7 Q 2 9 s b 3 I s M n 0 m c X V v d D t d L C Z x d W 9 0 O 1 J l b G F 0 a W 9 u c 2 h p c E l u Z m 8 m c X V v d D s 6 W 1 1 9 I i A v P j x F b n R y e S B U e X B l P S J G a W x s R X J y b 3 J D b 2 R l I i B W Y W x 1 Z T 0 i c 1 V u a 2 5 v d 2 4 i I C 8 + P E V u d H J 5 I F R 5 c G U 9 I k F k Z G V k V G 9 E Y X R h T W 9 k Z W w i I F Z h b H V l P S J s M C I g L z 4 8 L 1 N 0 Y W J s Z U V u d H J p Z X M + P C 9 J d G V t P j x J d G V t P j x J d G V t T G 9 j Y X R p b 2 4 + P E l 0 Z W 1 U e X B l P k Z v c m 1 1 b G E 8 L 0 l 0 Z W 1 U e X B l P j x J d G V t U G F 0 a D 5 T Z W N 0 a W 9 u M S 9 C b G F j a y 9 T b 3 V y Y 2 U 8 L 0 l 0 Z W 1 Q Y X R o P j w v S X R l b U x v Y 2 F 0 a W 9 u P j x T d G F i b G V F b n R y a W V z I C 8 + P C 9 J d G V t P j x J d G V t P j x J d G V t T G 9 j Y X R p b 2 4 + P E l 0 Z W 1 U e X B l P k Z v c m 1 1 b G E 8 L 0 l 0 Z W 1 U e X B l P j x J d G V t U G F 0 a D 5 T Z W N 0 a W 9 u M S 9 C b G F j a y 9 D a G F u Z 2 V k J T I w V H l w Z T w v S X R l b V B h d G g + P C 9 J d G V t T G 9 j Y X R p b 2 4 + P F N 0 Y W J s Z U V u d H J p Z X M g L z 4 8 L 0 l 0 Z W 0 + P E l 0 Z W 0 + P E l 0 Z W 1 M b 2 N h d G l v b j 4 8 S X R l b V R 5 c G U + R m 9 y b X V s Y T w v S X R l b V R 5 c G U + P E l 0 Z W 1 Q Y X R o P l N l Y 3 R p b 2 4 x L 0 J s Y W N r L 1 J l b W 9 2 Z W Q l M j B D b 2 x 1 b W 5 z P C 9 J d G V t U G F 0 a D 4 8 L 0 l 0 Z W 1 M b 2 N h d G l v b j 4 8 U 3 R h Y m x l R W 5 0 c m l l c y A v P j w v S X R l b T 4 8 S X R l b T 4 8 S X R l b U x v Y 2 F 0 a W 9 u P j x J d G V t V H l w Z T 5 G b 3 J t d W x h P C 9 J d G V t V H l w Z T 4 8 S X R l b V B h d G g + U 2 V j d G l v b j E v Q m x h Y 2 s v U m V t b 3 Z l Z C U y M E J s Y W 5 r J T I w U m 9 3 c z w v S X R l b V B h d G g + P C 9 J d G V t T G 9 j Y X R p b 2 4 + P F N 0 Y W J s Z U V u d H J p Z X M g L z 4 8 L 0 l 0 Z W 0 + P E l 0 Z W 0 + P E l 0 Z W 1 M b 2 N h d G l v b j 4 8 S X R l b V R 5 c G U + R m 9 y b X V s Y T w v S X R l b V R 5 c G U + P E l 0 Z W 1 Q Y X R o P l N l Y 3 R p b 2 4 x L 0 N 1 c 3 R v b S U y M D E 8 L 0 l 0 Z W 1 Q Y X R o P j w v S X R l b U x v Y 2 F 0 a W 9 u P j x T d G F i b G V F b n R y a W V z P j x F b n R y e S B U e X B l P S J J c 1 B y a X Z h d G U i I F Z h b H V l P S J s M C I g L z 4 8 R W 5 0 c n k g V H l w Z T 0 i R m l s b E V u Y W J s Z W Q i I F Z h b H V l P S J s M C I g L z 4 8 R W 5 0 c n k g V H l w Z T 0 i U X V l c n l J R C I g V m F s d W U 9 I n N l Z m Q z Y j g 1 Z S 0 3 M T g z L T Q 3 Z D g t Y W U 4 Y i 1 k M T J l M T J j Z G N j O D g i I C 8 + P E V u d H J 5 I F R 5 c G U 9 I k 5 h d m l n Y X R p b 2 5 T d G V w T m F t Z S I g V m F s d W U 9 I n N O Y X Z p Z 2 F 0 a W 9 u I i A v P j x F b n R y e S B U e X B l P S J O Y W 1 l V X B k Y X R l Z E F m d G V y R m l s b C I g V m F s d W U 9 I m w w I i A v P j x F b n R y e S B U e X B l P S J S Z X N 1 b H R U e X B l I i B W Y W x 1 Z T 0 i c 1 R h Y m x l I i A v P j x F b n R y e S B U e X B l P S J C d W Z m Z X J O Z X h 0 U m V m c m V z a C I g V m F s d W U 9 I m w x I i A v P j x F b n R y e S B U e X B l P S J G a W x s Z W R D b 2 1 w b G V 0 Z V J l c 3 V s d F R v V 2 9 y a 3 N o Z W V 0 I i B W Y W x 1 Z T 0 i b D A i I C 8 + P E V u d H J 5 I F R 5 c G U 9 I k Z p b G x U b 0 R h d G F N b 2 R l b E V u Y W J s Z W Q i I F Z h b H V l P S J s M C I g L z 4 8 R W 5 0 c n k g V H l w Z T 0 i R m l s b E 9 i a m V j d F R 5 c G U i I F Z h b H V l P S J z Q 2 9 u b m V j d G l v b k 9 u b H k i I C 8 + P E V u d H J 5 I F R 5 c G U 9 I k Z p b G x M Y X N 0 V X B k Y X R l Z C I g V m F s d W U 9 I m Q y M D I 0 L T A 5 L T A z V D E 0 O j M z O j A x L j Y z M j Q 0 M z J a I i A v P j x F b n R y e S B U e X B l P S J G a W x s Q 2 9 s d W 1 u V H l w Z X M i I F Z h b H V l P S J z Q U F B Q S I g L z 4 8 R W 5 0 c n k g V H l w Z T 0 i R m l s b E N v b H V t b k 5 h b W V z I i B W Y W x 1 Z T 0 i c 1 s m c X V v d D t T S 1 U j J n F 1 b 3 Q 7 L C Z x d W 9 0 O 1 F 1 Y W 5 0 a X R 5 J n F 1 b 3 Q 7 L C Z x d W 9 0 O 0 N v b G 9 y J n F 1 b 3 Q 7 X S I g L z 4 8 R W 5 0 c n k g V H l w Z T 0 i R m l s b F N 0 Y X R 1 c y I g V m F s d W U 9 I n N D b 2 1 w b G V 0 Z S I g L z 4 8 R W 5 0 c n k g V H l w Z T 0 i U m V s Y X R p b 2 5 z a G l w S W 5 m b 0 N v b n R h a W 5 l c i I g V m F s d W U 9 I n N 7 J n F 1 b 3 Q 7 Y 2 9 s d W 1 u Q 2 9 1 b n Q m c X V v d D s 6 M y w m c X V v d D t r Z X l D b 2 x 1 b W 5 O Y W 1 l c y Z x d W 9 0 O z p b X S w m c X V v d D t x d W V y e V J l b G F 0 a W 9 u c 2 h p c H M m c X V v d D s 6 W 1 0 s J n F 1 b 3 Q 7 Y 2 9 s d W 1 u S W R l b n R p d G l l c y Z x d W 9 0 O z p b J n F 1 b 3 Q 7 U 2 V j d G l v b j E v Q 3 V z d G 9 t I D E v Q X V 0 b 1 J l b W 9 2 Z W R D b 2 x 1 b W 5 z M S 5 7 U 0 t V I y w w f S Z x d W 9 0 O y w m c X V v d D t T Z W N 0 a W 9 u M S 9 D d X N 0 b 2 0 g M S 9 B d X R v U m V t b 3 Z l Z E N v b H V t b n M x L n t R d W F u d G l 0 e S w x f S Z x d W 9 0 O y w m c X V v d D t T Z W N 0 a W 9 u M S 9 D d X N 0 b 2 0 g M S 9 B d X R v U m V t b 3 Z l Z E N v b H V t b n M x L n t D b 2 x v c i w y f S Z x d W 9 0 O 1 0 s J n F 1 b 3 Q 7 Q 2 9 s d W 1 u Q 2 9 1 b n Q m c X V v d D s 6 M y w m c X V v d D t L Z X l D b 2 x 1 b W 5 O Y W 1 l c y Z x d W 9 0 O z p b X S w m c X V v d D t D b 2 x 1 b W 5 J Z G V u d G l 0 a W V z J n F 1 b 3 Q 7 O l s m c X V v d D t T Z W N 0 a W 9 u M S 9 D d X N 0 b 2 0 g M S 9 B d X R v U m V t b 3 Z l Z E N v b H V t b n M x L n t T S 1 U j L D B 9 J n F 1 b 3 Q 7 L C Z x d W 9 0 O 1 N l Y 3 R p b 2 4 x L 0 N 1 c 3 R v b S A x L 0 F 1 d G 9 S Z W 1 v d m V k Q 2 9 s d W 1 u c z E u e 1 F 1 Y W 5 0 a X R 5 L D F 9 J n F 1 b 3 Q 7 L C Z x d W 9 0 O 1 N l Y 3 R p b 2 4 x L 0 N 1 c 3 R v b S A x L 0 F 1 d G 9 S Z W 1 v d m V k Q 2 9 s d W 1 u c z E u e 0 N v b G 9 y L D J 9 J n F 1 b 3 Q 7 X S w m c X V v d D t S Z W x h d G l v b n N o a X B J b m Z v J n F 1 b 3 Q 7 O l t d f S I g L z 4 8 R W 5 0 c n k g V H l w Z T 0 i R m l s b E V y c m 9 y Q 2 9 k Z S I g V m F s d W U 9 I n N V b m t u b 3 d u I i A v P j x F b n R y e S B U e X B l P S J B Z G R l Z F R v R G F 0 Y U 1 v Z G V s I i B W Y W x 1 Z T 0 i b D A i I C 8 + P C 9 T d G F i b G V F b n R y a W V z P j w v S X R l b T 4 8 S X R l b T 4 8 S X R l b U x v Y 2 F 0 a W 9 u P j x J d G V t V H l w Z T 5 G b 3 J t d W x h P C 9 J d G V t V H l w Z T 4 8 S X R l b V B h d G g + U 2 V j d G l v b j E v Q 3 V z d G 9 t J T I w M S 9 T b 3 V y Y 2 U 8 L 0 l 0 Z W 1 Q Y X R o P j w v S X R l b U x v Y 2 F 0 a W 9 u P j x T d G F i b G V F b n R y a W V z I C 8 + P C 9 J d G V t P j x J d G V t P j x J d G V t T G 9 j Y X R p b 2 4 + P E l 0 Z W 1 U e X B l P k Z v c m 1 1 b G E 8 L 0 l 0 Z W 1 U e X B l P j x J d G V t U G F 0 a D 5 T Z W N 0 a W 9 u M S 9 D d X N 0 b 2 0 l M j A x L 0 N o Y W 5 n Z W Q l M j B U e X B l P C 9 J d G V t U G F 0 a D 4 8 L 0 l 0 Z W 1 M b 2 N h d G l v b j 4 8 U 3 R h Y m x l R W 5 0 c m l l c y A v P j w v S X R l b T 4 8 S X R l b T 4 8 S X R l b U x v Y 2 F 0 a W 9 u P j x J d G V t V H l w Z T 5 G b 3 J t d W x h P C 9 J d G V t V H l w Z T 4 8 S X R l b V B h d G g + U 2 V j d G l v b j E v Q 3 V z d G 9 t J T I w M S 9 S Z W 1 v d m V k J T I w Q 2 9 s d W 1 u c z w v S X R l b V B h d G g + P C 9 J d G V t T G 9 j Y X R p b 2 4 + P F N 0 Y W J s Z U V u d H J p Z X M g L z 4 8 L 0 l 0 Z W 0 + P E l 0 Z W 0 + P E l 0 Z W 1 M b 2 N h d G l v b j 4 8 S X R l b V R 5 c G U + R m 9 y b X V s Y T w v S X R l b V R 5 c G U + P E l 0 Z W 1 Q Y X R o P l N l Y 3 R p b 2 4 x L 0 N 1 c 3 R v b S U y M D E v U m V t b 3 Z l Z C U y M E J s Y W 5 r J T I w U m 9 3 c z w v S X R l b V B h d G g + P C 9 J d G V t T G 9 j Y X R p b 2 4 + P F N 0 Y W J s Z U V u d H J p Z X M g L z 4 8 L 0 l 0 Z W 0 + P E l 0 Z W 0 + P E l 0 Z W 1 M b 2 N h d G l v b j 4 8 S X R l b V R 5 c G U + R m 9 y b X V s Y T w v S X R l b V R 5 c G U + P E l 0 Z W 1 Q Y X R o P l N l Y 3 R p b 2 4 x L 0 N 1 c 3 R v b S U y M D I 8 L 0 l 0 Z W 1 Q Y X R o P j w v S X R l b U x v Y 2 F 0 a W 9 u P j x T d G F i b G V F b n R y a W V z P j x F b n R y e S B U e X B l P S J J c 1 B y a X Z h d G U i I F Z h b H V l P S J s M C I g L z 4 8 R W 5 0 c n k g V H l w Z T 0 i R m l s b E V u Y W J s Z W Q i I F Z h b H V l P S J s M C I g L z 4 8 R W 5 0 c n k g V H l w Z T 0 i U X V l c n l J R C I g V m F s d W U 9 I n N l Z D F m M z d i Z i 1 m O G Y w L T Q y Z T Y t Y j R j N C 1 h M z d h N j F i O G M x O G E i I C 8 + P E V u d H J 5 I F R 5 c G U 9 I k 5 h d m l n Y X R p b 2 5 T d G V w T m F t Z S I g V m F s d W U 9 I n N O Y X Z p Z 2 F 0 a W 9 u I i A v P j x F b n R y e S B U e X B l P S J O Y W 1 l V X B k Y X R l Z E F m d G V y R m l s b C I g V m F s d W U 9 I m w w I i A v P j x F b n R y e S B U e X B l P S J S Z X N 1 b H R U e X B l I i B W Y W x 1 Z T 0 i c 1 R h Y m x l I i A v P j x F b n R y e S B U e X B l P S J C d W Z m Z X J O Z X h 0 U m V m c m V z a C I g V m F s d W U 9 I m w x I i A v P j x F b n R y e S B U e X B l P S J G a W x s Z W R D b 2 1 w b G V 0 Z V J l c 3 V s d F R v V 2 9 y a 3 N o Z W V 0 I i B W Y W x 1 Z T 0 i b D A i I C 8 + P E V u d H J 5 I F R 5 c G U 9 I k Z p b G x U b 0 R h d G F N b 2 R l b E V u Y W J s Z W Q i I F Z h b H V l P S J s M C I g L z 4 8 R W 5 0 c n k g V H l w Z T 0 i R m l s b E 9 i a m V j d F R 5 c G U i I F Z h b H V l P S J z Q 2 9 u b m V j d G l v b k 9 u b H k i I C 8 + P E V u d H J 5 I F R 5 c G U 9 I k Z p b G x M Y X N 0 V X B k Y X R l Z C I g V m F s d W U 9 I m Q y M D I 0 L T A 5 L T A z V D E 0 O j M z O j A x L j Y z M j Q 0 M z J a I i A v P j x F b n R y e S B U e X B l P S J G a W x s Q 2 9 s d W 1 u V H l w Z X M i I F Z h b H V l P S J z Q U F B Q S I g L z 4 8 R W 5 0 c n k g V H l w Z T 0 i R m l s b E N v b H V t b k 5 h b W V z I i B W Y W x 1 Z T 0 i c 1 s m c X V v d D t T S 1 U j J n F 1 b 3 Q 7 L C Z x d W 9 0 O 1 F 1 Y W 5 0 a X R 5 J n F 1 b 3 Q 7 L C Z x d W 9 0 O 0 N v b G 9 y J n F 1 b 3 Q 7 X S I g L z 4 8 R W 5 0 c n k g V H l w Z T 0 i R m l s b F N 0 Y X R 1 c y I g V m F s d W U 9 I n N D b 2 1 w b G V 0 Z S I g L z 4 8 R W 5 0 c n k g V H l w Z T 0 i U m V s Y X R p b 2 5 z a G l w S W 5 m b 0 N v b n R h a W 5 l c i I g V m F s d W U 9 I n N 7 J n F 1 b 3 Q 7 Y 2 9 s d W 1 u Q 2 9 1 b n Q m c X V v d D s 6 M y w m c X V v d D t r Z X l D b 2 x 1 b W 5 O Y W 1 l c y Z x d W 9 0 O z p b X S w m c X V v d D t x d W V y e V J l b G F 0 a W 9 u c 2 h p c H M m c X V v d D s 6 W 1 0 s J n F 1 b 3 Q 7 Y 2 9 s d W 1 u S W R l b n R p d G l l c y Z x d W 9 0 O z p b J n F 1 b 3 Q 7 U 2 V j d G l v b j E v Q 3 V z d G 9 t I D I v Q X V 0 b 1 J l b W 9 2 Z W R D b 2 x 1 b W 5 z M S 5 7 U 0 t V I y w w f S Z x d W 9 0 O y w m c X V v d D t T Z W N 0 a W 9 u M S 9 D d X N 0 b 2 0 g M i 9 B d X R v U m V t b 3 Z l Z E N v b H V t b n M x L n t R d W F u d G l 0 e S w x f S Z x d W 9 0 O y w m c X V v d D t T Z W N 0 a W 9 u M S 9 D d X N 0 b 2 0 g M i 9 B d X R v U m V t b 3 Z l Z E N v b H V t b n M x L n t D b 2 x v c i w y f S Z x d W 9 0 O 1 0 s J n F 1 b 3 Q 7 Q 2 9 s d W 1 u Q 2 9 1 b n Q m c X V v d D s 6 M y w m c X V v d D t L Z X l D b 2 x 1 b W 5 O Y W 1 l c y Z x d W 9 0 O z p b X S w m c X V v d D t D b 2 x 1 b W 5 J Z G V u d G l 0 a W V z J n F 1 b 3 Q 7 O l s m c X V v d D t T Z W N 0 a W 9 u M S 9 D d X N 0 b 2 0 g M i 9 B d X R v U m V t b 3 Z l Z E N v b H V t b n M x L n t T S 1 U j L D B 9 J n F 1 b 3 Q 7 L C Z x d W 9 0 O 1 N l Y 3 R p b 2 4 x L 0 N 1 c 3 R v b S A y L 0 F 1 d G 9 S Z W 1 v d m V k Q 2 9 s d W 1 u c z E u e 1 F 1 Y W 5 0 a X R 5 L D F 9 J n F 1 b 3 Q 7 L C Z x d W 9 0 O 1 N l Y 3 R p b 2 4 x L 0 N 1 c 3 R v b S A y L 0 F 1 d G 9 S Z W 1 v d m V k Q 2 9 s d W 1 u c z E u e 0 N v b G 9 y L D J 9 J n F 1 b 3 Q 7 X S w m c X V v d D t S Z W x h d G l v b n N o a X B J b m Z v J n F 1 b 3 Q 7 O l t d f S I g L z 4 8 R W 5 0 c n k g V H l w Z T 0 i R m l s b E V y c m 9 y Q 2 9 k Z S I g V m F s d W U 9 I n N V b m t u b 3 d u I i A v P j x F b n R y e S B U e X B l P S J B Z G R l Z F R v R G F 0 Y U 1 v Z G V s I i B W Y W x 1 Z T 0 i b D A i I C 8 + P C 9 T d G F i b G V F b n R y a W V z P j w v S X R l b T 4 8 S X R l b T 4 8 S X R l b U x v Y 2 F 0 a W 9 u P j x J d G V t V H l w Z T 5 G b 3 J t d W x h P C 9 J d G V t V H l w Z T 4 8 S X R l b V B h d G g + U 2 V j d G l v b j E v Q 3 V z d G 9 t J T I w M i 9 T b 3 V y Y 2 U 8 L 0 l 0 Z W 1 Q Y X R o P j w v S X R l b U x v Y 2 F 0 a W 9 u P j x T d G F i b G V F b n R y a W V z I C 8 + P C 9 J d G V t P j x J d G V t P j x J d G V t T G 9 j Y X R p b 2 4 + P E l 0 Z W 1 U e X B l P k Z v c m 1 1 b G E 8 L 0 l 0 Z W 1 U e X B l P j x J d G V t U G F 0 a D 5 T Z W N 0 a W 9 u M S 9 D d X N 0 b 2 0 l M j A y L 0 N o Y W 5 n Z W Q l M j B U e X B l P C 9 J d G V t U G F 0 a D 4 8 L 0 l 0 Z W 1 M b 2 N h d G l v b j 4 8 U 3 R h Y m x l R W 5 0 c m l l c y A v P j w v S X R l b T 4 8 S X R l b T 4 8 S X R l b U x v Y 2 F 0 a W 9 u P j x J d G V t V H l w Z T 5 G b 3 J t d W x h P C 9 J d G V t V H l w Z T 4 8 S X R l b V B h d G g + U 2 V j d G l v b j E v Q 3 V z d G 9 t J T I w M i 9 S Z W 1 v d m V k J T I w Q 2 9 s d W 1 u c z w v S X R l b V B h d G g + P C 9 J d G V t T G 9 j Y X R p b 2 4 + P F N 0 Y W J s Z U V u d H J p Z X M g L z 4 8 L 0 l 0 Z W 0 + P E l 0 Z W 0 + P E l 0 Z W 1 M b 2 N h d G l v b j 4 8 S X R l b V R 5 c G U + R m 9 y b X V s Y T w v S X R l b V R 5 c G U + P E l 0 Z W 1 Q Y X R o P l N l Y 3 R p b 2 4 x L 0 N 1 c 3 R v b S U y M D I v U m V t b 3 Z l Z C U y M E J s Y W 5 r J T I w U m 9 3 c z w v S X R l b V B h d G g + P C 9 J d G V t T G 9 j Y X R p b 2 4 + P F N 0 Y W J s Z U V u d H J p Z X M g L z 4 8 L 0 l 0 Z W 0 + P E l 0 Z W 0 + P E l 0 Z W 1 M b 2 N h d G l v b j 4 8 S X R l b V R 5 c G U + R m 9 y b X V s Y T w v S X R l b V R 5 c G U + P E l 0 Z W 1 Q Y X R o P l N l Y 3 R p b 2 4 x L 0 N 1 c 3 R v b S U y M D M 8 L 0 l 0 Z W 1 Q Y X R o P j w v S X R l b U x v Y 2 F 0 a W 9 u P j x T d G F i b G V F b n R y a W V z P j x F b n R y e S B U e X B l P S J J c 1 B y a X Z h d G U i I F Z h b H V l P S J s M C I g L z 4 8 R W 5 0 c n k g V H l w Z T 0 i R m l s b E V u Y W J s Z W Q i I F Z h b H V l P S J s M C I g L z 4 8 R W 5 0 c n k g V H l w Z T 0 i U X V l c n l J R C I g V m F s d W U 9 I n M 5 M T h h O W J h N S 0 5 Z W E 3 L T Q 1 Y T A t O T I w M C 1 l N z Q 3 O G U y M T M x Z m I i I C 8 + P E V u d H J 5 I F R 5 c G U 9 I k 5 h d m l n Y X R p b 2 5 T d G V w T m F t Z S I g V m F s d W U 9 I n N O Y X Z p Z 2 F 0 a W 9 u I i A v P j x F b n R y e S B U e X B l P S J O Y W 1 l V X B k Y X R l Z E F m d G V y R m l s b C I g V m F s d W U 9 I m w w I i A v P j x F b n R y e S B U e X B l P S J S Z X N 1 b H R U e X B l I i B W Y W x 1 Z T 0 i c 1 R h Y m x l I i A v P j x F b n R y e S B U e X B l P S J C d W Z m Z X J O Z X h 0 U m V m c m V z a C I g V m F s d W U 9 I m w x I i A v P j x F b n R y e S B U e X B l P S J G a W x s Z W R D b 2 1 w b G V 0 Z V J l c 3 V s d F R v V 2 9 y a 3 N o Z W V 0 I i B W Y W x 1 Z T 0 i b D A i I C 8 + P E V u d H J 5 I F R 5 c G U 9 I k Z p b G x U b 0 R h d G F N b 2 R l b E V u Y W J s Z W Q i I F Z h b H V l P S J s M C I g L z 4 8 R W 5 0 c n k g V H l w Z T 0 i R m l s b E 9 i a m V j d F R 5 c G U i I F Z h b H V l P S J z Q 2 9 u b m V j d G l v b k 9 u b H k i I C 8 + P E V u d H J 5 I F R 5 c G U 9 I k Z p b G x M Y X N 0 V X B k Y X R l Z C I g V m F s d W U 9 I m Q y M D I 0 L T A 5 L T A z V D E 0 O j M z O j A x L j Y z M j Q 0 M z J a I i A v P j x F b n R y e S B U e X B l P S J G a W x s Q 2 9 s d W 1 u V H l w Z X M i I F Z h b H V l P S J z Q U F B Q S I g L z 4 8 R W 5 0 c n k g V H l w Z T 0 i R m l s b E N v b H V t b k 5 h b W V z I i B W Y W x 1 Z T 0 i c 1 s m c X V v d D t T S 1 U j J n F 1 b 3 Q 7 L C Z x d W 9 0 O 1 F 1 Y W 5 0 a X R 5 J n F 1 b 3 Q 7 L C Z x d W 9 0 O 0 N v b G 9 y J n F 1 b 3 Q 7 X S I g L z 4 8 R W 5 0 c n k g V H l w Z T 0 i R m l s b F N 0 Y X R 1 c y I g V m F s d W U 9 I n N D b 2 1 w b G V 0 Z S I g L z 4 8 R W 5 0 c n k g V H l w Z T 0 i U m V s Y X R p b 2 5 z a G l w S W 5 m b 0 N v b n R h a W 5 l c i I g V m F s d W U 9 I n N 7 J n F 1 b 3 Q 7 Y 2 9 s d W 1 u Q 2 9 1 b n Q m c X V v d D s 6 M y w m c X V v d D t r Z X l D b 2 x 1 b W 5 O Y W 1 l c y Z x d W 9 0 O z p b X S w m c X V v d D t x d W V y e V J l b G F 0 a W 9 u c 2 h p c H M m c X V v d D s 6 W 1 0 s J n F 1 b 3 Q 7 Y 2 9 s d W 1 u S W R l b n R p d G l l c y Z x d W 9 0 O z p b J n F 1 b 3 Q 7 U 2 V j d G l v b j E v Q 3 V z d G 9 t I D M v Q X V 0 b 1 J l b W 9 2 Z W R D b 2 x 1 b W 5 z M S 5 7 U 0 t V I y w w f S Z x d W 9 0 O y w m c X V v d D t T Z W N 0 a W 9 u M S 9 D d X N 0 b 2 0 g M y 9 B d X R v U m V t b 3 Z l Z E N v b H V t b n M x L n t R d W F u d G l 0 e S w x f S Z x d W 9 0 O y w m c X V v d D t T Z W N 0 a W 9 u M S 9 D d X N 0 b 2 0 g M y 9 B d X R v U m V t b 3 Z l Z E N v b H V t b n M x L n t D b 2 x v c i w y f S Z x d W 9 0 O 1 0 s J n F 1 b 3 Q 7 Q 2 9 s d W 1 u Q 2 9 1 b n Q m c X V v d D s 6 M y w m c X V v d D t L Z X l D b 2 x 1 b W 5 O Y W 1 l c y Z x d W 9 0 O z p b X S w m c X V v d D t D b 2 x 1 b W 5 J Z G V u d G l 0 a W V z J n F 1 b 3 Q 7 O l s m c X V v d D t T Z W N 0 a W 9 u M S 9 D d X N 0 b 2 0 g M y 9 B d X R v U m V t b 3 Z l Z E N v b H V t b n M x L n t T S 1 U j L D B 9 J n F 1 b 3 Q 7 L C Z x d W 9 0 O 1 N l Y 3 R p b 2 4 x L 0 N 1 c 3 R v b S A z L 0 F 1 d G 9 S Z W 1 v d m V k Q 2 9 s d W 1 u c z E u e 1 F 1 Y W 5 0 a X R 5 L D F 9 J n F 1 b 3 Q 7 L C Z x d W 9 0 O 1 N l Y 3 R p b 2 4 x L 0 N 1 c 3 R v b S A z L 0 F 1 d G 9 S Z W 1 v d m V k Q 2 9 s d W 1 u c z E u e 0 N v b G 9 y L D J 9 J n F 1 b 3 Q 7 X S w m c X V v d D t S Z W x h d G l v b n N o a X B J b m Z v J n F 1 b 3 Q 7 O l t d f S I g L z 4 8 R W 5 0 c n k g V H l w Z T 0 i R m l s b E V y c m 9 y Q 2 9 k Z S I g V m F s d W U 9 I n N V b m t u b 3 d u I i A v P j x F b n R y e S B U e X B l P S J B Z G R l Z F R v R G F 0 Y U 1 v Z G V s I i B W Y W x 1 Z T 0 i b D A i I C 8 + P C 9 T d G F i b G V F b n R y a W V z P j w v S X R l b T 4 8 S X R l b T 4 8 S X R l b U x v Y 2 F 0 a W 9 u P j x J d G V t V H l w Z T 5 G b 3 J t d W x h P C 9 J d G V t V H l w Z T 4 8 S X R l b V B h d G g + U 2 V j d G l v b j E v Q 3 V z d G 9 t J T I w M y 9 T b 3 V y Y 2 U 8 L 0 l 0 Z W 1 Q Y X R o P j w v S X R l b U x v Y 2 F 0 a W 9 u P j x T d G F i b G V F b n R y a W V z I C 8 + P C 9 J d G V t P j x J d G V t P j x J d G V t T G 9 j Y X R p b 2 4 + P E l 0 Z W 1 U e X B l P k Z v c m 1 1 b G E 8 L 0 l 0 Z W 1 U e X B l P j x J d G V t U G F 0 a D 5 T Z W N 0 a W 9 u M S 9 D d X N 0 b 2 0 l M j A z L 0 N o Y W 5 n Z W Q l M j B U e X B l P C 9 J d G V t U G F 0 a D 4 8 L 0 l 0 Z W 1 M b 2 N h d G l v b j 4 8 U 3 R h Y m x l R W 5 0 c m l l c y A v P j w v S X R l b T 4 8 S X R l b T 4 8 S X R l b U x v Y 2 F 0 a W 9 u P j x J d G V t V H l w Z T 5 G b 3 J t d W x h P C 9 J d G V t V H l w Z T 4 8 S X R l b V B h d G g + U 2 V j d G l v b j E v Q 3 V z d G 9 t J T I w M y 9 S Z W 1 v d m V k J T I w Q 2 9 s d W 1 u c z w v S X R l b V B h d G g + P C 9 J d G V t T G 9 j Y X R p b 2 4 + P F N 0 Y W J s Z U V u d H J p Z X M g L z 4 8 L 0 l 0 Z W 0 + P E l 0 Z W 0 + P E l 0 Z W 1 M b 2 N h d G l v b j 4 8 S X R l b V R 5 c G U + R m 9 y b X V s Y T w v S X R l b V R 5 c G U + P E l 0 Z W 1 Q Y X R o P l N l Y 3 R p b 2 4 x L 0 N 1 c 3 R v b S U y M D M v U m V t b 3 Z l Z C U y M E J s Y W 5 r J T I w U m 9 3 c z w v S X R l b V B h d G g + P C 9 J d G V t T G 9 j Y X R p b 2 4 + P F N 0 Y W J s Z U V u d H J p Z X M g L z 4 8 L 0 l 0 Z W 0 + P E l 0 Z W 0 + P E l 0 Z W 1 M b 2 N h d G l v b j 4 8 S X R l b V R 5 c G U + R m 9 y b X V s Y T w v S X R l b V R 5 c G U + P E l 0 Z W 1 Q Y X R o P l N l Y 3 R p b 2 4 x L 0 9 y Y W 5 n Z S 9 S Z W 1 v d m V k J T I w Q 2 9 s d W 1 u c z w v S X R l b V B h d G g + P C 9 J d G V t T G 9 j Y X R p b 2 4 + P F N 0 Y W J s Z U V u d H J p Z X M g L z 4 8 L 0 l 0 Z W 0 + P E l 0 Z W 0 + P E l 0 Z W 1 M b 2 N h d G l v b j 4 8 S X R l b V R 5 c G U + R m 9 y b X V s Y T w v S X R l b V R 5 c G U + P E l 0 Z W 1 Q Y X R o P l N l Y 3 R p b 2 4 x L 0 N 1 c 3 R v b S U y M D I v Q 2 h h b m d l Z C U y M F R 5 c G U x P C 9 J d G V t U G F 0 a D 4 8 L 0 l 0 Z W 1 M b 2 N h d G l v b j 4 8 U 3 R h Y m x l R W 5 0 c m l l c y A v P j w v S X R l b T 4 8 S X R l b T 4 8 S X R l b U x v Y 2 F 0 a W 9 u P j x J d G V t V H l w Z T 5 G b 3 J t d W x h P C 9 J d G V t V H l w Z T 4 8 S X R l b V B h d G g + U 2 V j d G l v b j E v Q 3 V z d G 9 t J T I w M y 9 D a G F u Z 2 V k J T I w V H l w Z T E 8 L 0 l 0 Z W 1 Q Y X R o P j w v S X R l b U x v Y 2 F 0 a W 9 u P j x T d G F i b G V F b n R y a W V z I C 8 + P C 9 J d G V t P j x J d G V t P j x J d G V t T G 9 j Y X R p b 2 4 + P E l 0 Z W 1 U e X B l P k Z v c m 1 1 b G E 8 L 0 l 0 Z W 1 U e X B l P j x J d G V t U G F 0 a D 5 T Z W N 0 a W 9 u M S 9 D b 2 5 z b 2 x p Z G F 0 Z W Q l M j B P c m R l c j w v S X R l b V B h d G g + P C 9 J d G V t T G 9 j Y X R p b 2 4 + P F N 0 Y W J s Z U V u d H J p Z X M + P E V u d H J 5 I F R 5 c G U 9 I k l z U H J p d m F 0 Z S I g V m F s d W U 9 I m w w I i A v P j x F b n R y e S B U e X B l P S J G a W x s R W 5 h Y m x l Z C I g V m F s d W U 9 I m w x I i A v P j x F b n R y e S B U e X B l P S J G a W x s T 2 J q Z W N 0 V H l w Z S I g V m F s d W U 9 I n N U Y W J s Z S I g L z 4 8 R W 5 0 c n k g V H l w Z T 0 i R m l s b F R v R G F 0 Y U 1 v Z G V s R W 5 h Y m x l Z C I g V m F s d W U 9 I m w w I i A v P j x F b n R y e S B U e X B l P S J C d W Z m Z X J O Z X h 0 U m V m c m V z a C I g V m F s d W U 9 I m w x I i A v P j x F b n R y e S B U e X B l P S J S Z X N 1 b H R U e X B l I i B W Y W x 1 Z T 0 i c 1 R h Y m x l I i A v P j x F b n R y e S B U e X B l P S J O Y W 1 l V X B k Y X R l Z E F m d G V y R m l s b C I g V m F s d W U 9 I m w w I i A v P j x F b n R y e S B U e X B l P S J O Y X Z p Z 2 F 0 a W 9 u U 3 R l c E 5 h b W U i I F Z h b H V l P S J z T m F 2 a W d h d G l v b i I g L z 4 8 R W 5 0 c n k g V H l w Z T 0 i R m l s b F R h c m d l d C I g V m F s d W U 9 I n N U Y W J s Z V 9 D b 2 5 z b 2 x p Z G F 0 Z W R f T 3 J k Z X I i I C 8 + P E V u d H J 5 I F R 5 c G U 9 I k Z p b G x l Z E N v b X B s Z X R l U m V z d W x 0 V G 9 X b 3 J r c 2 h l Z X Q i I F Z h b H V l P S J s M S I g L z 4 8 R W 5 0 c n k g V H l w Z T 0 i U X V l c n l J R C I g V m F s d W U 9 I n N h N z B j M j g 1 Y S 0 w Z j N l L T Q 1 M z c t O T A z O C 0 4 Y j I 0 M D E 3 Z T M 2 Z W E i I C 8 + P E V u d H J 5 I F R 5 c G U 9 I k Z p b G x M Y X N 0 V X B k Y X R l Z C I g V m F s d W U 9 I m Q y M D I 0 L T A 5 L T A z V D E 0 O j M 1 O j A 0 L j Q 1 M D c 0 O T l a I i A v P j x F b n R y e S B U e X B l P S J G a W x s Q 2 9 s d W 1 u V H l w Z X M i I F Z h b H V l P S J z Q U F B Q S I g L z 4 8 R W 5 0 c n k g V H l w Z T 0 i R m l s b E N v b H V t b k 5 h b W V z I i B W Y W x 1 Z T 0 i c 1 s m c X V v d D t T S 1 U j J n F 1 b 3 Q 7 L C Z x d W 9 0 O 0 N v b G 9 y J n F 1 b 3 Q 7 L C Z x d W 9 0 O 1 F 1 Y W 5 0 a X R 5 J n F 1 b 3 Q 7 X S I g L z 4 8 R W 5 0 c n k g V H l w Z T 0 i R m l s b F N 0 Y X R 1 c y I g V m F s d W U 9 I n N D b 2 1 w b G V 0 Z S I g L z 4 8 R W 5 0 c n k g V H l w Z T 0 i U m V s Y X R p b 2 5 z a G l w S W 5 m b 0 N v b n R h a W 5 l c i I g V m F s d W U 9 I n N 7 J n F 1 b 3 Q 7 Y 2 9 s d W 1 u Q 2 9 1 b n Q m c X V v d D s 6 M y w m c X V v d D t r Z X l D b 2 x 1 b W 5 O Y W 1 l c y Z x d W 9 0 O z p b X S w m c X V v d D t x d W V y e V J l b G F 0 a W 9 u c 2 h p c H M m c X V v d D s 6 W 1 0 s J n F 1 b 3 Q 7 Y 2 9 s d W 1 u S W R l b n R p d G l l c y Z x d W 9 0 O z p b J n F 1 b 3 Q 7 U 2 V j d G l v b j E v Q 2 9 u c 2 9 s a W R h d G V k I E 9 y Z G V y L 0 F 1 d G 9 S Z W 1 v d m V k Q 2 9 s d W 1 u c z E u e 1 N L V S M s M H 0 m c X V v d D s s J n F 1 b 3 Q 7 U 2 V j d G l v b j E v Q 2 9 u c 2 9 s a W R h d G V k I E 9 y Z G V y L 0 F 1 d G 9 S Z W 1 v d m V k Q 2 9 s d W 1 u c z E u e 0 N v b G 9 y L D F 9 J n F 1 b 3 Q 7 L C Z x d W 9 0 O 1 N l Y 3 R p b 2 4 x L 0 N v b n N v b G l k Y X R l Z C B P c m R l c i 9 B d X R v U m V t b 3 Z l Z E N v b H V t b n M x L n t R d W F u d G l 0 e S w y f S Z x d W 9 0 O 1 0 s J n F 1 b 3 Q 7 Q 2 9 s d W 1 u Q 2 9 1 b n Q m c X V v d D s 6 M y w m c X V v d D t L Z X l D b 2 x 1 b W 5 O Y W 1 l c y Z x d W 9 0 O z p b X S w m c X V v d D t D b 2 x 1 b W 5 J Z G V u d G l 0 a W V z J n F 1 b 3 Q 7 O l s m c X V v d D t T Z W N 0 a W 9 u M S 9 D b 2 5 z b 2 x p Z G F 0 Z W Q g T 3 J k Z X I v Q X V 0 b 1 J l b W 9 2 Z W R D b 2 x 1 b W 5 z M S 5 7 U 0 t V I y w w f S Z x d W 9 0 O y w m c X V v d D t T Z W N 0 a W 9 u M S 9 D b 2 5 z b 2 x p Z G F 0 Z W Q g T 3 J k Z X I v Q X V 0 b 1 J l b W 9 2 Z W R D b 2 x 1 b W 5 z M S 5 7 Q 2 9 s b 3 I s M X 0 m c X V v d D s s J n F 1 b 3 Q 7 U 2 V j d G l v b j E v Q 2 9 u c 2 9 s a W R h d G V k I E 9 y Z G V y L 0 F 1 d G 9 S Z W 1 v d m V k Q 2 9 s d W 1 u c z E u e 1 F 1 Y W 5 0 a X R 5 L D J 9 J n F 1 b 3 Q 7 X S w m c X V v d D t S Z W x h d G l v b n N o a X B J b m Z v J n F 1 b 3 Q 7 O l t d f S I g L z 4 8 R W 5 0 c n k g V H l w Z T 0 i R m l s b E V y c m 9 y Q 2 9 1 b n Q i I F Z h b H V l P S J s M C I g L z 4 8 R W 5 0 c n k g V H l w Z T 0 i R m l s b E V y c m 9 y Q 2 9 k Z S I g V m F s d W U 9 I n N V b m t u b 3 d u I i A v P j x F b n R y e S B U e X B l P S J G a W x s Q 2 9 1 b n Q i I F Z h b H V l P S J s N S I g L z 4 8 R W 5 0 c n k g V H l w Z T 0 i Q W R k Z W R U b 0 R h d G F N b 2 R l b C I g V m F s d W U 9 I m w w I i A v P j w v U 3 R h Y m x l R W 5 0 c m l l c z 4 8 L 0 l 0 Z W 0 + P E l 0 Z W 0 + P E l 0 Z W 1 M b 2 N h d G l v b j 4 8 S X R l b V R 5 c G U + R m 9 y b X V s Y T w v S X R l b V R 5 c G U + P E l 0 Z W 1 Q Y X R o P l N l Y 3 R p b 2 4 x L 0 N v b n N v b G l k Y X R l Z C U y M E 9 y Z G V y L 1 N v d X J j Z T w v S X R l b V B h d G g + P C 9 J d G V t T G 9 j Y X R p b 2 4 + P F N 0 Y W J s Z U V u d H J p Z X M g L z 4 8 L 0 l 0 Z W 0 + P E l 0 Z W 0 + P E l 0 Z W 1 M b 2 N h d G l v b j 4 8 S X R l b V R 5 c G U + R m 9 y b X V s Y T w v S X R l b V R 5 c G U + P E l 0 Z W 1 Q Y X R o P l N l Y 3 R p b 2 4 x L 0 N v b n N v b G l k Y X R l Z C U y M E 9 y Z G V y L 1 J l b 3 J k Z X J l Z C U y M E N v b H V t b n M 8 L 0 l 0 Z W 1 Q Y X R o P j w v S X R l b U x v Y 2 F 0 a W 9 u P j x T d G F i b G V F b n R y a W V z I C 8 + P C 9 J d G V t P j x J d G V t P j x J d G V t T G 9 j Y X R p b 2 4 + P E l 0 Z W 1 U e X B l P k Z v c m 1 1 b G E 8 L 0 l 0 Z W 1 U e X B l P j x J d G V t U G F 0 a D 5 T Z W N 0 a W 9 u M S 9 D b 2 5 z b 2 x p Z G F 0 Z W Q l M j B P c m R l c i 9 S Z W 1 v d m V k J T I w Q 2 9 s d W 1 u c z w v S X R l b V B h d G g + P C 9 J d G V t T G 9 j Y X R p b 2 4 + P F N 0 Y W J s Z U V u d H J p Z X M g L z 4 8 L 0 l 0 Z W 0 + P E l 0 Z W 0 + P E l 0 Z W 1 M b 2 N h d G l v b j 4 8 S X R l b V R 5 c G U + R m 9 y b X V s Y T w v S X R l b V R 5 c G U + P E l 0 Z W 1 Q Y X R o P l N l Y 3 R p b 2 4 x L 0 1 l c m N o P C 9 J d G V t U G F 0 a D 4 8 L 0 l 0 Z W 1 M b 2 N h d G l v b j 4 8 U 3 R h Y m x l R W 5 0 c m l l c z 4 8 R W 5 0 c n k g V H l w Z T 0 i S X N Q c m l 2 Y X R l I i B W Y W x 1 Z T 0 i b D A i I C 8 + P E V u d H J 5 I F R 5 c G U 9 I l F 1 Z X J 5 S U Q i I F Z h b H V l P S J z M T F i Z T J m Z D I t Z T F i M S 0 0 O G V i L W E w M j k t M j F j Z T k y Z G E z Y T I y I i A v P j x F b n R y e S B U e X B l P S J G a W x s R W 5 h Y m x l Z C I g V m F s d W U 9 I m w x I i A v P j x F b n R y e S B U e X B l P S J G a W x s T 2 J q Z W N 0 V H l w Z S I g V m F s d W U 9 I n N U Y W J s Z S I g L z 4 8 R W 5 0 c n k g V H l w Z T 0 i R m l s b F R v R G F 0 Y U 1 v Z G V s R W 5 h Y m x l Z C I g V m F s d W U 9 I m w w I i A v P j x F b n R y e S B U e X B l P S J C d W Z m Z X J O Z X h 0 U m V m c m V z a C I g V m F s d W U 9 I m w x I i A v P j x F b n R y e S B U e X B l P S J S Z X N 1 b H R U e X B l I i B W Y W x 1 Z T 0 i c 1 R h Y m x l I i A v P j x F b n R y e S B U e X B l P S J O Y W 1 l V X B k Y X R l Z E F m d G V y R m l s b C I g V m F s d W U 9 I m w w I i A v P j x F b n R y e S B U e X B l P S J O Y X Z p Z 2 F 0 a W 9 u U 3 R l c E 5 h b W U i I F Z h b H V l P S J z T m F 2 a W d h d G l v b i I g L z 4 8 R W 5 0 c n k g V H l w Z T 0 i R m l s b F R h c m d l d C I g V m F s d W U 9 I n N N Z X J j a C I g L z 4 8 R W 5 0 c n k g V H l w Z T 0 i R m l s b G V k Q 2 9 t c G x l d G V S Z X N 1 b H R U b 1 d v c m t z a G V l d C I g V m F s d W U 9 I m w x I i A v P j x F b n R y e S B U e X B l P S J G a W x s T G F z d F V w Z G F 0 Z W Q i I F Z h b H V l P S J k M j A y N C 0 w O S 0 w M 1 Q x N D o z M z o w M y 4 z N T U w M j I 2 W i I g L z 4 8 R W 5 0 c n k g V H l w Z T 0 i R m l s b E N v b H V t b l R 5 c G V z I i B W Y W x 1 Z T 0 i c 0 J n Q U F B Q V k 9 I i A v P j x F b n R y e S B U e X B l P S J G a W x s Q 2 9 s d W 1 u T m F t Z X M i I F Z h b H V l P S J z W y Z x d W 9 0 O 1 N L V S M m c X V v d D s s J n F 1 b 3 Q 7 Q 3 V z d G 9 t M y Z x d W 9 0 O y w m c X V v d D t R d W F u d G l 0 e S Z x d W 9 0 O y w m c X V v d D t T d W 0 g b 2 Y g U E V B S y Z x d W 9 0 O y w m c X V v d D t D b 2 x v c i Z x d W 9 0 O 1 0 i I C 8 + P E V u d H J 5 I F R 5 c G U 9 I k Z p b G x T d G F 0 d X M i I F Z h b H V l P S J z Q 2 9 t c G x l d G U i I C 8 + P E V u d H J 5 I F R 5 c G U 9 I l J l b G F 0 a W 9 u c 2 h p c E l u Z m 9 D b 2 5 0 Y W l u Z X I i I F Z h b H V l P S J z e y Z x d W 9 0 O 2 N v b H V t b k N v d W 5 0 J n F 1 b 3 Q 7 O j U s J n F 1 b 3 Q 7 a 2 V 5 Q 2 9 s d W 1 u T m F t Z X M m c X V v d D s 6 W 1 0 s J n F 1 b 3 Q 7 c X V l c n l S Z W x h d G l v b n N o a X B z J n F 1 b 3 Q 7 O l t d L C Z x d W 9 0 O 2 N v b H V t b k l k Z W 5 0 a X R p Z X M m c X V v d D s 6 W y Z x d W 9 0 O 1 N l Y 3 R p b 2 4 x L 0 1 l c m N o L 0 F 1 d G 9 S Z W 1 v d m V k Q 2 9 s d W 1 u c z E u e 1 N L V S M s M H 0 m c X V v d D s s J n F 1 b 3 Q 7 U 2 V j d G l v b j E v T W V y Y 2 g v Q X V 0 b 1 J l b W 9 2 Z W R D b 2 x 1 b W 5 z M S 5 7 Q 3 V z d G 9 t M y w x f S Z x d W 9 0 O y w m c X V v d D t T Z W N 0 a W 9 u M S 9 N Z X J j a C 9 B d X R v U m V t b 3 Z l Z E N v b H V t b n M x L n t R d W F u d G l 0 e S w y f S Z x d W 9 0 O y w m c X V v d D t T Z W N 0 a W 9 u M S 9 N Z X J j a C 9 B d X R v U m V t b 3 Z l Z E N v b H V t b n M x L n t T d W 0 g b 2 Y g U E V B S y w z f S Z x d W 9 0 O y w m c X V v d D t T Z W N 0 a W 9 u M S 9 N Z X J j a C 9 B d X R v U m V t b 3 Z l Z E N v b H V t b n M x L n t D b 2 x v c i w 0 f S Z x d W 9 0 O 1 0 s J n F 1 b 3 Q 7 Q 2 9 s d W 1 u Q 2 9 1 b n Q m c X V v d D s 6 N S w m c X V v d D t L Z X l D b 2 x 1 b W 5 O Y W 1 l c y Z x d W 9 0 O z p b X S w m c X V v d D t D b 2 x 1 b W 5 J Z G V u d G l 0 a W V z J n F 1 b 3 Q 7 O l s m c X V v d D t T Z W N 0 a W 9 u M S 9 N Z X J j a C 9 B d X R v U m V t b 3 Z l Z E N v b H V t b n M x L n t T S 1 U j L D B 9 J n F 1 b 3 Q 7 L C Z x d W 9 0 O 1 N l Y 3 R p b 2 4 x L 0 1 l c m N o L 0 F 1 d G 9 S Z W 1 v d m V k Q 2 9 s d W 1 u c z E u e 0 N 1 c 3 R v b T M s M X 0 m c X V v d D s s J n F 1 b 3 Q 7 U 2 V j d G l v b j E v T W V y Y 2 g v Q X V 0 b 1 J l b W 9 2 Z W R D b 2 x 1 b W 5 z M S 5 7 U X V h b n R p d H k s M n 0 m c X V v d D s s J n F 1 b 3 Q 7 U 2 V j d G l v b j E v T W V y Y 2 g v Q X V 0 b 1 J l b W 9 2 Z W R D b 2 x 1 b W 5 z M S 5 7 U 3 V t I G 9 m I F B F Q U s s M 3 0 m c X V v d D s s J n F 1 b 3 Q 7 U 2 V j d G l v b j E v T W V y Y 2 g v Q X V 0 b 1 J l b W 9 2 Z W R D b 2 x 1 b W 5 z M S 5 7 Q 2 9 s b 3 I s N H 0 m c X V v d D t d L C Z x d W 9 0 O 1 J l b G F 0 a W 9 u c 2 h p c E l u Z m 8 m c X V v d D s 6 W 1 1 9 I i A v P j x F b n R y e S B U e X B l P S J G a W x s R X J y b 3 J D b 3 V u d C I g V m F s d W U 9 I m w w I i A v P j x F b n R y e S B U e X B l P S J G a W x s R X J y b 3 J D b 2 R l I i B W Y W x 1 Z T 0 i c 1 V u a 2 5 v d 2 4 i I C 8 + P E V u d H J 5 I F R 5 c G U 9 I k Z p b G x D b 3 V u d C I g V m F s d W U 9 I m w x M y I g L z 4 8 R W 5 0 c n k g V H l w Z T 0 i Q W R k Z W R U b 0 R h d G F N b 2 R l b C I g V m F s d W U 9 I m w w I i A v P j w v U 3 R h Y m x l R W 5 0 c m l l c z 4 8 L 0 l 0 Z W 0 + P E l 0 Z W 0 + P E l 0 Z W 1 M b 2 N h d G l v b j 4 8 S X R l b V R 5 c G U + R m 9 y b X V s Y T w v S X R l b V R 5 c G U + P E l 0 Z W 1 Q Y X R o P l N l Y 3 R p b 2 4 x L 0 1 l c m N o L 1 N v d X J j Z T w v S X R l b V B h d G g + P C 9 J d G V t T G 9 j Y X R p b 2 4 + P F N 0 Y W J s Z U V u d H J p Z X M g L z 4 8 L 0 l 0 Z W 0 + P E l 0 Z W 0 + P E l 0 Z W 1 M b 2 N h d G l v b j 4 8 S X R l b V R 5 c G U + R m 9 y b X V s Y T w v S X R l b V R 5 c G U + P E l 0 Z W 1 Q Y X R o P l N l Y 3 R p b 2 4 x L 0 1 l c m N o L 0 N o Y W 5 n Z W Q l M j B U e X B l P C 9 J d G V t U G F 0 a D 4 8 L 0 l 0 Z W 1 M b 2 N h d G l v b j 4 8 U 3 R h Y m x l R W 5 0 c m l l c y A v P j w v S X R l b T 4 8 S X R l b T 4 8 S X R l b U x v Y 2 F 0 a W 9 u P j x J d G V t V H l w Z T 5 G b 3 J t d W x h P C 9 J d G V t V H l w Z T 4 8 S X R l b V B h d G g + U 2 V j d G l v b j E v Q 2 9 u c 2 9 s a W R h d G V k J T I w T 3 J k Z X I v U m V t b 3 Z l Z C U y M E N v b H V t b n M x P C 9 J d G V t U G F 0 a D 4 8 L 0 l 0 Z W 1 M b 2 N h d G l v b j 4 8 U 3 R h Y m x l R W 5 0 c m l l c y A v P j w v S X R l b T 4 8 S X R l b T 4 8 S X R l b U x v Y 2 F 0 a W 9 u P j x J d G V t V H l w Z T 5 G b 3 J t d W x h P C 9 J d G V t V H l w Z T 4 8 S X R l b V B h d G g + U 2 V j d G l v b j E v Q 2 9 u c 2 9 s a W R h d G V k J T I w T 3 J k Z X I v R m l s d G V y Z W Q l M j B S b 3 d z P C 9 J d G V t U G F 0 a D 4 8 L 0 l 0 Z W 1 M b 2 N h d G l v b j 4 8 U 3 R h Y m x l R W 5 0 c m l l c y A v P j w v S X R l b T 4 8 L 0 l 0 Z W 1 z P j w v T G 9 j Y W x Q Y W N r Y W d l T W V 0 Y W R h d G F G a W x l P h Y A A A B Q S w U G A A A A A A A A A A A A A A A A A A A A A A A A J g E A A A E A A A D Q j J 3 f A R X R E Y x 6 A M B P w p f r A Q A A A A a O 9 E l 4 E K d J u w o u h X / V / f E A A A A A A g A A A A A A E G Y A A A A B A A A g A A A A T q w 9 b f H + 1 0 + e i V y 9 P m U g L G r j X 4 + J f f P 8 h h V i 4 g S z d l I A A A A A D o A A A A A C A A A g A A A A 3 M 5 L Q / I l Z x R m 8 w S s k R 4 M e t d T w r 6 3 F 3 g / s t 7 u D C G a I D d Q A A A A j r c U j f A / J Q 9 N y X q y o u g l X F 4 a e L o v h Y z D f X Z v 1 p z m G c l U j R V C U w p M K z Z F G S + g Z o j B + T n L C N k E k + h W 9 z b 2 u j L 7 B A R v 1 I M 0 j X J n 0 g o 8 6 O n U 1 A B A A A A A T M x n A 7 i b 2 o q d f L N B s x B 4 j J 8 / n j 4 f 7 q O B k q 3 x + 6 L P u 4 h q u R M k O j L R N J G p v / v 2 s z C W c C 5 5 m F g l Q N 4 n a W s p V s 1 c j g = = < / D a t a M a s h u p > 
</file>

<file path=customXml/itemProps1.xml><?xml version="1.0" encoding="utf-8"?>
<ds:datastoreItem xmlns:ds="http://schemas.openxmlformats.org/officeDocument/2006/customXml" ds:itemID="{55D188CC-ADB4-4312-9151-754F786A427A}">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3</vt:i4>
      </vt:variant>
    </vt:vector>
  </HeadingPairs>
  <TitlesOfParts>
    <vt:vector size="10" baseType="lpstr">
      <vt:lpstr>Customer Information</vt:lpstr>
      <vt:lpstr>Order Summary</vt:lpstr>
      <vt:lpstr>Grips Selector</vt:lpstr>
      <vt:lpstr>Consolidated Order</vt:lpstr>
      <vt:lpstr>Merch</vt:lpstr>
      <vt:lpstr>Itemized Order</vt:lpstr>
      <vt:lpstr>Order Tables</vt:lpstr>
      <vt:lpstr>Pink</vt:lpstr>
      <vt:lpstr>Red</vt:lpstr>
      <vt:lpstr>White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Rich Breuner</dc:creator>
  <cp:lastModifiedBy>Joey Jannsen</cp:lastModifiedBy>
  <dcterms:created xsi:type="dcterms:W3CDTF">2022-02-23T01:04:53Z</dcterms:created>
  <dcterms:modified xsi:type="dcterms:W3CDTF">2024-09-07T20:44:43Z</dcterms:modified>
</cp:coreProperties>
</file>