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66925"/>
  <mc:AlternateContent xmlns:mc="http://schemas.openxmlformats.org/markup-compatibility/2006">
    <mc:Choice Requires="x15">
      <x15ac:absPath xmlns:x15ac="http://schemas.microsoft.com/office/spreadsheetml/2010/11/ac" url="https://abeo-my.sharepoint.com/personal/j_jannsen_epclimbing_com/Documents/Desktop/Holds Stuff/Ocelot/Order Forms/Working Order Forms/"/>
    </mc:Choice>
  </mc:AlternateContent>
  <xr:revisionPtr revIDLastSave="14" documentId="8_{2AE8957A-FC01-430D-A3DB-ED0F932A5D1C}" xr6:coauthVersionLast="47" xr6:coauthVersionMax="47" xr10:uidLastSave="{7B050648-1EF6-46FB-8E3E-C9E64CBE9064}"/>
  <workbookProtection workbookAlgorithmName="SHA-512" workbookHashValue="Tq82sWRpEu61j9HMK6Za/xo/tffQ8sF7GN+ookGW9u0+6lEnhoca2Gs47vPYXQrN2zOgRJHKUXDMsLGttvQVGA==" workbookSaltValue="FH2aUrxCFrooxBfwR8qp3A==" workbookSpinCount="100000" lockStructure="1"/>
  <bookViews>
    <workbookView xWindow="-36" yWindow="0" windowWidth="23016" windowHeight="12336" tabRatio="846" xr2:uid="{C2EDB469-A039-E049-AD61-D2985D32EAB3}"/>
  </bookViews>
  <sheets>
    <sheet name="Customer Information" sheetId="1" r:id="rId1"/>
    <sheet name="Order Summary" sheetId="3" r:id="rId2"/>
    <sheet name="Grips Selector" sheetId="2" r:id="rId3"/>
    <sheet name="QB Order (MSRP)" sheetId="25" state="hidden" r:id="rId4"/>
    <sheet name="Peak PO" sheetId="23" state="hidden" r:id="rId5"/>
    <sheet name="Merch" sheetId="24" state="hidden" r:id="rId6"/>
    <sheet name="Itemized Order" sheetId="4" state="hidden" r:id="rId7"/>
    <sheet name="Order Tables" sheetId="6" state="hidden" r:id="rId8"/>
  </sheets>
  <definedNames>
    <definedName name="ExternalData_1" localSheetId="5" hidden="1">Merch!$A$1:$E$14</definedName>
    <definedName name="ExternalData_2" localSheetId="4" hidden="1">'Peak PO'!$A$18:$C$28</definedName>
    <definedName name="ExternalData_2" localSheetId="3" hidden="1">'QB Order (MSRP)'!$A$18:$C$28</definedName>
    <definedName name="Pink">'Itemized Order'!$G$4:$I$92</definedName>
    <definedName name="Red">'Itemized Order'!$M$4:$O$92</definedName>
    <definedName name="White">'Itemized Order'!$A$4:$C$92</definedName>
  </definedNames>
  <calcPr calcId="191029"/>
  <pivotCaches>
    <pivotCache cacheId="4"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3" i="2" l="1"/>
  <c r="F113" i="2"/>
  <c r="F102" i="2"/>
  <c r="F84" i="2"/>
  <c r="Y171" i="2"/>
  <c r="Z171" i="2" s="1"/>
  <c r="AA171" i="2"/>
  <c r="AC171" i="2"/>
  <c r="AD171" i="2"/>
  <c r="AF171" i="2"/>
  <c r="AH171" i="2"/>
  <c r="AL171" i="2"/>
  <c r="AK171" i="2" s="1"/>
  <c r="AG132" i="2"/>
  <c r="AL132" i="2" s="1"/>
  <c r="G132" i="2" s="1"/>
  <c r="D28" i="25" s="1"/>
  <c r="AL131" i="2"/>
  <c r="AL133" i="2"/>
  <c r="G133" i="2" s="1"/>
  <c r="AL134" i="2"/>
  <c r="G134" i="2" s="1"/>
  <c r="AL135" i="2"/>
  <c r="G135" i="2" s="1"/>
  <c r="AL136" i="2"/>
  <c r="G136" i="2" s="1"/>
  <c r="AL137" i="2"/>
  <c r="G137" i="2" s="1"/>
  <c r="AL138" i="2"/>
  <c r="G138" i="2" s="1"/>
  <c r="D25" i="25" s="1"/>
  <c r="AL139" i="2"/>
  <c r="G139" i="2" s="1"/>
  <c r="D26" i="25" s="1"/>
  <c r="AL140" i="2"/>
  <c r="G140" i="2" s="1"/>
  <c r="D27" i="25" s="1"/>
  <c r="AI137" i="2"/>
  <c r="AI133" i="2"/>
  <c r="AI126" i="2"/>
  <c r="AI123" i="2"/>
  <c r="D19" i="23"/>
  <c r="D20" i="23"/>
  <c r="D21" i="23"/>
  <c r="D22" i="23"/>
  <c r="D23" i="23"/>
  <c r="D24" i="23"/>
  <c r="D25" i="23"/>
  <c r="D26" i="23"/>
  <c r="D27" i="23"/>
  <c r="D28" i="23"/>
  <c r="AL45" i="2"/>
  <c r="AL47" i="2"/>
  <c r="G47" i="2" s="1"/>
  <c r="AL48" i="2"/>
  <c r="G48" i="2" s="1"/>
  <c r="AL49" i="2"/>
  <c r="G49" i="2" s="1"/>
  <c r="AL50" i="2"/>
  <c r="G50" i="2" s="1"/>
  <c r="AL51" i="2"/>
  <c r="G51" i="2" s="1"/>
  <c r="AL52" i="2"/>
  <c r="G52" i="2" s="1"/>
  <c r="D20" i="25" s="1"/>
  <c r="AL53" i="2"/>
  <c r="G53" i="2" s="1"/>
  <c r="D21" i="25" s="1"/>
  <c r="AL54" i="2"/>
  <c r="G54" i="2" s="1"/>
  <c r="D22" i="25" s="1"/>
  <c r="AL55" i="2"/>
  <c r="G55" i="2" s="1"/>
  <c r="D23" i="25" s="1"/>
  <c r="AL56" i="2"/>
  <c r="G56" i="2" s="1"/>
  <c r="D24" i="25" s="1"/>
  <c r="AL40" i="2"/>
  <c r="AG46" i="2"/>
  <c r="AL46" i="2" s="1"/>
  <c r="G46" i="2" s="1"/>
  <c r="D19" i="25" s="1"/>
  <c r="AG35" i="2"/>
  <c r="AI132" i="2" l="1"/>
  <c r="G171" i="2"/>
  <c r="H171" i="2" s="1"/>
  <c r="AI117" i="2"/>
  <c r="AK46" i="2"/>
  <c r="W171" i="2" l="1"/>
  <c r="AB171" i="2" s="1"/>
  <c r="Q29" i="3"/>
  <c r="P29" i="3"/>
  <c r="O29" i="3"/>
  <c r="N29" i="3"/>
  <c r="M29" i="3"/>
  <c r="L29" i="3"/>
  <c r="K29" i="3"/>
  <c r="J29" i="3"/>
  <c r="I29" i="3"/>
  <c r="H29" i="3"/>
  <c r="G29" i="3"/>
  <c r="F29" i="3"/>
  <c r="E29" i="3"/>
  <c r="D29" i="3"/>
  <c r="D27" i="3"/>
  <c r="Q27" i="3"/>
  <c r="P27" i="3"/>
  <c r="O27" i="3"/>
  <c r="N27" i="3"/>
  <c r="M27" i="3"/>
  <c r="L27" i="3"/>
  <c r="K27" i="3"/>
  <c r="J27" i="3"/>
  <c r="I27" i="3"/>
  <c r="H27" i="3"/>
  <c r="G27" i="3"/>
  <c r="F27" i="3"/>
  <c r="E27" i="3"/>
  <c r="D14" i="3"/>
  <c r="Q14" i="3"/>
  <c r="P14" i="3"/>
  <c r="O14" i="3"/>
  <c r="N14" i="3"/>
  <c r="M14" i="3"/>
  <c r="L14" i="3"/>
  <c r="K14" i="3"/>
  <c r="J14" i="3"/>
  <c r="I14" i="3"/>
  <c r="H14" i="3"/>
  <c r="G14" i="3"/>
  <c r="F14" i="3"/>
  <c r="E14" i="3"/>
  <c r="AC132" i="2"/>
  <c r="AA164" i="2"/>
  <c r="AA163" i="2"/>
  <c r="AA162" i="2"/>
  <c r="AA161" i="2"/>
  <c r="AA160" i="2"/>
  <c r="AA159" i="2"/>
  <c r="AA158" i="2"/>
  <c r="AA157" i="2"/>
  <c r="AA156" i="2"/>
  <c r="AA155" i="2"/>
  <c r="AA153" i="2"/>
  <c r="AA152" i="2"/>
  <c r="AA151" i="2"/>
  <c r="AA150" i="2"/>
  <c r="AA149" i="2"/>
  <c r="AA148" i="2"/>
  <c r="AA147" i="2"/>
  <c r="AA146" i="2"/>
  <c r="AA145" i="2"/>
  <c r="AA144" i="2"/>
  <c r="AA140" i="2"/>
  <c r="AA139" i="2"/>
  <c r="AA138" i="2"/>
  <c r="AA137" i="2"/>
  <c r="AA136" i="2"/>
  <c r="AA135" i="2"/>
  <c r="AA134" i="2"/>
  <c r="AA133" i="2"/>
  <c r="AA132" i="2"/>
  <c r="AA130" i="2"/>
  <c r="AA129" i="2"/>
  <c r="AA128" i="2"/>
  <c r="AA127" i="2"/>
  <c r="AA126" i="2"/>
  <c r="AA125" i="2"/>
  <c r="AA124" i="2"/>
  <c r="AA123" i="2"/>
  <c r="AA122" i="2"/>
  <c r="AA121" i="2"/>
  <c r="AA120" i="2"/>
  <c r="AA119" i="2"/>
  <c r="AA118" i="2"/>
  <c r="AA117" i="2"/>
  <c r="AA172" i="2"/>
  <c r="AA115" i="2"/>
  <c r="AA114" i="2"/>
  <c r="AA113" i="2"/>
  <c r="AA111" i="2"/>
  <c r="AA110" i="2"/>
  <c r="AA109" i="2"/>
  <c r="AA108" i="2"/>
  <c r="AA107" i="2"/>
  <c r="AA106" i="2"/>
  <c r="AA105" i="2"/>
  <c r="AA104" i="2"/>
  <c r="AA103" i="2"/>
  <c r="AA102" i="2"/>
  <c r="AA170" i="2"/>
  <c r="AA169" i="2"/>
  <c r="AA168" i="2"/>
  <c r="AA167" i="2"/>
  <c r="AA166" i="2"/>
  <c r="AA165" i="2"/>
  <c r="AA100" i="2"/>
  <c r="AA99" i="2"/>
  <c r="AA98" i="2"/>
  <c r="AA97" i="2"/>
  <c r="AA96" i="2"/>
  <c r="AA95" i="2"/>
  <c r="AA94" i="2"/>
  <c r="AA93" i="2"/>
  <c r="AA92" i="2"/>
  <c r="AA91" i="2"/>
  <c r="AA90" i="2"/>
  <c r="AA89" i="2"/>
  <c r="AA88" i="2"/>
  <c r="AA87" i="2"/>
  <c r="AA86" i="2"/>
  <c r="AA85" i="2"/>
  <c r="AA84" i="2"/>
  <c r="AA80" i="2"/>
  <c r="AA79" i="2"/>
  <c r="AA78" i="2"/>
  <c r="AA77" i="2"/>
  <c r="AA76" i="2"/>
  <c r="AA75" i="2"/>
  <c r="AA74" i="2"/>
  <c r="AA73" i="2"/>
  <c r="AA72" i="2"/>
  <c r="AA71" i="2"/>
  <c r="AA69" i="2"/>
  <c r="AA68" i="2"/>
  <c r="AA67" i="2"/>
  <c r="AA66" i="2"/>
  <c r="AA65" i="2"/>
  <c r="AA64" i="2"/>
  <c r="AA63" i="2"/>
  <c r="AA62" i="2"/>
  <c r="AA61" i="2"/>
  <c r="AA60" i="2"/>
  <c r="AA56" i="2"/>
  <c r="AA55" i="2"/>
  <c r="AA54" i="2"/>
  <c r="AA53" i="2"/>
  <c r="AA52" i="2"/>
  <c r="AA51" i="2"/>
  <c r="AA50" i="2"/>
  <c r="AA49" i="2"/>
  <c r="AA48" i="2"/>
  <c r="AA47" i="2"/>
  <c r="AA46" i="2"/>
  <c r="AA44" i="2"/>
  <c r="AA43" i="2"/>
  <c r="AA42" i="2"/>
  <c r="AA41" i="2"/>
  <c r="AA40" i="2"/>
  <c r="AA39" i="2"/>
  <c r="AA38" i="2"/>
  <c r="AA37" i="2"/>
  <c r="AA36" i="2"/>
  <c r="AA35" i="2"/>
  <c r="AA33" i="2"/>
  <c r="AA32" i="2"/>
  <c r="AA31" i="2"/>
  <c r="AA30" i="2"/>
  <c r="AA29" i="2"/>
  <c r="AA28" i="2"/>
  <c r="AA27" i="2"/>
  <c r="AA26" i="2"/>
  <c r="AA25" i="2"/>
  <c r="AA24" i="2"/>
  <c r="AA14" i="2"/>
  <c r="AA15" i="2"/>
  <c r="AA16" i="2"/>
  <c r="AA17" i="2"/>
  <c r="AA18" i="2"/>
  <c r="AA19" i="2"/>
  <c r="AA20" i="2"/>
  <c r="AA21" i="2"/>
  <c r="AA22" i="2"/>
  <c r="AA13" i="2"/>
  <c r="AK140" i="2"/>
  <c r="AH140" i="2"/>
  <c r="AF140" i="2"/>
  <c r="AD140" i="2"/>
  <c r="AC140" i="2"/>
  <c r="Y140" i="2"/>
  <c r="Z140" i="2" s="1"/>
  <c r="W140" i="2"/>
  <c r="AK139" i="2"/>
  <c r="AH139" i="2"/>
  <c r="AF139" i="2"/>
  <c r="AD139" i="2"/>
  <c r="AC139" i="2"/>
  <c r="Y139" i="2"/>
  <c r="Z139" i="2" s="1"/>
  <c r="W139" i="2"/>
  <c r="H139" i="2"/>
  <c r="AK138" i="2"/>
  <c r="AH138" i="2"/>
  <c r="AF138" i="2"/>
  <c r="AD138" i="2"/>
  <c r="AC138" i="2"/>
  <c r="Y138" i="2"/>
  <c r="Z138" i="2" s="1"/>
  <c r="W138" i="2"/>
  <c r="H138" i="2"/>
  <c r="AK137" i="2"/>
  <c r="AH137" i="2"/>
  <c r="AF137" i="2"/>
  <c r="AD137" i="2"/>
  <c r="AC137" i="2"/>
  <c r="Y137" i="2"/>
  <c r="Z137" i="2" s="1"/>
  <c r="AH136" i="2"/>
  <c r="AF136" i="2"/>
  <c r="AD136" i="2"/>
  <c r="AC136" i="2"/>
  <c r="Y136" i="2"/>
  <c r="Z136" i="2" s="1"/>
  <c r="AK135" i="2"/>
  <c r="AH135" i="2"/>
  <c r="AF135" i="2"/>
  <c r="AD135" i="2"/>
  <c r="AC135" i="2"/>
  <c r="Y135" i="2"/>
  <c r="Z135" i="2" s="1"/>
  <c r="AK134" i="2"/>
  <c r="AH134" i="2"/>
  <c r="AF134" i="2"/>
  <c r="AD134" i="2"/>
  <c r="AC134" i="2"/>
  <c r="Y134" i="2"/>
  <c r="Z134" i="2" s="1"/>
  <c r="AK133" i="2"/>
  <c r="AH133" i="2"/>
  <c r="AF133" i="2"/>
  <c r="AD133" i="2"/>
  <c r="AC133" i="2"/>
  <c r="Y133" i="2"/>
  <c r="Z133" i="2" s="1"/>
  <c r="W133" i="2"/>
  <c r="AD132" i="2"/>
  <c r="Y132" i="2"/>
  <c r="Z132" i="2" s="1"/>
  <c r="B12" i="25"/>
  <c r="Q28" i="3"/>
  <c r="P28" i="3"/>
  <c r="O28" i="3"/>
  <c r="N28" i="3"/>
  <c r="M28" i="3"/>
  <c r="L28" i="3"/>
  <c r="K28" i="3"/>
  <c r="J28" i="3"/>
  <c r="I28" i="3"/>
  <c r="H28" i="3"/>
  <c r="G28" i="3"/>
  <c r="F28" i="3"/>
  <c r="E28" i="3"/>
  <c r="D28" i="3"/>
  <c r="AK56" i="2"/>
  <c r="AI46" i="2"/>
  <c r="AD46" i="2" s="1"/>
  <c r="AF56" i="2"/>
  <c r="AH56" i="2"/>
  <c r="AF55" i="2"/>
  <c r="AC56" i="2"/>
  <c r="AD56" i="2"/>
  <c r="W56" i="2"/>
  <c r="Y56" i="2"/>
  <c r="Z56" i="2" s="1"/>
  <c r="H56" i="2"/>
  <c r="AK55" i="2"/>
  <c r="AH55" i="2"/>
  <c r="AD55" i="2"/>
  <c r="AC55" i="2"/>
  <c r="Y55" i="2"/>
  <c r="Z55" i="2" s="1"/>
  <c r="AK54" i="2"/>
  <c r="AH54" i="2"/>
  <c r="AF54" i="2"/>
  <c r="AD54" i="2"/>
  <c r="AC54" i="2"/>
  <c r="Y54" i="2"/>
  <c r="Z54" i="2" s="1"/>
  <c r="AK53" i="2"/>
  <c r="AH53" i="2"/>
  <c r="AF53" i="2"/>
  <c r="AD53" i="2"/>
  <c r="AC53" i="2"/>
  <c r="Y53" i="2"/>
  <c r="Z53" i="2" s="1"/>
  <c r="W53" i="2"/>
  <c r="AK52" i="2"/>
  <c r="AH52" i="2"/>
  <c r="AF52" i="2"/>
  <c r="AD52" i="2"/>
  <c r="AC52" i="2"/>
  <c r="Y52" i="2"/>
  <c r="Z52" i="2" s="1"/>
  <c r="AK51" i="2"/>
  <c r="AH51" i="2"/>
  <c r="AF51" i="2"/>
  <c r="AD51" i="2"/>
  <c r="AC51" i="2"/>
  <c r="Y51" i="2"/>
  <c r="Z51" i="2" s="1"/>
  <c r="W51" i="2"/>
  <c r="H51" i="2"/>
  <c r="AK50" i="2"/>
  <c r="AH50" i="2"/>
  <c r="AF50" i="2"/>
  <c r="AD50" i="2"/>
  <c r="AC50" i="2"/>
  <c r="Y50" i="2"/>
  <c r="Z50" i="2" s="1"/>
  <c r="W50" i="2"/>
  <c r="AK49" i="2"/>
  <c r="AH49" i="2"/>
  <c r="AF49" i="2"/>
  <c r="AD49" i="2"/>
  <c r="AC49" i="2"/>
  <c r="Y49" i="2"/>
  <c r="Z49" i="2" s="1"/>
  <c r="AK48" i="2"/>
  <c r="AH48" i="2"/>
  <c r="AF48" i="2"/>
  <c r="AD48" i="2"/>
  <c r="AC48" i="2"/>
  <c r="Y48" i="2"/>
  <c r="Z48" i="2" s="1"/>
  <c r="W48" i="2"/>
  <c r="AK47" i="2"/>
  <c r="AH47" i="2"/>
  <c r="AF47" i="2"/>
  <c r="AD47" i="2"/>
  <c r="AC47" i="2"/>
  <c r="Y47" i="2"/>
  <c r="Z47" i="2" s="1"/>
  <c r="AH46" i="2"/>
  <c r="AF46" i="2"/>
  <c r="AC46" i="2"/>
  <c r="Y46" i="2"/>
  <c r="Z46" i="2" s="1"/>
  <c r="AB140" i="2" l="1"/>
  <c r="AB138" i="2"/>
  <c r="AB139" i="2"/>
  <c r="AB133" i="2"/>
  <c r="AK132" i="2"/>
  <c r="W134" i="2"/>
  <c r="AB134" i="2" s="1"/>
  <c r="H134" i="2"/>
  <c r="W136" i="2"/>
  <c r="AB136" i="2" s="1"/>
  <c r="H136" i="2"/>
  <c r="H133" i="2"/>
  <c r="AF132" i="2"/>
  <c r="AK136" i="2"/>
  <c r="AH132" i="2"/>
  <c r="H140" i="2"/>
  <c r="W46" i="2"/>
  <c r="H46" i="2"/>
  <c r="W49" i="2"/>
  <c r="H49" i="2"/>
  <c r="H54" i="2"/>
  <c r="W54" i="2"/>
  <c r="W47" i="2"/>
  <c r="H47" i="2"/>
  <c r="H48" i="2"/>
  <c r="H53" i="2"/>
  <c r="H50" i="2"/>
  <c r="H135" i="2" l="1"/>
  <c r="W135" i="2"/>
  <c r="AB135" i="2" s="1"/>
  <c r="W137" i="2"/>
  <c r="AB137" i="2" s="1"/>
  <c r="H137" i="2"/>
  <c r="W132" i="2"/>
  <c r="H132" i="2"/>
  <c r="W52" i="2"/>
  <c r="H52" i="2"/>
  <c r="W55" i="2"/>
  <c r="H55" i="2"/>
  <c r="B11" i="23"/>
  <c r="AB132" i="2" l="1"/>
  <c r="B11" i="25"/>
  <c r="H10" i="25"/>
  <c r="F10" i="25"/>
  <c r="B10" i="25"/>
  <c r="B9" i="25"/>
  <c r="B8" i="25"/>
  <c r="B7" i="25"/>
  <c r="D23" i="3"/>
  <c r="D11" i="3"/>
  <c r="E11" i="3"/>
  <c r="F11" i="3"/>
  <c r="G11" i="3"/>
  <c r="H11" i="3"/>
  <c r="I11" i="3"/>
  <c r="J11" i="3"/>
  <c r="K11" i="3"/>
  <c r="L11" i="3"/>
  <c r="M11" i="3"/>
  <c r="N11" i="3"/>
  <c r="O11" i="3"/>
  <c r="P11" i="3"/>
  <c r="Q11" i="3"/>
  <c r="D12" i="3"/>
  <c r="E12" i="3"/>
  <c r="F12" i="3"/>
  <c r="G12" i="3"/>
  <c r="H12" i="3"/>
  <c r="I12" i="3"/>
  <c r="J12" i="3"/>
  <c r="K12" i="3"/>
  <c r="L12" i="3"/>
  <c r="M12" i="3"/>
  <c r="N12" i="3"/>
  <c r="O12" i="3"/>
  <c r="P12" i="3"/>
  <c r="Q12" i="3"/>
  <c r="D15" i="3"/>
  <c r="E15" i="3"/>
  <c r="F15" i="3"/>
  <c r="G15" i="3"/>
  <c r="H15" i="3"/>
  <c r="I15" i="3"/>
  <c r="J15" i="3"/>
  <c r="K15" i="3"/>
  <c r="L15" i="3"/>
  <c r="M15" i="3"/>
  <c r="N15" i="3"/>
  <c r="O15" i="3"/>
  <c r="P15" i="3"/>
  <c r="Q15" i="3"/>
  <c r="Q23" i="3"/>
  <c r="P23" i="3"/>
  <c r="O23" i="3"/>
  <c r="N23" i="3"/>
  <c r="M23" i="3"/>
  <c r="L23" i="3"/>
  <c r="K23" i="3"/>
  <c r="J23" i="3"/>
  <c r="I23" i="3"/>
  <c r="H23" i="3"/>
  <c r="G23" i="3"/>
  <c r="F23" i="3"/>
  <c r="E23" i="3"/>
  <c r="Q24" i="3"/>
  <c r="P24" i="3"/>
  <c r="O24" i="3"/>
  <c r="N24" i="3"/>
  <c r="M24" i="3"/>
  <c r="L24" i="3"/>
  <c r="K24" i="3"/>
  <c r="J24" i="3"/>
  <c r="I24" i="3"/>
  <c r="H24" i="3"/>
  <c r="G24" i="3"/>
  <c r="F24" i="3"/>
  <c r="E24" i="3"/>
  <c r="Q26" i="3"/>
  <c r="P26" i="3"/>
  <c r="O26" i="3"/>
  <c r="N26" i="3"/>
  <c r="M26" i="3"/>
  <c r="L26" i="3"/>
  <c r="K26" i="3"/>
  <c r="J26" i="3"/>
  <c r="I26" i="3"/>
  <c r="H26" i="3"/>
  <c r="G26" i="3"/>
  <c r="F26" i="3"/>
  <c r="E26" i="3"/>
  <c r="D26" i="3"/>
  <c r="Q25" i="3"/>
  <c r="P25" i="3"/>
  <c r="O25" i="3"/>
  <c r="N25" i="3"/>
  <c r="M25" i="3"/>
  <c r="L25" i="3"/>
  <c r="K25" i="3"/>
  <c r="J25" i="3"/>
  <c r="I25" i="3"/>
  <c r="H25" i="3"/>
  <c r="G25" i="3"/>
  <c r="F25" i="3"/>
  <c r="E25" i="3"/>
  <c r="D25" i="3"/>
  <c r="D24" i="3"/>
  <c r="AL15" i="2"/>
  <c r="AK15" i="2" s="1"/>
  <c r="AL16" i="2"/>
  <c r="AL17" i="2"/>
  <c r="AL18" i="2"/>
  <c r="AL19" i="2"/>
  <c r="AL20" i="2"/>
  <c r="AL21" i="2"/>
  <c r="AL22" i="2"/>
  <c r="AL25" i="2"/>
  <c r="AL26" i="2"/>
  <c r="AL27" i="2"/>
  <c r="AL28" i="2"/>
  <c r="AL29" i="2"/>
  <c r="AL30" i="2"/>
  <c r="AL31" i="2"/>
  <c r="AL32" i="2"/>
  <c r="AL33" i="2"/>
  <c r="AL36" i="2"/>
  <c r="AL37" i="2"/>
  <c r="AL38" i="2"/>
  <c r="AL39" i="2"/>
  <c r="AL41" i="2"/>
  <c r="AL42" i="2"/>
  <c r="AL43" i="2"/>
  <c r="G43" i="2" s="1"/>
  <c r="AL44" i="2"/>
  <c r="AL61" i="2"/>
  <c r="AL62" i="2"/>
  <c r="AL63" i="2"/>
  <c r="AL64" i="2"/>
  <c r="AL65" i="2"/>
  <c r="AL66" i="2"/>
  <c r="AL67" i="2"/>
  <c r="AL68" i="2"/>
  <c r="AL69" i="2"/>
  <c r="AL72" i="2"/>
  <c r="AL73" i="2"/>
  <c r="AL74" i="2"/>
  <c r="AL75" i="2"/>
  <c r="AL76" i="2"/>
  <c r="AL77" i="2"/>
  <c r="AL78" i="2"/>
  <c r="AL79" i="2"/>
  <c r="AL80" i="2"/>
  <c r="AL103" i="2"/>
  <c r="AL104" i="2"/>
  <c r="AL105" i="2"/>
  <c r="AL106" i="2"/>
  <c r="AL107" i="2"/>
  <c r="AL109" i="2"/>
  <c r="AL110" i="2"/>
  <c r="AL111" i="2"/>
  <c r="AL114" i="2"/>
  <c r="AL115" i="2"/>
  <c r="AL172" i="2"/>
  <c r="AL118" i="2"/>
  <c r="AL119" i="2"/>
  <c r="AL120" i="2"/>
  <c r="AL121" i="2"/>
  <c r="AL122" i="2"/>
  <c r="AL124" i="2"/>
  <c r="AL125" i="2"/>
  <c r="AL127" i="2"/>
  <c r="AL128" i="2"/>
  <c r="AL129" i="2"/>
  <c r="AL130" i="2"/>
  <c r="AL145" i="2"/>
  <c r="AL146" i="2"/>
  <c r="AL147" i="2"/>
  <c r="AL148" i="2"/>
  <c r="AL149" i="2"/>
  <c r="AL150" i="2"/>
  <c r="AL151" i="2"/>
  <c r="AL152" i="2"/>
  <c r="AL153" i="2"/>
  <c r="AL156" i="2"/>
  <c r="AL157" i="2"/>
  <c r="AL158" i="2"/>
  <c r="AL159" i="2"/>
  <c r="AL160" i="2"/>
  <c r="AL161" i="2"/>
  <c r="AL162" i="2"/>
  <c r="AL163" i="2"/>
  <c r="AL164" i="2"/>
  <c r="AL91" i="2"/>
  <c r="AL92" i="2"/>
  <c r="AL93" i="2"/>
  <c r="AL94" i="2"/>
  <c r="AL95" i="2"/>
  <c r="AL96" i="2"/>
  <c r="AL97" i="2"/>
  <c r="AL98" i="2"/>
  <c r="AL99" i="2"/>
  <c r="AL100" i="2"/>
  <c r="AL166" i="2"/>
  <c r="AL167" i="2"/>
  <c r="AL168" i="2"/>
  <c r="AL169" i="2"/>
  <c r="AL170" i="2"/>
  <c r="AL86" i="2"/>
  <c r="AL87" i="2"/>
  <c r="AL88" i="2"/>
  <c r="AL89" i="2"/>
  <c r="AL85" i="2"/>
  <c r="AL14" i="2"/>
  <c r="AK14" i="2" s="1"/>
  <c r="AL113" i="2"/>
  <c r="AG165" i="2"/>
  <c r="AL165" i="2" s="1"/>
  <c r="AG123" i="2"/>
  <c r="AL123" i="2" s="1"/>
  <c r="R12" i="3" l="1"/>
  <c r="AI165" i="2"/>
  <c r="AD165" i="2" s="1"/>
  <c r="AF166" i="2"/>
  <c r="AF167" i="2"/>
  <c r="AF168" i="2"/>
  <c r="AF169" i="2"/>
  <c r="AF170" i="2"/>
  <c r="AF165" i="2"/>
  <c r="AH165" i="2"/>
  <c r="AH166" i="2"/>
  <c r="AH167" i="2"/>
  <c r="AH168" i="2"/>
  <c r="AH169" i="2"/>
  <c r="AH170" i="2"/>
  <c r="AC165" i="2"/>
  <c r="AC166" i="2"/>
  <c r="AD166" i="2"/>
  <c r="AC167" i="2"/>
  <c r="AD167" i="2"/>
  <c r="AC168" i="2"/>
  <c r="AD168" i="2"/>
  <c r="AC169" i="2"/>
  <c r="AD169" i="2"/>
  <c r="AC170" i="2"/>
  <c r="AD170" i="2"/>
  <c r="Y165" i="2"/>
  <c r="Z165" i="2" s="1"/>
  <c r="Y166" i="2"/>
  <c r="Z166" i="2" s="1"/>
  <c r="Y167" i="2"/>
  <c r="Z167" i="2" s="1"/>
  <c r="Y168" i="2"/>
  <c r="Z168" i="2" s="1"/>
  <c r="Y169" i="2"/>
  <c r="Z169" i="2" s="1"/>
  <c r="Y170" i="2"/>
  <c r="Z170" i="2" s="1"/>
  <c r="Y123" i="2"/>
  <c r="Z123" i="2" s="1"/>
  <c r="AD123" i="2"/>
  <c r="Y124" i="2"/>
  <c r="Z124" i="2" s="1"/>
  <c r="AC124" i="2"/>
  <c r="AD124" i="2"/>
  <c r="Y125" i="2"/>
  <c r="Z125" i="2" s="1"/>
  <c r="AC125" i="2"/>
  <c r="AD125" i="2"/>
  <c r="Y126" i="2"/>
  <c r="Z126" i="2" s="1"/>
  <c r="AD126" i="2"/>
  <c r="AG126" i="2"/>
  <c r="AL126" i="2" s="1"/>
  <c r="AE126" i="2"/>
  <c r="AE123" i="2"/>
  <c r="F117" i="2"/>
  <c r="G118" i="2"/>
  <c r="AF118" i="2"/>
  <c r="AF119" i="2"/>
  <c r="AF120" i="2"/>
  <c r="AF121" i="2"/>
  <c r="AF122" i="2"/>
  <c r="AF124" i="2"/>
  <c r="AF125" i="2"/>
  <c r="AF127" i="2"/>
  <c r="AF128" i="2"/>
  <c r="AF129" i="2"/>
  <c r="AF130" i="2"/>
  <c r="AH118" i="2"/>
  <c r="AH119" i="2"/>
  <c r="AH120" i="2"/>
  <c r="AH121" i="2"/>
  <c r="AH122" i="2"/>
  <c r="AH124" i="2"/>
  <c r="AH125" i="2"/>
  <c r="AH127" i="2"/>
  <c r="AH128" i="2"/>
  <c r="AH129" i="2"/>
  <c r="AH130" i="2"/>
  <c r="AF114" i="2"/>
  <c r="AH114" i="2"/>
  <c r="AF115" i="2"/>
  <c r="AH115" i="2"/>
  <c r="AF172" i="2"/>
  <c r="AH172" i="2"/>
  <c r="Y118" i="2"/>
  <c r="Z118" i="2" s="1"/>
  <c r="AC118" i="2"/>
  <c r="AD118" i="2"/>
  <c r="Y119" i="2"/>
  <c r="Z119" i="2" s="1"/>
  <c r="AC119" i="2"/>
  <c r="AD119" i="2"/>
  <c r="Y120" i="2"/>
  <c r="Z120" i="2" s="1"/>
  <c r="AC120" i="2"/>
  <c r="AD120" i="2"/>
  <c r="Y121" i="2"/>
  <c r="Z121" i="2" s="1"/>
  <c r="AC121" i="2"/>
  <c r="AD121" i="2"/>
  <c r="Y122" i="2"/>
  <c r="Z122" i="2" s="1"/>
  <c r="AC122" i="2"/>
  <c r="AD122" i="2"/>
  <c r="Y127" i="2"/>
  <c r="Z127" i="2" s="1"/>
  <c r="AC127" i="2"/>
  <c r="AD127" i="2"/>
  <c r="Y128" i="2"/>
  <c r="Z128" i="2" s="1"/>
  <c r="AC128" i="2"/>
  <c r="AD128" i="2"/>
  <c r="Y129" i="2"/>
  <c r="Z129" i="2" s="1"/>
  <c r="AC129" i="2"/>
  <c r="AD129" i="2"/>
  <c r="Y130" i="2"/>
  <c r="Z130" i="2" s="1"/>
  <c r="AC130" i="2"/>
  <c r="AD130" i="2"/>
  <c r="AD117" i="2"/>
  <c r="Y117" i="2"/>
  <c r="Y114" i="2"/>
  <c r="Z114" i="2" s="1"/>
  <c r="AC114" i="2"/>
  <c r="AD114" i="2"/>
  <c r="Y115" i="2"/>
  <c r="Z115" i="2" s="1"/>
  <c r="AC115" i="2"/>
  <c r="AD115" i="2"/>
  <c r="Y172" i="2"/>
  <c r="Z172" i="2" s="1"/>
  <c r="AC172" i="2"/>
  <c r="AD172" i="2"/>
  <c r="Y113" i="2"/>
  <c r="AK100" i="2"/>
  <c r="AL35" i="2"/>
  <c r="AG144" i="2"/>
  <c r="AL144" i="2" s="1"/>
  <c r="AG155" i="2"/>
  <c r="AL155" i="2" s="1"/>
  <c r="AH37" i="2"/>
  <c r="AH38" i="2"/>
  <c r="AH39" i="2"/>
  <c r="AH40" i="2"/>
  <c r="AH41" i="2"/>
  <c r="AH42" i="2"/>
  <c r="AH43" i="2"/>
  <c r="AH44" i="2"/>
  <c r="AH36" i="2"/>
  <c r="AF43" i="2"/>
  <c r="AF44" i="2"/>
  <c r="AI35" i="2"/>
  <c r="AD35" i="2" s="1"/>
  <c r="AE35" i="2"/>
  <c r="AD44" i="2"/>
  <c r="AC44" i="2"/>
  <c r="Y44" i="2"/>
  <c r="Z44" i="2" s="1"/>
  <c r="AD43" i="2"/>
  <c r="AC43" i="2"/>
  <c r="Y43" i="2"/>
  <c r="Z43" i="2" s="1"/>
  <c r="AD42" i="2"/>
  <c r="AC42" i="2"/>
  <c r="Y42" i="2"/>
  <c r="Z42" i="2" s="1"/>
  <c r="AD41" i="2"/>
  <c r="AC41" i="2"/>
  <c r="Y41" i="2"/>
  <c r="Z41" i="2" s="1"/>
  <c r="AD40" i="2"/>
  <c r="AC40" i="2"/>
  <c r="Y40" i="2"/>
  <c r="Z40" i="2" s="1"/>
  <c r="AD39" i="2"/>
  <c r="AC39" i="2"/>
  <c r="Y39" i="2"/>
  <c r="Z39" i="2" s="1"/>
  <c r="AD38" i="2"/>
  <c r="AC38" i="2"/>
  <c r="Y38" i="2"/>
  <c r="Z38" i="2" s="1"/>
  <c r="AD37" i="2"/>
  <c r="AC37" i="2"/>
  <c r="Y37" i="2"/>
  <c r="Z37" i="2" s="1"/>
  <c r="AD36" i="2"/>
  <c r="AC36" i="2"/>
  <c r="Y36" i="2"/>
  <c r="Z36" i="2" s="1"/>
  <c r="Y35" i="2"/>
  <c r="Z35" i="2" s="1"/>
  <c r="AE90" i="2"/>
  <c r="Q30" i="3" l="1"/>
  <c r="P30" i="3"/>
  <c r="O30" i="3"/>
  <c r="N30" i="3"/>
  <c r="F30" i="3"/>
  <c r="E30" i="3"/>
  <c r="I30" i="3"/>
  <c r="H30" i="3"/>
  <c r="G30" i="3"/>
  <c r="D30" i="3"/>
  <c r="M30" i="3"/>
  <c r="L30" i="3"/>
  <c r="K30" i="3"/>
  <c r="J30" i="3"/>
  <c r="S5" i="2"/>
  <c r="K5" i="2"/>
  <c r="R5" i="2"/>
  <c r="J5" i="2"/>
  <c r="M5" i="2"/>
  <c r="T5" i="2"/>
  <c r="Q5" i="2"/>
  <c r="I5" i="2"/>
  <c r="I6" i="2"/>
  <c r="D17" i="3" s="1"/>
  <c r="L5" i="2"/>
  <c r="P5" i="2"/>
  <c r="I4" i="2"/>
  <c r="O5" i="2"/>
  <c r="N5" i="2"/>
  <c r="Q16" i="3"/>
  <c r="I16" i="3"/>
  <c r="Q4" i="2"/>
  <c r="M16" i="3"/>
  <c r="M4" i="2"/>
  <c r="P16" i="3"/>
  <c r="H16" i="3"/>
  <c r="P4" i="2"/>
  <c r="O16" i="3"/>
  <c r="G16" i="3"/>
  <c r="O4" i="2"/>
  <c r="N16" i="3"/>
  <c r="F16" i="3"/>
  <c r="N4" i="2"/>
  <c r="L16" i="3"/>
  <c r="T4" i="2"/>
  <c r="L4" i="2"/>
  <c r="J16" i="3"/>
  <c r="J4" i="2"/>
  <c r="E16" i="3"/>
  <c r="K16" i="3"/>
  <c r="D16" i="3"/>
  <c r="S4" i="2"/>
  <c r="K4" i="2"/>
  <c r="R4" i="2"/>
  <c r="G13" i="3"/>
  <c r="O13" i="3"/>
  <c r="H13" i="3"/>
  <c r="P13" i="3"/>
  <c r="I13" i="3"/>
  <c r="Q13" i="3"/>
  <c r="J13" i="3"/>
  <c r="K13" i="3"/>
  <c r="L13" i="3"/>
  <c r="E13" i="3"/>
  <c r="M13" i="3"/>
  <c r="F13" i="3"/>
  <c r="N13" i="3"/>
  <c r="D13" i="3"/>
  <c r="U5" i="2"/>
  <c r="U6" i="2"/>
  <c r="P17" i="3" s="1"/>
  <c r="J6" i="2"/>
  <c r="E17" i="3" s="1"/>
  <c r="T6" i="2"/>
  <c r="O17" i="3" s="1"/>
  <c r="K6" i="2"/>
  <c r="F17" i="3" s="1"/>
  <c r="S6" i="2"/>
  <c r="N17" i="3" s="1"/>
  <c r="P6" i="2"/>
  <c r="K17" i="3" s="1"/>
  <c r="U4" i="2"/>
  <c r="L6" i="2"/>
  <c r="G17" i="3" s="1"/>
  <c r="R6" i="2"/>
  <c r="M17" i="3" s="1"/>
  <c r="M6" i="2"/>
  <c r="H17" i="3" s="1"/>
  <c r="Q6" i="2"/>
  <c r="L17" i="3" s="1"/>
  <c r="V4" i="2"/>
  <c r="N6" i="2"/>
  <c r="I17" i="3" s="1"/>
  <c r="O6" i="2"/>
  <c r="J17" i="3" s="1"/>
  <c r="V5" i="2"/>
  <c r="V6" i="2"/>
  <c r="Q17" i="3" s="1"/>
  <c r="AC35" i="2"/>
  <c r="AC126" i="2"/>
  <c r="AE117" i="2"/>
  <c r="AK169" i="2"/>
  <c r="G166" i="2"/>
  <c r="H166" i="2" s="1"/>
  <c r="AK166" i="2"/>
  <c r="AK165" i="2"/>
  <c r="G165" i="2"/>
  <c r="H165" i="2" s="1"/>
  <c r="AH123" i="2"/>
  <c r="Z113" i="2"/>
  <c r="AF123" i="2"/>
  <c r="AH126" i="2"/>
  <c r="AG117" i="2"/>
  <c r="AL117" i="2" s="1"/>
  <c r="AC123" i="2"/>
  <c r="AF126" i="2"/>
  <c r="AK119" i="2"/>
  <c r="AK130" i="2"/>
  <c r="G130" i="2"/>
  <c r="H130" i="2" s="1"/>
  <c r="G115" i="2"/>
  <c r="H115" i="2" s="1"/>
  <c r="AK115" i="2"/>
  <c r="AK129" i="2"/>
  <c r="G129" i="2"/>
  <c r="H129" i="2" s="1"/>
  <c r="G120" i="2"/>
  <c r="H120" i="2" s="1"/>
  <c r="AK120" i="2"/>
  <c r="G122" i="2"/>
  <c r="W122" i="2" s="1"/>
  <c r="G15" i="2"/>
  <c r="G147" i="2"/>
  <c r="AK32" i="2"/>
  <c r="AK25" i="2"/>
  <c r="AK29" i="2"/>
  <c r="G86" i="2"/>
  <c r="W86" i="2" s="1"/>
  <c r="G16" i="2"/>
  <c r="W16" i="2" s="1"/>
  <c r="G79" i="2"/>
  <c r="W79" i="2" s="1"/>
  <c r="G75" i="2"/>
  <c r="W75" i="2" s="1"/>
  <c r="G119" i="2"/>
  <c r="H119" i="2" s="1"/>
  <c r="G36" i="2"/>
  <c r="G40" i="2"/>
  <c r="AK78" i="2"/>
  <c r="G100" i="2"/>
  <c r="W100" i="2" s="1"/>
  <c r="AK96" i="2"/>
  <c r="G92" i="2"/>
  <c r="Z117" i="2"/>
  <c r="G91" i="2"/>
  <c r="W91" i="2" s="1"/>
  <c r="AK85" i="2"/>
  <c r="AK69" i="2"/>
  <c r="G65" i="2"/>
  <c r="H65" i="2" s="1"/>
  <c r="G61" i="2"/>
  <c r="W61" i="2" s="1"/>
  <c r="G128" i="2"/>
  <c r="AK107" i="2"/>
  <c r="G111" i="2"/>
  <c r="W111" i="2" s="1"/>
  <c r="G106" i="2"/>
  <c r="W106" i="2" s="1"/>
  <c r="G110" i="2"/>
  <c r="W110" i="2" s="1"/>
  <c r="AK105" i="2"/>
  <c r="G99" i="2"/>
  <c r="W99" i="2" s="1"/>
  <c r="AK89" i="2"/>
  <c r="G41" i="2"/>
  <c r="W41" i="2" s="1"/>
  <c r="G37" i="2"/>
  <c r="W37" i="2" s="1"/>
  <c r="H118" i="2"/>
  <c r="W118" i="2"/>
  <c r="AK128" i="2"/>
  <c r="AK122" i="2"/>
  <c r="AK118" i="2"/>
  <c r="G69" i="2"/>
  <c r="W69" i="2" s="1"/>
  <c r="G151" i="2"/>
  <c r="AK151" i="2"/>
  <c r="G95" i="2"/>
  <c r="AK74" i="2"/>
  <c r="G74" i="2"/>
  <c r="G44" i="2"/>
  <c r="G105" i="2"/>
  <c r="G32" i="2"/>
  <c r="G28" i="2"/>
  <c r="G89" i="2"/>
  <c r="G85" i="2"/>
  <c r="G164" i="2"/>
  <c r="G160" i="2"/>
  <c r="G107" i="2"/>
  <c r="AK152" i="2"/>
  <c r="AK111" i="2"/>
  <c r="AK75" i="2"/>
  <c r="AK147" i="2"/>
  <c r="AK99" i="2"/>
  <c r="AK79" i="2"/>
  <c r="AK110" i="2"/>
  <c r="AK91" i="2"/>
  <c r="AK16" i="2"/>
  <c r="AK61" i="2"/>
  <c r="AK41" i="2"/>
  <c r="AK37" i="2"/>
  <c r="AK65" i="2"/>
  <c r="AK86" i="2"/>
  <c r="AK160" i="2"/>
  <c r="G156" i="2"/>
  <c r="G150" i="2"/>
  <c r="G146" i="2"/>
  <c r="G104" i="2"/>
  <c r="G98" i="2"/>
  <c r="G94" i="2"/>
  <c r="G77" i="2"/>
  <c r="G73" i="2"/>
  <c r="G67" i="2"/>
  <c r="G63" i="2"/>
  <c r="G39" i="2"/>
  <c r="G19" i="2"/>
  <c r="AK28" i="2"/>
  <c r="AK106" i="2"/>
  <c r="G66" i="2"/>
  <c r="G62" i="2"/>
  <c r="G88" i="2"/>
  <c r="G163" i="2"/>
  <c r="G159" i="2"/>
  <c r="G14" i="2"/>
  <c r="G31" i="2"/>
  <c r="G27" i="2"/>
  <c r="G72" i="2"/>
  <c r="G103" i="2"/>
  <c r="G145" i="2"/>
  <c r="G162" i="2"/>
  <c r="G158" i="2"/>
  <c r="G22" i="2"/>
  <c r="AK18" i="2"/>
  <c r="G30" i="2"/>
  <c r="G26" i="2"/>
  <c r="G42" i="2"/>
  <c r="G38" i="2"/>
  <c r="G68" i="2"/>
  <c r="G64" i="2"/>
  <c r="G80" i="2"/>
  <c r="G97" i="2"/>
  <c r="G93" i="2"/>
  <c r="G153" i="2"/>
  <c r="G161" i="2"/>
  <c r="G157" i="2"/>
  <c r="AK95" i="2"/>
  <c r="AK44" i="2"/>
  <c r="H10" i="23"/>
  <c r="F10" i="23"/>
  <c r="B12" i="23"/>
  <c r="B10" i="23"/>
  <c r="B9" i="23"/>
  <c r="B8" i="23"/>
  <c r="B7" i="23"/>
  <c r="BS5" i="4"/>
  <c r="CA3" i="6"/>
  <c r="CB3" i="6"/>
  <c r="CC3" i="6"/>
  <c r="CD3" i="6"/>
  <c r="CA4" i="6"/>
  <c r="CB4" i="6"/>
  <c r="CC4" i="6"/>
  <c r="CD4" i="6"/>
  <c r="CA5" i="6"/>
  <c r="CB5" i="6"/>
  <c r="CC5" i="6"/>
  <c r="CD5" i="6"/>
  <c r="CA6" i="6"/>
  <c r="CB6" i="6"/>
  <c r="CC6" i="6"/>
  <c r="CD6" i="6"/>
  <c r="CA7" i="6"/>
  <c r="CB7" i="6"/>
  <c r="CC7" i="6"/>
  <c r="CD7" i="6"/>
  <c r="CA8" i="6"/>
  <c r="CB8" i="6"/>
  <c r="CC8" i="6"/>
  <c r="CD8" i="6"/>
  <c r="CA9" i="6"/>
  <c r="CB9" i="6"/>
  <c r="CC9" i="6"/>
  <c r="CD9" i="6"/>
  <c r="CA10" i="6"/>
  <c r="CB10" i="6"/>
  <c r="CC10" i="6"/>
  <c r="CD10" i="6"/>
  <c r="CA11" i="6"/>
  <c r="CB11" i="6"/>
  <c r="CC11" i="6"/>
  <c r="CD11" i="6"/>
  <c r="CA12" i="6"/>
  <c r="CB12" i="6"/>
  <c r="CC12" i="6"/>
  <c r="CD12" i="6"/>
  <c r="CA13" i="6"/>
  <c r="CB13" i="6"/>
  <c r="CC13" i="6"/>
  <c r="CD13" i="6"/>
  <c r="CA14" i="6"/>
  <c r="CB14" i="6"/>
  <c r="CC14" i="6"/>
  <c r="CD14" i="6"/>
  <c r="CA15" i="6"/>
  <c r="CB15" i="6"/>
  <c r="CC15" i="6"/>
  <c r="CD15" i="6"/>
  <c r="CA16" i="6"/>
  <c r="CB16" i="6"/>
  <c r="CC16" i="6"/>
  <c r="CD16" i="6"/>
  <c r="CA17" i="6"/>
  <c r="CB17" i="6"/>
  <c r="CC17" i="6"/>
  <c r="CD17" i="6"/>
  <c r="CA18" i="6"/>
  <c r="CB18" i="6"/>
  <c r="CC18" i="6"/>
  <c r="CD18" i="6"/>
  <c r="CA19" i="6"/>
  <c r="CB19" i="6"/>
  <c r="CC19" i="6"/>
  <c r="CD19" i="6"/>
  <c r="CA20" i="6"/>
  <c r="CB20" i="6"/>
  <c r="CC20" i="6"/>
  <c r="CD20" i="6"/>
  <c r="CA21" i="6"/>
  <c r="CB21" i="6"/>
  <c r="CC21" i="6"/>
  <c r="CD21" i="6"/>
  <c r="CA22" i="6"/>
  <c r="CB22" i="6"/>
  <c r="CC22" i="6"/>
  <c r="CD22" i="6"/>
  <c r="CA23" i="6"/>
  <c r="CB23" i="6"/>
  <c r="CC23" i="6"/>
  <c r="CD23" i="6"/>
  <c r="CA24" i="6"/>
  <c r="CB24" i="6"/>
  <c r="CC24" i="6"/>
  <c r="CD24" i="6"/>
  <c r="CA25" i="6"/>
  <c r="CB25" i="6"/>
  <c r="CC25" i="6"/>
  <c r="CD25" i="6"/>
  <c r="CA26" i="6"/>
  <c r="CB26" i="6"/>
  <c r="CC26" i="6"/>
  <c r="CD26" i="6"/>
  <c r="CA27" i="6"/>
  <c r="CB27" i="6"/>
  <c r="CC27" i="6"/>
  <c r="CD27" i="6"/>
  <c r="CA28" i="6"/>
  <c r="CB28" i="6"/>
  <c r="CC28" i="6"/>
  <c r="CD28" i="6"/>
  <c r="CA29" i="6"/>
  <c r="CB29" i="6"/>
  <c r="CC29" i="6"/>
  <c r="CD29" i="6"/>
  <c r="CA30" i="6"/>
  <c r="CB30" i="6"/>
  <c r="CC30" i="6"/>
  <c r="CD30" i="6"/>
  <c r="CA31" i="6"/>
  <c r="CB31" i="6"/>
  <c r="CC31" i="6"/>
  <c r="CD31" i="6"/>
  <c r="CA32" i="6"/>
  <c r="CB32" i="6"/>
  <c r="CC32" i="6"/>
  <c r="CD32" i="6"/>
  <c r="CA33" i="6"/>
  <c r="CB33" i="6"/>
  <c r="CC33" i="6"/>
  <c r="CD33" i="6"/>
  <c r="CA34" i="6"/>
  <c r="CB34" i="6"/>
  <c r="CC34" i="6"/>
  <c r="CD34" i="6"/>
  <c r="CA35" i="6"/>
  <c r="CB35" i="6"/>
  <c r="CC35" i="6"/>
  <c r="CD35" i="6"/>
  <c r="CA36" i="6"/>
  <c r="CB36" i="6"/>
  <c r="CC36" i="6"/>
  <c r="CD36" i="6"/>
  <c r="CA37" i="6"/>
  <c r="CB37" i="6"/>
  <c r="CC37" i="6"/>
  <c r="CD37" i="6"/>
  <c r="CA38" i="6"/>
  <c r="CB38" i="6"/>
  <c r="CC38" i="6"/>
  <c r="CD38" i="6"/>
  <c r="CA39" i="6"/>
  <c r="CB39" i="6"/>
  <c r="CC39" i="6"/>
  <c r="CD39" i="6"/>
  <c r="CA40" i="6"/>
  <c r="CB40" i="6"/>
  <c r="CC40" i="6"/>
  <c r="CD40" i="6"/>
  <c r="CA41" i="6"/>
  <c r="CB41" i="6"/>
  <c r="CC41" i="6"/>
  <c r="CD41" i="6"/>
  <c r="CA42" i="6"/>
  <c r="CB42" i="6"/>
  <c r="CC42" i="6"/>
  <c r="CD42" i="6"/>
  <c r="CA43" i="6"/>
  <c r="CB43" i="6"/>
  <c r="CC43" i="6"/>
  <c r="CD43" i="6"/>
  <c r="CA44" i="6"/>
  <c r="CB44" i="6"/>
  <c r="CC44" i="6"/>
  <c r="CD44" i="6"/>
  <c r="CA45" i="6"/>
  <c r="CB45" i="6"/>
  <c r="CC45" i="6"/>
  <c r="CD45" i="6"/>
  <c r="CA46" i="6"/>
  <c r="CB46" i="6"/>
  <c r="CC46" i="6"/>
  <c r="CD46" i="6"/>
  <c r="CA47" i="6"/>
  <c r="CB47" i="6"/>
  <c r="CC47" i="6"/>
  <c r="CD47" i="6"/>
  <c r="CA48" i="6"/>
  <c r="CB48" i="6"/>
  <c r="CC48" i="6"/>
  <c r="CD48" i="6"/>
  <c r="CA49" i="6"/>
  <c r="CB49" i="6"/>
  <c r="CC49" i="6"/>
  <c r="CD49" i="6"/>
  <c r="CA50" i="6"/>
  <c r="CB50" i="6"/>
  <c r="CC50" i="6"/>
  <c r="CD50" i="6"/>
  <c r="CA51" i="6"/>
  <c r="CB51" i="6"/>
  <c r="CC51" i="6"/>
  <c r="CD51" i="6"/>
  <c r="CA52" i="6"/>
  <c r="CB52" i="6"/>
  <c r="CC52" i="6"/>
  <c r="CD52" i="6"/>
  <c r="CA53" i="6"/>
  <c r="CB53" i="6"/>
  <c r="CC53" i="6"/>
  <c r="CD53" i="6"/>
  <c r="CA54" i="6"/>
  <c r="CB54" i="6"/>
  <c r="CC54" i="6"/>
  <c r="CD54" i="6"/>
  <c r="CA55" i="6"/>
  <c r="CB55" i="6"/>
  <c r="CC55" i="6"/>
  <c r="CD55" i="6"/>
  <c r="CA56" i="6"/>
  <c r="CB56" i="6"/>
  <c r="CC56" i="6"/>
  <c r="CD56" i="6"/>
  <c r="CA57" i="6"/>
  <c r="CB57" i="6"/>
  <c r="CC57" i="6"/>
  <c r="CD57" i="6"/>
  <c r="CA58" i="6"/>
  <c r="CB58" i="6"/>
  <c r="CC58" i="6"/>
  <c r="CD58" i="6"/>
  <c r="CA59" i="6"/>
  <c r="CB59" i="6"/>
  <c r="CC59" i="6"/>
  <c r="CD59" i="6"/>
  <c r="CA60" i="6"/>
  <c r="CB60" i="6"/>
  <c r="CC60" i="6"/>
  <c r="CD60" i="6"/>
  <c r="CA61" i="6"/>
  <c r="CB61" i="6"/>
  <c r="CC61" i="6"/>
  <c r="CD61" i="6"/>
  <c r="CA62" i="6"/>
  <c r="CB62" i="6"/>
  <c r="CC62" i="6"/>
  <c r="CD62" i="6"/>
  <c r="CA63" i="6"/>
  <c r="CB63" i="6"/>
  <c r="CC63" i="6"/>
  <c r="CD63" i="6"/>
  <c r="CA64" i="6"/>
  <c r="CB64" i="6"/>
  <c r="CC64" i="6"/>
  <c r="CD64" i="6"/>
  <c r="CA65" i="6"/>
  <c r="CB65" i="6"/>
  <c r="CC65" i="6"/>
  <c r="CD65" i="6"/>
  <c r="CA66" i="6"/>
  <c r="CB66" i="6"/>
  <c r="CC66" i="6"/>
  <c r="CD66" i="6"/>
  <c r="CA67" i="6"/>
  <c r="CB67" i="6"/>
  <c r="CC67" i="6"/>
  <c r="CD67" i="6"/>
  <c r="CA68" i="6"/>
  <c r="CB68" i="6"/>
  <c r="CC68" i="6"/>
  <c r="CD68" i="6"/>
  <c r="CA69" i="6"/>
  <c r="CB69" i="6"/>
  <c r="CC69" i="6"/>
  <c r="CD69" i="6"/>
  <c r="CA70" i="6"/>
  <c r="CB70" i="6"/>
  <c r="CC70" i="6"/>
  <c r="CD70" i="6"/>
  <c r="CA71" i="6"/>
  <c r="CB71" i="6"/>
  <c r="CC71" i="6"/>
  <c r="CD71" i="6"/>
  <c r="CA72" i="6"/>
  <c r="CB72" i="6"/>
  <c r="CC72" i="6"/>
  <c r="CD72" i="6"/>
  <c r="CA73" i="6"/>
  <c r="CB73" i="6"/>
  <c r="CC73" i="6"/>
  <c r="CD73" i="6"/>
  <c r="CA74" i="6"/>
  <c r="CB74" i="6"/>
  <c r="CC74" i="6"/>
  <c r="CD74" i="6"/>
  <c r="CA75" i="6"/>
  <c r="CB75" i="6"/>
  <c r="CC75" i="6"/>
  <c r="CD75" i="6"/>
  <c r="CA76" i="6"/>
  <c r="CB76" i="6"/>
  <c r="CC76" i="6"/>
  <c r="CD76" i="6"/>
  <c r="CA77" i="6"/>
  <c r="CB77" i="6"/>
  <c r="CC77" i="6"/>
  <c r="CD77" i="6"/>
  <c r="CA78" i="6"/>
  <c r="CB78" i="6"/>
  <c r="CC78" i="6"/>
  <c r="CD78" i="6"/>
  <c r="CA79" i="6"/>
  <c r="CB79" i="6"/>
  <c r="CC79" i="6"/>
  <c r="CD79" i="6"/>
  <c r="CA80" i="6"/>
  <c r="CB80" i="6"/>
  <c r="CC80" i="6"/>
  <c r="CD80" i="6"/>
  <c r="CA81" i="6"/>
  <c r="CB81" i="6"/>
  <c r="CC81" i="6"/>
  <c r="CD81" i="6"/>
  <c r="CA82" i="6"/>
  <c r="CB82" i="6"/>
  <c r="CC82" i="6"/>
  <c r="CD82" i="6"/>
  <c r="CA83" i="6"/>
  <c r="CB83" i="6"/>
  <c r="CC83" i="6"/>
  <c r="CD83" i="6"/>
  <c r="CA84" i="6"/>
  <c r="CB84" i="6"/>
  <c r="CC84" i="6"/>
  <c r="CD84" i="6"/>
  <c r="CA85" i="6"/>
  <c r="CB85" i="6"/>
  <c r="CC85" i="6"/>
  <c r="CD85" i="6"/>
  <c r="CA86" i="6"/>
  <c r="CB86" i="6"/>
  <c r="CC86" i="6"/>
  <c r="CD86" i="6"/>
  <c r="CA87" i="6"/>
  <c r="CB87" i="6"/>
  <c r="CC87" i="6"/>
  <c r="CD87" i="6"/>
  <c r="CA88" i="6"/>
  <c r="CB88" i="6"/>
  <c r="CC88" i="6"/>
  <c r="CD88" i="6"/>
  <c r="CA89" i="6"/>
  <c r="CB89" i="6"/>
  <c r="CC89" i="6"/>
  <c r="CD89" i="6"/>
  <c r="CA90" i="6"/>
  <c r="CB90" i="6"/>
  <c r="CC90" i="6"/>
  <c r="CD90" i="6"/>
  <c r="CA91" i="6"/>
  <c r="CB91" i="6"/>
  <c r="CC91" i="6"/>
  <c r="CD91" i="6"/>
  <c r="CE91" i="6"/>
  <c r="CA92" i="6"/>
  <c r="CB92" i="6"/>
  <c r="CC92" i="6"/>
  <c r="CD92" i="6"/>
  <c r="CE92" i="6"/>
  <c r="CA93" i="6"/>
  <c r="CB93" i="6"/>
  <c r="CC93" i="6"/>
  <c r="CD93" i="6"/>
  <c r="CE93" i="6"/>
  <c r="CA94" i="6"/>
  <c r="CB94" i="6"/>
  <c r="CC94" i="6"/>
  <c r="CD94" i="6"/>
  <c r="CE94" i="6"/>
  <c r="CA95" i="6"/>
  <c r="CB95" i="6"/>
  <c r="CC95" i="6"/>
  <c r="CD95" i="6"/>
  <c r="CE95" i="6"/>
  <c r="CA96" i="6"/>
  <c r="CB96" i="6"/>
  <c r="CC96" i="6"/>
  <c r="CD96" i="6"/>
  <c r="CE96" i="6"/>
  <c r="CA97" i="6"/>
  <c r="CB97" i="6"/>
  <c r="CC97" i="6"/>
  <c r="CD97" i="6"/>
  <c r="CE97" i="6"/>
  <c r="CA98" i="6"/>
  <c r="CB98" i="6"/>
  <c r="CC98" i="6"/>
  <c r="CD98" i="6"/>
  <c r="CE98" i="6"/>
  <c r="CA99" i="6"/>
  <c r="CB99" i="6"/>
  <c r="CC99" i="6"/>
  <c r="CD99" i="6"/>
  <c r="CE99" i="6"/>
  <c r="CA100" i="6"/>
  <c r="CB100" i="6"/>
  <c r="CC100" i="6"/>
  <c r="CD100" i="6"/>
  <c r="CE100" i="6"/>
  <c r="CA101" i="6"/>
  <c r="CB101" i="6"/>
  <c r="CC101" i="6"/>
  <c r="CD101" i="6"/>
  <c r="CE101" i="6"/>
  <c r="CA102" i="6"/>
  <c r="CB102" i="6"/>
  <c r="CC102" i="6"/>
  <c r="CD102" i="6"/>
  <c r="CE102" i="6"/>
  <c r="CA103" i="6"/>
  <c r="CB103" i="6"/>
  <c r="CC103" i="6"/>
  <c r="CD103" i="6"/>
  <c r="CE103" i="6"/>
  <c r="CA104" i="6"/>
  <c r="CB104" i="6"/>
  <c r="CC104" i="6"/>
  <c r="CD104" i="6"/>
  <c r="CE104" i="6"/>
  <c r="CA105" i="6"/>
  <c r="CB105" i="6"/>
  <c r="CC105" i="6"/>
  <c r="CD105" i="6"/>
  <c r="CE105" i="6"/>
  <c r="CA106" i="6"/>
  <c r="CB106" i="6"/>
  <c r="CC106" i="6"/>
  <c r="CD106" i="6"/>
  <c r="CE106" i="6"/>
  <c r="CA107" i="6"/>
  <c r="CB107" i="6"/>
  <c r="CC107" i="6"/>
  <c r="CD107" i="6"/>
  <c r="CE107" i="6"/>
  <c r="CA108" i="6"/>
  <c r="CB108" i="6"/>
  <c r="CC108" i="6"/>
  <c r="CD108" i="6"/>
  <c r="CE108" i="6"/>
  <c r="CA109" i="6"/>
  <c r="CB109" i="6"/>
  <c r="CC109" i="6"/>
  <c r="CD109" i="6"/>
  <c r="CE109" i="6"/>
  <c r="CA110" i="6"/>
  <c r="CB110" i="6"/>
  <c r="CC110" i="6"/>
  <c r="CD110" i="6"/>
  <c r="CE110" i="6"/>
  <c r="CA111" i="6"/>
  <c r="CB111" i="6"/>
  <c r="CC111" i="6"/>
  <c r="CD111" i="6"/>
  <c r="CE111" i="6"/>
  <c r="CA112" i="6"/>
  <c r="CB112" i="6"/>
  <c r="CC112" i="6"/>
  <c r="CD112" i="6"/>
  <c r="CE112" i="6"/>
  <c r="CA113" i="6"/>
  <c r="CB113" i="6"/>
  <c r="CC113" i="6"/>
  <c r="CD113" i="6"/>
  <c r="CE113" i="6"/>
  <c r="CA114" i="6"/>
  <c r="CB114" i="6"/>
  <c r="CC114" i="6"/>
  <c r="CD114" i="6"/>
  <c r="CE114" i="6"/>
  <c r="CA115" i="6"/>
  <c r="CB115" i="6"/>
  <c r="CC115" i="6"/>
  <c r="CD115" i="6"/>
  <c r="CE115" i="6"/>
  <c r="CA116" i="6"/>
  <c r="CB116" i="6"/>
  <c r="CC116" i="6"/>
  <c r="CD116" i="6"/>
  <c r="CE116" i="6"/>
  <c r="CA117" i="6"/>
  <c r="CB117" i="6"/>
  <c r="CC117" i="6"/>
  <c r="CD117" i="6"/>
  <c r="CE117" i="6"/>
  <c r="CA118" i="6"/>
  <c r="CB118" i="6"/>
  <c r="CC118" i="6"/>
  <c r="CD118" i="6"/>
  <c r="CE118" i="6"/>
  <c r="CA119" i="6"/>
  <c r="CB119" i="6"/>
  <c r="CC119" i="6"/>
  <c r="CD119" i="6"/>
  <c r="CE119" i="6"/>
  <c r="CA120" i="6"/>
  <c r="CB120" i="6"/>
  <c r="CC120" i="6"/>
  <c r="CD120" i="6"/>
  <c r="CE120" i="6"/>
  <c r="CB2" i="6"/>
  <c r="CC2" i="6"/>
  <c r="CD2" i="6"/>
  <c r="BU3" i="6"/>
  <c r="BV3" i="6"/>
  <c r="BW3" i="6"/>
  <c r="BX3" i="6"/>
  <c r="BU4" i="6"/>
  <c r="BV4" i="6"/>
  <c r="BW4" i="6"/>
  <c r="BX4" i="6"/>
  <c r="BU5" i="6"/>
  <c r="BV5" i="6"/>
  <c r="BW5" i="6"/>
  <c r="BX5" i="6"/>
  <c r="BU6" i="6"/>
  <c r="BV6" i="6"/>
  <c r="BW6" i="6"/>
  <c r="BX6" i="6"/>
  <c r="BU7" i="6"/>
  <c r="BV7" i="6"/>
  <c r="BW7" i="6"/>
  <c r="BX7" i="6"/>
  <c r="BU8" i="6"/>
  <c r="BV8" i="6"/>
  <c r="BW8" i="6"/>
  <c r="BX8" i="6"/>
  <c r="BU9" i="6"/>
  <c r="BV9" i="6"/>
  <c r="BW9" i="6"/>
  <c r="BX9" i="6"/>
  <c r="BU10" i="6"/>
  <c r="BV10" i="6"/>
  <c r="BW10" i="6"/>
  <c r="BX10" i="6"/>
  <c r="BU11" i="6"/>
  <c r="BV11" i="6"/>
  <c r="BW11" i="6"/>
  <c r="BX11" i="6"/>
  <c r="BU12" i="6"/>
  <c r="BV12" i="6"/>
  <c r="BW12" i="6"/>
  <c r="BX12" i="6"/>
  <c r="BU13" i="6"/>
  <c r="BV13" i="6"/>
  <c r="BW13" i="6"/>
  <c r="BX13" i="6"/>
  <c r="BU14" i="6"/>
  <c r="BV14" i="6"/>
  <c r="BW14" i="6"/>
  <c r="BX14" i="6"/>
  <c r="BU15" i="6"/>
  <c r="BV15" i="6"/>
  <c r="BW15" i="6"/>
  <c r="BX15" i="6"/>
  <c r="BU16" i="6"/>
  <c r="BV16" i="6"/>
  <c r="BW16" i="6"/>
  <c r="BX16" i="6"/>
  <c r="BU17" i="6"/>
  <c r="BV17" i="6"/>
  <c r="BW17" i="6"/>
  <c r="BX17" i="6"/>
  <c r="BU18" i="6"/>
  <c r="BV18" i="6"/>
  <c r="BW18" i="6"/>
  <c r="BX18" i="6"/>
  <c r="BU19" i="6"/>
  <c r="BV19" i="6"/>
  <c r="BW19" i="6"/>
  <c r="BX19" i="6"/>
  <c r="BU20" i="6"/>
  <c r="BV20" i="6"/>
  <c r="BW20" i="6"/>
  <c r="BX20" i="6"/>
  <c r="BU21" i="6"/>
  <c r="BV21" i="6"/>
  <c r="BW21" i="6"/>
  <c r="BX21" i="6"/>
  <c r="BU22" i="6"/>
  <c r="BV22" i="6"/>
  <c r="BW22" i="6"/>
  <c r="BX22" i="6"/>
  <c r="BU23" i="6"/>
  <c r="BV23" i="6"/>
  <c r="BW23" i="6"/>
  <c r="BX23" i="6"/>
  <c r="BU24" i="6"/>
  <c r="BV24" i="6"/>
  <c r="BW24" i="6"/>
  <c r="BX24" i="6"/>
  <c r="BU25" i="6"/>
  <c r="BV25" i="6"/>
  <c r="BW25" i="6"/>
  <c r="BX25" i="6"/>
  <c r="BU26" i="6"/>
  <c r="BV26" i="6"/>
  <c r="BW26" i="6"/>
  <c r="BX26" i="6"/>
  <c r="BU27" i="6"/>
  <c r="BV27" i="6"/>
  <c r="BW27" i="6"/>
  <c r="BX27" i="6"/>
  <c r="BU28" i="6"/>
  <c r="BV28" i="6"/>
  <c r="BW28" i="6"/>
  <c r="BX28" i="6"/>
  <c r="BU29" i="6"/>
  <c r="BV29" i="6"/>
  <c r="BW29" i="6"/>
  <c r="BX29" i="6"/>
  <c r="BU30" i="6"/>
  <c r="BV30" i="6"/>
  <c r="BW30" i="6"/>
  <c r="BX30" i="6"/>
  <c r="BU31" i="6"/>
  <c r="BV31" i="6"/>
  <c r="BW31" i="6"/>
  <c r="BX31" i="6"/>
  <c r="BU32" i="6"/>
  <c r="BV32" i="6"/>
  <c r="BW32" i="6"/>
  <c r="BX32" i="6"/>
  <c r="BU33" i="6"/>
  <c r="BV33" i="6"/>
  <c r="BW33" i="6"/>
  <c r="BX33" i="6"/>
  <c r="BU34" i="6"/>
  <c r="BV34" i="6"/>
  <c r="BW34" i="6"/>
  <c r="BX34" i="6"/>
  <c r="BU35" i="6"/>
  <c r="BV35" i="6"/>
  <c r="BW35" i="6"/>
  <c r="BX35" i="6"/>
  <c r="BU36" i="6"/>
  <c r="BV36" i="6"/>
  <c r="BW36" i="6"/>
  <c r="BX36" i="6"/>
  <c r="BU37" i="6"/>
  <c r="BV37" i="6"/>
  <c r="BW37" i="6"/>
  <c r="BX37" i="6"/>
  <c r="BU38" i="6"/>
  <c r="BV38" i="6"/>
  <c r="BW38" i="6"/>
  <c r="BX38" i="6"/>
  <c r="BU39" i="6"/>
  <c r="BV39" i="6"/>
  <c r="BW39" i="6"/>
  <c r="BX39" i="6"/>
  <c r="BU40" i="6"/>
  <c r="BV40" i="6"/>
  <c r="BW40" i="6"/>
  <c r="BX40" i="6"/>
  <c r="BU41" i="6"/>
  <c r="BV41" i="6"/>
  <c r="BW41" i="6"/>
  <c r="BX41" i="6"/>
  <c r="BU42" i="6"/>
  <c r="BV42" i="6"/>
  <c r="BW42" i="6"/>
  <c r="BX42" i="6"/>
  <c r="BU43" i="6"/>
  <c r="BV43" i="6"/>
  <c r="BW43" i="6"/>
  <c r="BX43" i="6"/>
  <c r="BU44" i="6"/>
  <c r="BV44" i="6"/>
  <c r="BW44" i="6"/>
  <c r="BX44" i="6"/>
  <c r="BU45" i="6"/>
  <c r="BV45" i="6"/>
  <c r="BW45" i="6"/>
  <c r="BX45" i="6"/>
  <c r="BU46" i="6"/>
  <c r="BV46" i="6"/>
  <c r="BW46" i="6"/>
  <c r="BX46" i="6"/>
  <c r="BU47" i="6"/>
  <c r="BV47" i="6"/>
  <c r="BW47" i="6"/>
  <c r="BX47" i="6"/>
  <c r="BU48" i="6"/>
  <c r="BV48" i="6"/>
  <c r="BW48" i="6"/>
  <c r="BX48" i="6"/>
  <c r="BU49" i="6"/>
  <c r="BV49" i="6"/>
  <c r="BW49" i="6"/>
  <c r="BX49" i="6"/>
  <c r="BU50" i="6"/>
  <c r="BV50" i="6"/>
  <c r="BW50" i="6"/>
  <c r="BX50" i="6"/>
  <c r="BU51" i="6"/>
  <c r="BV51" i="6"/>
  <c r="BW51" i="6"/>
  <c r="BX51" i="6"/>
  <c r="BU52" i="6"/>
  <c r="BV52" i="6"/>
  <c r="BW52" i="6"/>
  <c r="BX52" i="6"/>
  <c r="BU53" i="6"/>
  <c r="BV53" i="6"/>
  <c r="BW53" i="6"/>
  <c r="BX53" i="6"/>
  <c r="BU54" i="6"/>
  <c r="BV54" i="6"/>
  <c r="BW54" i="6"/>
  <c r="BX54" i="6"/>
  <c r="BU55" i="6"/>
  <c r="BV55" i="6"/>
  <c r="BW55" i="6"/>
  <c r="BX55" i="6"/>
  <c r="BU56" i="6"/>
  <c r="BV56" i="6"/>
  <c r="BW56" i="6"/>
  <c r="BX56" i="6"/>
  <c r="BU57" i="6"/>
  <c r="BV57" i="6"/>
  <c r="BW57" i="6"/>
  <c r="BX57" i="6"/>
  <c r="BU58" i="6"/>
  <c r="BV58" i="6"/>
  <c r="BW58" i="6"/>
  <c r="BX58" i="6"/>
  <c r="BU59" i="6"/>
  <c r="BV59" i="6"/>
  <c r="BW59" i="6"/>
  <c r="BX59" i="6"/>
  <c r="BU60" i="6"/>
  <c r="BV60" i="6"/>
  <c r="BW60" i="6"/>
  <c r="BX60" i="6"/>
  <c r="BU61" i="6"/>
  <c r="BV61" i="6"/>
  <c r="BW61" i="6"/>
  <c r="BX61" i="6"/>
  <c r="BU62" i="6"/>
  <c r="BV62" i="6"/>
  <c r="BW62" i="6"/>
  <c r="BX62" i="6"/>
  <c r="BU63" i="6"/>
  <c r="BV63" i="6"/>
  <c r="BW63" i="6"/>
  <c r="BX63" i="6"/>
  <c r="BU64" i="6"/>
  <c r="BV64" i="6"/>
  <c r="BW64" i="6"/>
  <c r="BX64" i="6"/>
  <c r="BU65" i="6"/>
  <c r="BV65" i="6"/>
  <c r="BW65" i="6"/>
  <c r="BX65" i="6"/>
  <c r="BU66" i="6"/>
  <c r="BV66" i="6"/>
  <c r="BW66" i="6"/>
  <c r="BX66" i="6"/>
  <c r="BU67" i="6"/>
  <c r="BV67" i="6"/>
  <c r="BW67" i="6"/>
  <c r="BX67" i="6"/>
  <c r="BU68" i="6"/>
  <c r="BV68" i="6"/>
  <c r="BW68" i="6"/>
  <c r="BX68" i="6"/>
  <c r="BU69" i="6"/>
  <c r="BV69" i="6"/>
  <c r="BW69" i="6"/>
  <c r="BX69" i="6"/>
  <c r="BU70" i="6"/>
  <c r="BV70" i="6"/>
  <c r="BW70" i="6"/>
  <c r="BX70" i="6"/>
  <c r="BU71" i="6"/>
  <c r="BV71" i="6"/>
  <c r="BW71" i="6"/>
  <c r="BX71" i="6"/>
  <c r="BU72" i="6"/>
  <c r="BV72" i="6"/>
  <c r="BW72" i="6"/>
  <c r="BX72" i="6"/>
  <c r="BU73" i="6"/>
  <c r="BV73" i="6"/>
  <c r="BW73" i="6"/>
  <c r="BX73" i="6"/>
  <c r="BU74" i="6"/>
  <c r="BV74" i="6"/>
  <c r="BW74" i="6"/>
  <c r="BX74" i="6"/>
  <c r="BU75" i="6"/>
  <c r="BV75" i="6"/>
  <c r="BW75" i="6"/>
  <c r="BX75" i="6"/>
  <c r="BU76" i="6"/>
  <c r="BV76" i="6"/>
  <c r="BW76" i="6"/>
  <c r="BX76" i="6"/>
  <c r="BU77" i="6"/>
  <c r="BV77" i="6"/>
  <c r="BW77" i="6"/>
  <c r="BX77" i="6"/>
  <c r="BU78" i="6"/>
  <c r="BV78" i="6"/>
  <c r="BW78" i="6"/>
  <c r="BX78" i="6"/>
  <c r="BU79" i="6"/>
  <c r="BV79" i="6"/>
  <c r="BW79" i="6"/>
  <c r="BX79" i="6"/>
  <c r="BU80" i="6"/>
  <c r="BV80" i="6"/>
  <c r="BW80" i="6"/>
  <c r="BX80" i="6"/>
  <c r="BU81" i="6"/>
  <c r="BV81" i="6"/>
  <c r="BW81" i="6"/>
  <c r="BX81" i="6"/>
  <c r="BU82" i="6"/>
  <c r="BV82" i="6"/>
  <c r="BW82" i="6"/>
  <c r="BX82" i="6"/>
  <c r="BU83" i="6"/>
  <c r="BV83" i="6"/>
  <c r="BW83" i="6"/>
  <c r="BX83" i="6"/>
  <c r="BU84" i="6"/>
  <c r="BV84" i="6"/>
  <c r="BW84" i="6"/>
  <c r="BX84" i="6"/>
  <c r="BU85" i="6"/>
  <c r="BV85" i="6"/>
  <c r="BW85" i="6"/>
  <c r="BX85" i="6"/>
  <c r="BU86" i="6"/>
  <c r="BV86" i="6"/>
  <c r="BW86" i="6"/>
  <c r="BX86" i="6"/>
  <c r="BU87" i="6"/>
  <c r="BV87" i="6"/>
  <c r="BW87" i="6"/>
  <c r="BX87" i="6"/>
  <c r="BU88" i="6"/>
  <c r="BV88" i="6"/>
  <c r="BW88" i="6"/>
  <c r="BX88" i="6"/>
  <c r="BU89" i="6"/>
  <c r="BV89" i="6"/>
  <c r="BW89" i="6"/>
  <c r="BX89" i="6"/>
  <c r="BU90" i="6"/>
  <c r="BV90" i="6"/>
  <c r="BW90" i="6"/>
  <c r="BX90" i="6"/>
  <c r="BU91" i="6"/>
  <c r="BV91" i="6"/>
  <c r="BW91" i="6"/>
  <c r="BX91" i="6"/>
  <c r="BY91" i="6"/>
  <c r="BU92" i="6"/>
  <c r="BV92" i="6"/>
  <c r="BW92" i="6"/>
  <c r="BX92" i="6"/>
  <c r="BY92" i="6"/>
  <c r="BU93" i="6"/>
  <c r="BV93" i="6"/>
  <c r="BW93" i="6"/>
  <c r="BX93" i="6"/>
  <c r="BY93" i="6"/>
  <c r="BU94" i="6"/>
  <c r="BV94" i="6"/>
  <c r="BW94" i="6"/>
  <c r="BX94" i="6"/>
  <c r="BY94" i="6"/>
  <c r="BU95" i="6"/>
  <c r="BV95" i="6"/>
  <c r="BW95" i="6"/>
  <c r="BX95" i="6"/>
  <c r="BY95" i="6"/>
  <c r="BU96" i="6"/>
  <c r="BV96" i="6"/>
  <c r="BW96" i="6"/>
  <c r="BX96" i="6"/>
  <c r="BY96" i="6"/>
  <c r="BU97" i="6"/>
  <c r="BV97" i="6"/>
  <c r="BW97" i="6"/>
  <c r="BX97" i="6"/>
  <c r="BY97" i="6"/>
  <c r="BU98" i="6"/>
  <c r="BV98" i="6"/>
  <c r="BW98" i="6"/>
  <c r="BX98" i="6"/>
  <c r="BY98" i="6"/>
  <c r="BU99" i="6"/>
  <c r="BV99" i="6"/>
  <c r="BW99" i="6"/>
  <c r="BX99" i="6"/>
  <c r="BY99" i="6"/>
  <c r="BU100" i="6"/>
  <c r="BV100" i="6"/>
  <c r="BW100" i="6"/>
  <c r="BX100" i="6"/>
  <c r="BY100" i="6"/>
  <c r="BU101" i="6"/>
  <c r="BV101" i="6"/>
  <c r="BW101" i="6"/>
  <c r="BX101" i="6"/>
  <c r="BY101" i="6"/>
  <c r="BU102" i="6"/>
  <c r="BV102" i="6"/>
  <c r="BW102" i="6"/>
  <c r="BX102" i="6"/>
  <c r="BY102" i="6"/>
  <c r="BU103" i="6"/>
  <c r="BV103" i="6"/>
  <c r="BW103" i="6"/>
  <c r="BX103" i="6"/>
  <c r="BY103" i="6"/>
  <c r="BU104" i="6"/>
  <c r="BV104" i="6"/>
  <c r="BW104" i="6"/>
  <c r="BX104" i="6"/>
  <c r="BY104" i="6"/>
  <c r="BU105" i="6"/>
  <c r="BV105" i="6"/>
  <c r="BW105" i="6"/>
  <c r="BX105" i="6"/>
  <c r="BY105" i="6"/>
  <c r="BU106" i="6"/>
  <c r="BV106" i="6"/>
  <c r="BW106" i="6"/>
  <c r="BX106" i="6"/>
  <c r="BY106" i="6"/>
  <c r="BU107" i="6"/>
  <c r="BV107" i="6"/>
  <c r="BW107" i="6"/>
  <c r="BX107" i="6"/>
  <c r="BY107" i="6"/>
  <c r="BU108" i="6"/>
  <c r="BV108" i="6"/>
  <c r="BW108" i="6"/>
  <c r="BX108" i="6"/>
  <c r="BY108" i="6"/>
  <c r="BU109" i="6"/>
  <c r="BV109" i="6"/>
  <c r="BW109" i="6"/>
  <c r="BX109" i="6"/>
  <c r="BY109" i="6"/>
  <c r="BU110" i="6"/>
  <c r="BV110" i="6"/>
  <c r="BW110" i="6"/>
  <c r="BX110" i="6"/>
  <c r="BY110" i="6"/>
  <c r="BU111" i="6"/>
  <c r="BV111" i="6"/>
  <c r="BW111" i="6"/>
  <c r="BX111" i="6"/>
  <c r="BY111" i="6"/>
  <c r="BU112" i="6"/>
  <c r="BV112" i="6"/>
  <c r="BW112" i="6"/>
  <c r="BX112" i="6"/>
  <c r="BY112" i="6"/>
  <c r="BU113" i="6"/>
  <c r="BV113" i="6"/>
  <c r="BW113" i="6"/>
  <c r="BX113" i="6"/>
  <c r="BY113" i="6"/>
  <c r="BU114" i="6"/>
  <c r="BV114" i="6"/>
  <c r="BW114" i="6"/>
  <c r="BX114" i="6"/>
  <c r="BY114" i="6"/>
  <c r="BU115" i="6"/>
  <c r="BV115" i="6"/>
  <c r="BW115" i="6"/>
  <c r="BX115" i="6"/>
  <c r="BY115" i="6"/>
  <c r="BU116" i="6"/>
  <c r="BV116" i="6"/>
  <c r="BW116" i="6"/>
  <c r="BX116" i="6"/>
  <c r="BY116" i="6"/>
  <c r="BU117" i="6"/>
  <c r="BV117" i="6"/>
  <c r="BW117" i="6"/>
  <c r="BX117" i="6"/>
  <c r="BY117" i="6"/>
  <c r="BU118" i="6"/>
  <c r="BV118" i="6"/>
  <c r="BW118" i="6"/>
  <c r="BX118" i="6"/>
  <c r="BY118" i="6"/>
  <c r="BU119" i="6"/>
  <c r="BV119" i="6"/>
  <c r="BW119" i="6"/>
  <c r="BX119" i="6"/>
  <c r="BY119" i="6"/>
  <c r="BU120" i="6"/>
  <c r="BV120" i="6"/>
  <c r="BW120" i="6"/>
  <c r="BX120" i="6"/>
  <c r="BY120" i="6"/>
  <c r="BV2" i="6"/>
  <c r="BW2" i="6"/>
  <c r="BX2" i="6"/>
  <c r="BO120" i="6"/>
  <c r="BP120" i="6"/>
  <c r="BQ120" i="6"/>
  <c r="BR120" i="6"/>
  <c r="BS120" i="6"/>
  <c r="BO3" i="6"/>
  <c r="BP3" i="6"/>
  <c r="BQ3" i="6"/>
  <c r="BR3" i="6"/>
  <c r="BO4" i="6"/>
  <c r="BP4" i="6"/>
  <c r="BQ4" i="6"/>
  <c r="BR4" i="6"/>
  <c r="BO5" i="6"/>
  <c r="BP5" i="6"/>
  <c r="BQ5" i="6"/>
  <c r="BR5" i="6"/>
  <c r="BO6" i="6"/>
  <c r="BP6" i="6"/>
  <c r="BQ6" i="6"/>
  <c r="BR6" i="6"/>
  <c r="BO7" i="6"/>
  <c r="BP7" i="6"/>
  <c r="BQ7" i="6"/>
  <c r="BR7" i="6"/>
  <c r="BO8" i="6"/>
  <c r="BP8" i="6"/>
  <c r="BQ8" i="6"/>
  <c r="BR8" i="6"/>
  <c r="BO9" i="6"/>
  <c r="BP9" i="6"/>
  <c r="BQ9" i="6"/>
  <c r="BR9" i="6"/>
  <c r="BO10" i="6"/>
  <c r="BP10" i="6"/>
  <c r="BQ10" i="6"/>
  <c r="BR10" i="6"/>
  <c r="BO11" i="6"/>
  <c r="BP11" i="6"/>
  <c r="BQ11" i="6"/>
  <c r="BR11" i="6"/>
  <c r="BO12" i="6"/>
  <c r="BP12" i="6"/>
  <c r="BQ12" i="6"/>
  <c r="BR12" i="6"/>
  <c r="BO13" i="6"/>
  <c r="BP13" i="6"/>
  <c r="BQ13" i="6"/>
  <c r="BR13" i="6"/>
  <c r="BO14" i="6"/>
  <c r="BP14" i="6"/>
  <c r="BQ14" i="6"/>
  <c r="BR14" i="6"/>
  <c r="BO15" i="6"/>
  <c r="BP15" i="6"/>
  <c r="BQ15" i="6"/>
  <c r="BR15" i="6"/>
  <c r="BO16" i="6"/>
  <c r="BP16" i="6"/>
  <c r="BQ16" i="6"/>
  <c r="BR16" i="6"/>
  <c r="BO17" i="6"/>
  <c r="BP17" i="6"/>
  <c r="BQ17" i="6"/>
  <c r="BR17" i="6"/>
  <c r="BO18" i="6"/>
  <c r="BP18" i="6"/>
  <c r="BQ18" i="6"/>
  <c r="BR18" i="6"/>
  <c r="BO19" i="6"/>
  <c r="BP19" i="6"/>
  <c r="BQ19" i="6"/>
  <c r="BR19" i="6"/>
  <c r="BO20" i="6"/>
  <c r="BP20" i="6"/>
  <c r="BQ20" i="6"/>
  <c r="BR20" i="6"/>
  <c r="BO21" i="6"/>
  <c r="BP21" i="6"/>
  <c r="BQ21" i="6"/>
  <c r="BR21" i="6"/>
  <c r="BO22" i="6"/>
  <c r="BP22" i="6"/>
  <c r="BQ22" i="6"/>
  <c r="BR22" i="6"/>
  <c r="BO23" i="6"/>
  <c r="BP23" i="6"/>
  <c r="BQ23" i="6"/>
  <c r="BR23" i="6"/>
  <c r="BO24" i="6"/>
  <c r="BP24" i="6"/>
  <c r="BQ24" i="6"/>
  <c r="BR24" i="6"/>
  <c r="BO25" i="6"/>
  <c r="BP25" i="6"/>
  <c r="BQ25" i="6"/>
  <c r="BR25" i="6"/>
  <c r="BO26" i="6"/>
  <c r="BP26" i="6"/>
  <c r="BQ26" i="6"/>
  <c r="BR26" i="6"/>
  <c r="BO27" i="6"/>
  <c r="BP27" i="6"/>
  <c r="BQ27" i="6"/>
  <c r="BR27" i="6"/>
  <c r="BO28" i="6"/>
  <c r="BP28" i="6"/>
  <c r="BQ28" i="6"/>
  <c r="BR28" i="6"/>
  <c r="BO29" i="6"/>
  <c r="BP29" i="6"/>
  <c r="BQ29" i="6"/>
  <c r="BR29" i="6"/>
  <c r="BO30" i="6"/>
  <c r="BP30" i="6"/>
  <c r="BQ30" i="6"/>
  <c r="BR30" i="6"/>
  <c r="BO31" i="6"/>
  <c r="BP31" i="6"/>
  <c r="BQ31" i="6"/>
  <c r="BR31" i="6"/>
  <c r="BO32" i="6"/>
  <c r="BP32" i="6"/>
  <c r="BQ32" i="6"/>
  <c r="BR32" i="6"/>
  <c r="BO33" i="6"/>
  <c r="BP33" i="6"/>
  <c r="BQ33" i="6"/>
  <c r="BR33" i="6"/>
  <c r="BO34" i="6"/>
  <c r="BP34" i="6"/>
  <c r="BQ34" i="6"/>
  <c r="BR34" i="6"/>
  <c r="BO35" i="6"/>
  <c r="BP35" i="6"/>
  <c r="BQ35" i="6"/>
  <c r="BR35" i="6"/>
  <c r="BO36" i="6"/>
  <c r="BP36" i="6"/>
  <c r="BQ36" i="6"/>
  <c r="BR36" i="6"/>
  <c r="BO37" i="6"/>
  <c r="BP37" i="6"/>
  <c r="BQ37" i="6"/>
  <c r="BR37" i="6"/>
  <c r="BO38" i="6"/>
  <c r="BP38" i="6"/>
  <c r="BQ38" i="6"/>
  <c r="BR38" i="6"/>
  <c r="BO39" i="6"/>
  <c r="BP39" i="6"/>
  <c r="BQ39" i="6"/>
  <c r="BR39" i="6"/>
  <c r="BO40" i="6"/>
  <c r="BP40" i="6"/>
  <c r="BQ40" i="6"/>
  <c r="BR40" i="6"/>
  <c r="BO41" i="6"/>
  <c r="BP41" i="6"/>
  <c r="BQ41" i="6"/>
  <c r="BR41" i="6"/>
  <c r="BO42" i="6"/>
  <c r="BP42" i="6"/>
  <c r="BQ42" i="6"/>
  <c r="BR42" i="6"/>
  <c r="BO43" i="6"/>
  <c r="BP43" i="6"/>
  <c r="BQ43" i="6"/>
  <c r="BR43" i="6"/>
  <c r="BO44" i="6"/>
  <c r="BP44" i="6"/>
  <c r="BQ44" i="6"/>
  <c r="BR44" i="6"/>
  <c r="BO45" i="6"/>
  <c r="BP45" i="6"/>
  <c r="BQ45" i="6"/>
  <c r="BR45" i="6"/>
  <c r="BO46" i="6"/>
  <c r="BP46" i="6"/>
  <c r="BQ46" i="6"/>
  <c r="BR46" i="6"/>
  <c r="BO47" i="6"/>
  <c r="BP47" i="6"/>
  <c r="BQ47" i="6"/>
  <c r="BR47" i="6"/>
  <c r="BO48" i="6"/>
  <c r="BP48" i="6"/>
  <c r="BQ48" i="6"/>
  <c r="BR48" i="6"/>
  <c r="BO49" i="6"/>
  <c r="BP49" i="6"/>
  <c r="BQ49" i="6"/>
  <c r="BR49" i="6"/>
  <c r="BO50" i="6"/>
  <c r="BP50" i="6"/>
  <c r="BQ50" i="6"/>
  <c r="BR50" i="6"/>
  <c r="BO51" i="6"/>
  <c r="BP51" i="6"/>
  <c r="BQ51" i="6"/>
  <c r="BR51" i="6"/>
  <c r="BO52" i="6"/>
  <c r="BP52" i="6"/>
  <c r="BQ52" i="6"/>
  <c r="BR52" i="6"/>
  <c r="BO53" i="6"/>
  <c r="BP53" i="6"/>
  <c r="BQ53" i="6"/>
  <c r="BR53" i="6"/>
  <c r="BO54" i="6"/>
  <c r="BP54" i="6"/>
  <c r="BQ54" i="6"/>
  <c r="BR54" i="6"/>
  <c r="BO55" i="6"/>
  <c r="BP55" i="6"/>
  <c r="BQ55" i="6"/>
  <c r="BR55" i="6"/>
  <c r="BO56" i="6"/>
  <c r="BP56" i="6"/>
  <c r="BQ56" i="6"/>
  <c r="BR56" i="6"/>
  <c r="BO57" i="6"/>
  <c r="BP57" i="6"/>
  <c r="BQ57" i="6"/>
  <c r="BR57" i="6"/>
  <c r="BO58" i="6"/>
  <c r="BP58" i="6"/>
  <c r="BQ58" i="6"/>
  <c r="BR58" i="6"/>
  <c r="BO59" i="6"/>
  <c r="BP59" i="6"/>
  <c r="BQ59" i="6"/>
  <c r="BR59" i="6"/>
  <c r="BO60" i="6"/>
  <c r="BP60" i="6"/>
  <c r="BQ60" i="6"/>
  <c r="BR60" i="6"/>
  <c r="BO61" i="6"/>
  <c r="BP61" i="6"/>
  <c r="BQ61" i="6"/>
  <c r="BR61" i="6"/>
  <c r="BO62" i="6"/>
  <c r="BP62" i="6"/>
  <c r="BQ62" i="6"/>
  <c r="BR62" i="6"/>
  <c r="BO63" i="6"/>
  <c r="BP63" i="6"/>
  <c r="BQ63" i="6"/>
  <c r="BR63" i="6"/>
  <c r="BO64" i="6"/>
  <c r="BP64" i="6"/>
  <c r="BQ64" i="6"/>
  <c r="BR64" i="6"/>
  <c r="BO65" i="6"/>
  <c r="BP65" i="6"/>
  <c r="BQ65" i="6"/>
  <c r="BR65" i="6"/>
  <c r="BO66" i="6"/>
  <c r="BP66" i="6"/>
  <c r="BQ66" i="6"/>
  <c r="BR66" i="6"/>
  <c r="BO67" i="6"/>
  <c r="BP67" i="6"/>
  <c r="BQ67" i="6"/>
  <c r="BR67" i="6"/>
  <c r="BO68" i="6"/>
  <c r="BP68" i="6"/>
  <c r="BQ68" i="6"/>
  <c r="BR68" i="6"/>
  <c r="BO69" i="6"/>
  <c r="BP69" i="6"/>
  <c r="BQ69" i="6"/>
  <c r="BR69" i="6"/>
  <c r="BO70" i="6"/>
  <c r="BP70" i="6"/>
  <c r="BQ70" i="6"/>
  <c r="BR70" i="6"/>
  <c r="BO71" i="6"/>
  <c r="BP71" i="6"/>
  <c r="BQ71" i="6"/>
  <c r="BR71" i="6"/>
  <c r="BO72" i="6"/>
  <c r="BP72" i="6"/>
  <c r="BQ72" i="6"/>
  <c r="BR72" i="6"/>
  <c r="BO73" i="6"/>
  <c r="BP73" i="6"/>
  <c r="BQ73" i="6"/>
  <c r="BR73" i="6"/>
  <c r="BO74" i="6"/>
  <c r="BP74" i="6"/>
  <c r="BQ74" i="6"/>
  <c r="BR74" i="6"/>
  <c r="BO75" i="6"/>
  <c r="BP75" i="6"/>
  <c r="BQ75" i="6"/>
  <c r="BR75" i="6"/>
  <c r="BO76" i="6"/>
  <c r="BP76" i="6"/>
  <c r="BQ76" i="6"/>
  <c r="BR76" i="6"/>
  <c r="BO77" i="6"/>
  <c r="BP77" i="6"/>
  <c r="BQ77" i="6"/>
  <c r="BR77" i="6"/>
  <c r="BO78" i="6"/>
  <c r="BP78" i="6"/>
  <c r="BQ78" i="6"/>
  <c r="BR78" i="6"/>
  <c r="BO79" i="6"/>
  <c r="BP79" i="6"/>
  <c r="BQ79" i="6"/>
  <c r="BR79" i="6"/>
  <c r="BO80" i="6"/>
  <c r="BP80" i="6"/>
  <c r="BQ80" i="6"/>
  <c r="BR80" i="6"/>
  <c r="BO81" i="6"/>
  <c r="BP81" i="6"/>
  <c r="BQ81" i="6"/>
  <c r="BR81" i="6"/>
  <c r="BO82" i="6"/>
  <c r="BP82" i="6"/>
  <c r="BQ82" i="6"/>
  <c r="BR82" i="6"/>
  <c r="BO83" i="6"/>
  <c r="BP83" i="6"/>
  <c r="BQ83" i="6"/>
  <c r="BR83" i="6"/>
  <c r="BO84" i="6"/>
  <c r="BP84" i="6"/>
  <c r="BQ84" i="6"/>
  <c r="BR84" i="6"/>
  <c r="BO85" i="6"/>
  <c r="BP85" i="6"/>
  <c r="BQ85" i="6"/>
  <c r="BR85" i="6"/>
  <c r="BO86" i="6"/>
  <c r="BP86" i="6"/>
  <c r="BQ86" i="6"/>
  <c r="BR86" i="6"/>
  <c r="BO87" i="6"/>
  <c r="BP87" i="6"/>
  <c r="BQ87" i="6"/>
  <c r="BR87" i="6"/>
  <c r="BO88" i="6"/>
  <c r="BP88" i="6"/>
  <c r="BQ88" i="6"/>
  <c r="BR88" i="6"/>
  <c r="BO89" i="6"/>
  <c r="BP89" i="6"/>
  <c r="BQ89" i="6"/>
  <c r="BR89" i="6"/>
  <c r="BO90" i="6"/>
  <c r="BP90" i="6"/>
  <c r="BQ90" i="6"/>
  <c r="BR90" i="6"/>
  <c r="BS90" i="6"/>
  <c r="BO91" i="6"/>
  <c r="BP91" i="6"/>
  <c r="BQ91" i="6"/>
  <c r="BR91" i="6"/>
  <c r="BS91" i="6"/>
  <c r="BO92" i="6"/>
  <c r="BP92" i="6"/>
  <c r="BQ92" i="6"/>
  <c r="BR92" i="6"/>
  <c r="BS92" i="6"/>
  <c r="BO93" i="6"/>
  <c r="BP93" i="6"/>
  <c r="BQ93" i="6"/>
  <c r="BR93" i="6"/>
  <c r="BS93" i="6"/>
  <c r="BO94" i="6"/>
  <c r="BP94" i="6"/>
  <c r="BQ94" i="6"/>
  <c r="BR94" i="6"/>
  <c r="BS94" i="6"/>
  <c r="BO95" i="6"/>
  <c r="BP95" i="6"/>
  <c r="BQ95" i="6"/>
  <c r="BR95" i="6"/>
  <c r="BS95" i="6"/>
  <c r="BO96" i="6"/>
  <c r="BP96" i="6"/>
  <c r="BQ96" i="6"/>
  <c r="BR96" i="6"/>
  <c r="BS96" i="6"/>
  <c r="BO97" i="6"/>
  <c r="BP97" i="6"/>
  <c r="BQ97" i="6"/>
  <c r="BR97" i="6"/>
  <c r="BS97" i="6"/>
  <c r="BO98" i="6"/>
  <c r="BP98" i="6"/>
  <c r="BQ98" i="6"/>
  <c r="BR98" i="6"/>
  <c r="BS98" i="6"/>
  <c r="BO99" i="6"/>
  <c r="BP99" i="6"/>
  <c r="BQ99" i="6"/>
  <c r="BR99" i="6"/>
  <c r="BS99" i="6"/>
  <c r="BO100" i="6"/>
  <c r="BP100" i="6"/>
  <c r="BQ100" i="6"/>
  <c r="BR100" i="6"/>
  <c r="BS100" i="6"/>
  <c r="BO101" i="6"/>
  <c r="BP101" i="6"/>
  <c r="BQ101" i="6"/>
  <c r="BR101" i="6"/>
  <c r="BS101" i="6"/>
  <c r="BO102" i="6"/>
  <c r="BP102" i="6"/>
  <c r="BQ102" i="6"/>
  <c r="BR102" i="6"/>
  <c r="BS102" i="6"/>
  <c r="BO103" i="6"/>
  <c r="BP103" i="6"/>
  <c r="BQ103" i="6"/>
  <c r="BR103" i="6"/>
  <c r="BS103" i="6"/>
  <c r="BO104" i="6"/>
  <c r="BP104" i="6"/>
  <c r="BQ104" i="6"/>
  <c r="BR104" i="6"/>
  <c r="BS104" i="6"/>
  <c r="BO105" i="6"/>
  <c r="BP105" i="6"/>
  <c r="BQ105" i="6"/>
  <c r="BR105" i="6"/>
  <c r="BS105" i="6"/>
  <c r="BO106" i="6"/>
  <c r="BP106" i="6"/>
  <c r="BQ106" i="6"/>
  <c r="BR106" i="6"/>
  <c r="BS106" i="6"/>
  <c r="BO107" i="6"/>
  <c r="BP107" i="6"/>
  <c r="BQ107" i="6"/>
  <c r="BR107" i="6"/>
  <c r="BS107" i="6"/>
  <c r="BO108" i="6"/>
  <c r="BP108" i="6"/>
  <c r="BQ108" i="6"/>
  <c r="BR108" i="6"/>
  <c r="BS108" i="6"/>
  <c r="BO109" i="6"/>
  <c r="BP109" i="6"/>
  <c r="BQ109" i="6"/>
  <c r="BR109" i="6"/>
  <c r="BS109" i="6"/>
  <c r="BO110" i="6"/>
  <c r="BP110" i="6"/>
  <c r="BQ110" i="6"/>
  <c r="BR110" i="6"/>
  <c r="BS110" i="6"/>
  <c r="BO111" i="6"/>
  <c r="BP111" i="6"/>
  <c r="BQ111" i="6"/>
  <c r="BR111" i="6"/>
  <c r="BS111" i="6"/>
  <c r="BO112" i="6"/>
  <c r="BP112" i="6"/>
  <c r="BQ112" i="6"/>
  <c r="BR112" i="6"/>
  <c r="BS112" i="6"/>
  <c r="BO113" i="6"/>
  <c r="BP113" i="6"/>
  <c r="BQ113" i="6"/>
  <c r="BR113" i="6"/>
  <c r="BS113" i="6"/>
  <c r="BO114" i="6"/>
  <c r="BP114" i="6"/>
  <c r="BQ114" i="6"/>
  <c r="BR114" i="6"/>
  <c r="BS114" i="6"/>
  <c r="BO115" i="6"/>
  <c r="BP115" i="6"/>
  <c r="BQ115" i="6"/>
  <c r="BR115" i="6"/>
  <c r="BS115" i="6"/>
  <c r="BO116" i="6"/>
  <c r="BP116" i="6"/>
  <c r="BQ116" i="6"/>
  <c r="BR116" i="6"/>
  <c r="BS116" i="6"/>
  <c r="BO117" i="6"/>
  <c r="BP117" i="6"/>
  <c r="BQ117" i="6"/>
  <c r="BR117" i="6"/>
  <c r="BS117" i="6"/>
  <c r="BO118" i="6"/>
  <c r="BP118" i="6"/>
  <c r="BQ118" i="6"/>
  <c r="BR118" i="6"/>
  <c r="BS118" i="6"/>
  <c r="BO119" i="6"/>
  <c r="BP119" i="6"/>
  <c r="BQ119" i="6"/>
  <c r="BR119" i="6"/>
  <c r="BS119" i="6"/>
  <c r="BP2" i="6"/>
  <c r="BQ2" i="6"/>
  <c r="BR2" i="6"/>
  <c r="BI3" i="6"/>
  <c r="BJ3" i="6"/>
  <c r="BK3" i="6"/>
  <c r="BL3" i="6"/>
  <c r="BI4" i="6"/>
  <c r="BJ4" i="6"/>
  <c r="BK4" i="6"/>
  <c r="BL4" i="6"/>
  <c r="BI5" i="6"/>
  <c r="BJ5" i="6"/>
  <c r="BK5" i="6"/>
  <c r="BL5" i="6"/>
  <c r="BI6" i="6"/>
  <c r="BJ6" i="6"/>
  <c r="BK6" i="6"/>
  <c r="BL6" i="6"/>
  <c r="BI7" i="6"/>
  <c r="BJ7" i="6"/>
  <c r="BK7" i="6"/>
  <c r="BL7" i="6"/>
  <c r="BI8" i="6"/>
  <c r="BJ8" i="6"/>
  <c r="BK8" i="6"/>
  <c r="BL8" i="6"/>
  <c r="BI9" i="6"/>
  <c r="BJ9" i="6"/>
  <c r="BK9" i="6"/>
  <c r="BL9" i="6"/>
  <c r="BI10" i="6"/>
  <c r="BJ10" i="6"/>
  <c r="BK10" i="6"/>
  <c r="BL10" i="6"/>
  <c r="BI11" i="6"/>
  <c r="BJ11" i="6"/>
  <c r="BK11" i="6"/>
  <c r="BL11" i="6"/>
  <c r="BI12" i="6"/>
  <c r="BJ12" i="6"/>
  <c r="BK12" i="6"/>
  <c r="BL12" i="6"/>
  <c r="BI13" i="6"/>
  <c r="BJ13" i="6"/>
  <c r="BK13" i="6"/>
  <c r="BL13" i="6"/>
  <c r="BI14" i="6"/>
  <c r="BJ14" i="6"/>
  <c r="BK14" i="6"/>
  <c r="BL14" i="6"/>
  <c r="BI15" i="6"/>
  <c r="BJ15" i="6"/>
  <c r="BK15" i="6"/>
  <c r="BL15" i="6"/>
  <c r="BI16" i="6"/>
  <c r="BJ16" i="6"/>
  <c r="BK16" i="6"/>
  <c r="BL16" i="6"/>
  <c r="BI17" i="6"/>
  <c r="BJ17" i="6"/>
  <c r="BK17" i="6"/>
  <c r="BL17" i="6"/>
  <c r="BI18" i="6"/>
  <c r="BJ18" i="6"/>
  <c r="BK18" i="6"/>
  <c r="BL18" i="6"/>
  <c r="BI19" i="6"/>
  <c r="BJ19" i="6"/>
  <c r="BK19" i="6"/>
  <c r="BL19" i="6"/>
  <c r="BI20" i="6"/>
  <c r="BJ20" i="6"/>
  <c r="BK20" i="6"/>
  <c r="BL20" i="6"/>
  <c r="BI21" i="6"/>
  <c r="BJ21" i="6"/>
  <c r="BK21" i="6"/>
  <c r="BL21" i="6"/>
  <c r="BI22" i="6"/>
  <c r="BJ22" i="6"/>
  <c r="BK22" i="6"/>
  <c r="BL22" i="6"/>
  <c r="BI23" i="6"/>
  <c r="BJ23" i="6"/>
  <c r="BK23" i="6"/>
  <c r="BL23" i="6"/>
  <c r="BI24" i="6"/>
  <c r="BJ24" i="6"/>
  <c r="BK24" i="6"/>
  <c r="BL24" i="6"/>
  <c r="BI25" i="6"/>
  <c r="BJ25" i="6"/>
  <c r="BK25" i="6"/>
  <c r="BL25" i="6"/>
  <c r="BI26" i="6"/>
  <c r="BJ26" i="6"/>
  <c r="BK26" i="6"/>
  <c r="BL26" i="6"/>
  <c r="BI27" i="6"/>
  <c r="BJ27" i="6"/>
  <c r="BK27" i="6"/>
  <c r="BL27" i="6"/>
  <c r="BI28" i="6"/>
  <c r="BJ28" i="6"/>
  <c r="BK28" i="6"/>
  <c r="BL28" i="6"/>
  <c r="BI29" i="6"/>
  <c r="BJ29" i="6"/>
  <c r="BK29" i="6"/>
  <c r="BL29" i="6"/>
  <c r="BI30" i="6"/>
  <c r="BJ30" i="6"/>
  <c r="BK30" i="6"/>
  <c r="BL30" i="6"/>
  <c r="BI31" i="6"/>
  <c r="BJ31" i="6"/>
  <c r="BK31" i="6"/>
  <c r="BL31" i="6"/>
  <c r="BI32" i="6"/>
  <c r="BJ32" i="6"/>
  <c r="BK32" i="6"/>
  <c r="BL32" i="6"/>
  <c r="BI33" i="6"/>
  <c r="BJ33" i="6"/>
  <c r="BK33" i="6"/>
  <c r="BL33" i="6"/>
  <c r="BI34" i="6"/>
  <c r="BJ34" i="6"/>
  <c r="BK34" i="6"/>
  <c r="BL34" i="6"/>
  <c r="BI35" i="6"/>
  <c r="BJ35" i="6"/>
  <c r="BK35" i="6"/>
  <c r="BL35" i="6"/>
  <c r="BI36" i="6"/>
  <c r="BJ36" i="6"/>
  <c r="BK36" i="6"/>
  <c r="BL36" i="6"/>
  <c r="BI37" i="6"/>
  <c r="BJ37" i="6"/>
  <c r="BK37" i="6"/>
  <c r="BL37" i="6"/>
  <c r="BI38" i="6"/>
  <c r="BJ38" i="6"/>
  <c r="BK38" i="6"/>
  <c r="BL38" i="6"/>
  <c r="BI39" i="6"/>
  <c r="BJ39" i="6"/>
  <c r="BK39" i="6"/>
  <c r="BL39" i="6"/>
  <c r="BI40" i="6"/>
  <c r="BJ40" i="6"/>
  <c r="BK40" i="6"/>
  <c r="BL40" i="6"/>
  <c r="BI41" i="6"/>
  <c r="BJ41" i="6"/>
  <c r="BK41" i="6"/>
  <c r="BL41" i="6"/>
  <c r="BI42" i="6"/>
  <c r="BJ42" i="6"/>
  <c r="BK42" i="6"/>
  <c r="BL42" i="6"/>
  <c r="BI43" i="6"/>
  <c r="BJ43" i="6"/>
  <c r="BK43" i="6"/>
  <c r="BL43" i="6"/>
  <c r="BI44" i="6"/>
  <c r="BJ44" i="6"/>
  <c r="BK44" i="6"/>
  <c r="BL44" i="6"/>
  <c r="BI45" i="6"/>
  <c r="BJ45" i="6"/>
  <c r="BK45" i="6"/>
  <c r="BL45" i="6"/>
  <c r="BI46" i="6"/>
  <c r="BJ46" i="6"/>
  <c r="BK46" i="6"/>
  <c r="BL46" i="6"/>
  <c r="BI47" i="6"/>
  <c r="BJ47" i="6"/>
  <c r="BK47" i="6"/>
  <c r="BL47" i="6"/>
  <c r="BI48" i="6"/>
  <c r="BJ48" i="6"/>
  <c r="BK48" i="6"/>
  <c r="BL48" i="6"/>
  <c r="BI49" i="6"/>
  <c r="BJ49" i="6"/>
  <c r="BK49" i="6"/>
  <c r="BL49" i="6"/>
  <c r="BI50" i="6"/>
  <c r="BJ50" i="6"/>
  <c r="BK50" i="6"/>
  <c r="BL50" i="6"/>
  <c r="BI51" i="6"/>
  <c r="BJ51" i="6"/>
  <c r="BK51" i="6"/>
  <c r="BL51" i="6"/>
  <c r="BI52" i="6"/>
  <c r="BJ52" i="6"/>
  <c r="BK52" i="6"/>
  <c r="BL52" i="6"/>
  <c r="BI53" i="6"/>
  <c r="BJ53" i="6"/>
  <c r="BK53" i="6"/>
  <c r="BL53" i="6"/>
  <c r="BI54" i="6"/>
  <c r="BJ54" i="6"/>
  <c r="BK54" i="6"/>
  <c r="BL54" i="6"/>
  <c r="BI55" i="6"/>
  <c r="BJ55" i="6"/>
  <c r="BK55" i="6"/>
  <c r="BL55" i="6"/>
  <c r="BI56" i="6"/>
  <c r="BJ56" i="6"/>
  <c r="BK56" i="6"/>
  <c r="BL56" i="6"/>
  <c r="BI57" i="6"/>
  <c r="BJ57" i="6"/>
  <c r="BK57" i="6"/>
  <c r="BL57" i="6"/>
  <c r="BI58" i="6"/>
  <c r="BJ58" i="6"/>
  <c r="BK58" i="6"/>
  <c r="BL58" i="6"/>
  <c r="BI59" i="6"/>
  <c r="BJ59" i="6"/>
  <c r="BK59" i="6"/>
  <c r="BL59" i="6"/>
  <c r="BI60" i="6"/>
  <c r="BJ60" i="6"/>
  <c r="BK60" i="6"/>
  <c r="BL60" i="6"/>
  <c r="BI61" i="6"/>
  <c r="BJ61" i="6"/>
  <c r="BK61" i="6"/>
  <c r="BL61" i="6"/>
  <c r="BI62" i="6"/>
  <c r="BJ62" i="6"/>
  <c r="BK62" i="6"/>
  <c r="BL62" i="6"/>
  <c r="BI63" i="6"/>
  <c r="BJ63" i="6"/>
  <c r="BK63" i="6"/>
  <c r="BL63" i="6"/>
  <c r="BI64" i="6"/>
  <c r="BJ64" i="6"/>
  <c r="BK64" i="6"/>
  <c r="BL64" i="6"/>
  <c r="BI65" i="6"/>
  <c r="BJ65" i="6"/>
  <c r="BK65" i="6"/>
  <c r="BL65" i="6"/>
  <c r="BI66" i="6"/>
  <c r="BJ66" i="6"/>
  <c r="BK66" i="6"/>
  <c r="BL66" i="6"/>
  <c r="BI67" i="6"/>
  <c r="BJ67" i="6"/>
  <c r="BK67" i="6"/>
  <c r="BL67" i="6"/>
  <c r="BI68" i="6"/>
  <c r="BJ68" i="6"/>
  <c r="BK68" i="6"/>
  <c r="BL68" i="6"/>
  <c r="BI69" i="6"/>
  <c r="BJ69" i="6"/>
  <c r="BK69" i="6"/>
  <c r="BL69" i="6"/>
  <c r="BI70" i="6"/>
  <c r="BJ70" i="6"/>
  <c r="BK70" i="6"/>
  <c r="BL70" i="6"/>
  <c r="BI71" i="6"/>
  <c r="BJ71" i="6"/>
  <c r="BK71" i="6"/>
  <c r="BL71" i="6"/>
  <c r="BI72" i="6"/>
  <c r="BJ72" i="6"/>
  <c r="BK72" i="6"/>
  <c r="BL72" i="6"/>
  <c r="BI73" i="6"/>
  <c r="BJ73" i="6"/>
  <c r="BK73" i="6"/>
  <c r="BL73" i="6"/>
  <c r="BI74" i="6"/>
  <c r="BJ74" i="6"/>
  <c r="BK74" i="6"/>
  <c r="BL74" i="6"/>
  <c r="BI75" i="6"/>
  <c r="BJ75" i="6"/>
  <c r="BK75" i="6"/>
  <c r="BL75" i="6"/>
  <c r="BI76" i="6"/>
  <c r="BJ76" i="6"/>
  <c r="BK76" i="6"/>
  <c r="BL76" i="6"/>
  <c r="BI77" i="6"/>
  <c r="BJ77" i="6"/>
  <c r="BK77" i="6"/>
  <c r="BL77" i="6"/>
  <c r="BI78" i="6"/>
  <c r="BJ78" i="6"/>
  <c r="BK78" i="6"/>
  <c r="BL78" i="6"/>
  <c r="BI79" i="6"/>
  <c r="BJ79" i="6"/>
  <c r="BK79" i="6"/>
  <c r="BL79" i="6"/>
  <c r="BI80" i="6"/>
  <c r="BJ80" i="6"/>
  <c r="BK80" i="6"/>
  <c r="BL80" i="6"/>
  <c r="BI81" i="6"/>
  <c r="BJ81" i="6"/>
  <c r="BK81" i="6"/>
  <c r="BL81" i="6"/>
  <c r="BI82" i="6"/>
  <c r="BJ82" i="6"/>
  <c r="BK82" i="6"/>
  <c r="BL82" i="6"/>
  <c r="BI83" i="6"/>
  <c r="BJ83" i="6"/>
  <c r="BK83" i="6"/>
  <c r="BL83" i="6"/>
  <c r="BI84" i="6"/>
  <c r="BJ84" i="6"/>
  <c r="BK84" i="6"/>
  <c r="BL84" i="6"/>
  <c r="BI85" i="6"/>
  <c r="BJ85" i="6"/>
  <c r="BK85" i="6"/>
  <c r="BL85" i="6"/>
  <c r="BI86" i="6"/>
  <c r="BJ86" i="6"/>
  <c r="BK86" i="6"/>
  <c r="BL86" i="6"/>
  <c r="BI87" i="6"/>
  <c r="BJ87" i="6"/>
  <c r="BK87" i="6"/>
  <c r="BL87" i="6"/>
  <c r="BI88" i="6"/>
  <c r="BJ88" i="6"/>
  <c r="BK88" i="6"/>
  <c r="BL88" i="6"/>
  <c r="BI89" i="6"/>
  <c r="BJ89" i="6"/>
  <c r="BK89" i="6"/>
  <c r="BL89" i="6"/>
  <c r="BI90" i="6"/>
  <c r="BJ90" i="6"/>
  <c r="BK90" i="6"/>
  <c r="BL90" i="6"/>
  <c r="BI91" i="6"/>
  <c r="BJ91" i="6"/>
  <c r="BK91" i="6"/>
  <c r="BL91" i="6"/>
  <c r="BM91" i="6"/>
  <c r="BI92" i="6"/>
  <c r="BJ92" i="6"/>
  <c r="BK92" i="6"/>
  <c r="BL92" i="6"/>
  <c r="BM92" i="6"/>
  <c r="BI93" i="6"/>
  <c r="BJ93" i="6"/>
  <c r="BK93" i="6"/>
  <c r="BL93" i="6"/>
  <c r="BM93" i="6"/>
  <c r="BI94" i="6"/>
  <c r="BJ94" i="6"/>
  <c r="BK94" i="6"/>
  <c r="BL94" i="6"/>
  <c r="BM94" i="6"/>
  <c r="BI95" i="6"/>
  <c r="BJ95" i="6"/>
  <c r="BK95" i="6"/>
  <c r="BL95" i="6"/>
  <c r="BM95" i="6"/>
  <c r="BI96" i="6"/>
  <c r="BJ96" i="6"/>
  <c r="BK96" i="6"/>
  <c r="BL96" i="6"/>
  <c r="BM96" i="6"/>
  <c r="BI97" i="6"/>
  <c r="BJ97" i="6"/>
  <c r="BK97" i="6"/>
  <c r="BL97" i="6"/>
  <c r="BM97" i="6"/>
  <c r="BI98" i="6"/>
  <c r="BJ98" i="6"/>
  <c r="BK98" i="6"/>
  <c r="BL98" i="6"/>
  <c r="BM98" i="6"/>
  <c r="BI99" i="6"/>
  <c r="BJ99" i="6"/>
  <c r="BK99" i="6"/>
  <c r="BL99" i="6"/>
  <c r="BM99" i="6"/>
  <c r="BI100" i="6"/>
  <c r="BJ100" i="6"/>
  <c r="BK100" i="6"/>
  <c r="BL100" i="6"/>
  <c r="BM100" i="6"/>
  <c r="BI101" i="6"/>
  <c r="BJ101" i="6"/>
  <c r="BK101" i="6"/>
  <c r="BL101" i="6"/>
  <c r="BM101" i="6"/>
  <c r="BI102" i="6"/>
  <c r="BJ102" i="6"/>
  <c r="BK102" i="6"/>
  <c r="BL102" i="6"/>
  <c r="BM102" i="6"/>
  <c r="BI103" i="6"/>
  <c r="BJ103" i="6"/>
  <c r="BK103" i="6"/>
  <c r="BL103" i="6"/>
  <c r="BM103" i="6"/>
  <c r="BI104" i="6"/>
  <c r="BJ104" i="6"/>
  <c r="BK104" i="6"/>
  <c r="BL104" i="6"/>
  <c r="BM104" i="6"/>
  <c r="BI105" i="6"/>
  <c r="BJ105" i="6"/>
  <c r="BK105" i="6"/>
  <c r="BL105" i="6"/>
  <c r="BM105" i="6"/>
  <c r="BI106" i="6"/>
  <c r="BJ106" i="6"/>
  <c r="BK106" i="6"/>
  <c r="BL106" i="6"/>
  <c r="BM106" i="6"/>
  <c r="BI107" i="6"/>
  <c r="BJ107" i="6"/>
  <c r="BK107" i="6"/>
  <c r="BL107" i="6"/>
  <c r="BM107" i="6"/>
  <c r="BI108" i="6"/>
  <c r="BJ108" i="6"/>
  <c r="BK108" i="6"/>
  <c r="BL108" i="6"/>
  <c r="BM108" i="6"/>
  <c r="BI109" i="6"/>
  <c r="BJ109" i="6"/>
  <c r="BK109" i="6"/>
  <c r="BL109" i="6"/>
  <c r="BM109" i="6"/>
  <c r="BI110" i="6"/>
  <c r="BJ110" i="6"/>
  <c r="BK110" i="6"/>
  <c r="BL110" i="6"/>
  <c r="BM110" i="6"/>
  <c r="BI111" i="6"/>
  <c r="BJ111" i="6"/>
  <c r="BK111" i="6"/>
  <c r="BL111" i="6"/>
  <c r="BM111" i="6"/>
  <c r="BI112" i="6"/>
  <c r="BJ112" i="6"/>
  <c r="BK112" i="6"/>
  <c r="BL112" i="6"/>
  <c r="BM112" i="6"/>
  <c r="BI113" i="6"/>
  <c r="BJ113" i="6"/>
  <c r="BK113" i="6"/>
  <c r="BL113" i="6"/>
  <c r="BM113" i="6"/>
  <c r="BI114" i="6"/>
  <c r="BJ114" i="6"/>
  <c r="BK114" i="6"/>
  <c r="BL114" i="6"/>
  <c r="BM114" i="6"/>
  <c r="BI115" i="6"/>
  <c r="BJ115" i="6"/>
  <c r="BK115" i="6"/>
  <c r="BL115" i="6"/>
  <c r="BM115" i="6"/>
  <c r="BI116" i="6"/>
  <c r="BJ116" i="6"/>
  <c r="BK116" i="6"/>
  <c r="BL116" i="6"/>
  <c r="BM116" i="6"/>
  <c r="BI117" i="6"/>
  <c r="BJ117" i="6"/>
  <c r="BK117" i="6"/>
  <c r="BL117" i="6"/>
  <c r="BM117" i="6"/>
  <c r="BI118" i="6"/>
  <c r="BJ118" i="6"/>
  <c r="BK118" i="6"/>
  <c r="BL118" i="6"/>
  <c r="BM118" i="6"/>
  <c r="BI119" i="6"/>
  <c r="BJ119" i="6"/>
  <c r="BK119" i="6"/>
  <c r="BL119" i="6"/>
  <c r="BM119" i="6"/>
  <c r="BI120" i="6"/>
  <c r="BJ120" i="6"/>
  <c r="BK120" i="6"/>
  <c r="BL120" i="6"/>
  <c r="BM120" i="6"/>
  <c r="BJ2" i="6"/>
  <c r="BK2" i="6"/>
  <c r="BL2" i="6"/>
  <c r="BC3" i="6"/>
  <c r="BD3" i="6"/>
  <c r="BE3" i="6"/>
  <c r="BF3" i="6"/>
  <c r="BC4" i="6"/>
  <c r="BD4" i="6"/>
  <c r="BE4" i="6"/>
  <c r="BF4" i="6"/>
  <c r="BC5" i="6"/>
  <c r="BD5" i="6"/>
  <c r="BE5" i="6"/>
  <c r="BF5" i="6"/>
  <c r="BC6" i="6"/>
  <c r="BD6" i="6"/>
  <c r="BE6" i="6"/>
  <c r="BF6" i="6"/>
  <c r="BC7" i="6"/>
  <c r="BD7" i="6"/>
  <c r="BE7" i="6"/>
  <c r="BF7" i="6"/>
  <c r="BC8" i="6"/>
  <c r="BD8" i="6"/>
  <c r="BE8" i="6"/>
  <c r="BF8" i="6"/>
  <c r="BC9" i="6"/>
  <c r="BD9" i="6"/>
  <c r="BE9" i="6"/>
  <c r="BF9" i="6"/>
  <c r="BC10" i="6"/>
  <c r="BD10" i="6"/>
  <c r="BE10" i="6"/>
  <c r="BF10" i="6"/>
  <c r="BC11" i="6"/>
  <c r="BD11" i="6"/>
  <c r="BE11" i="6"/>
  <c r="BF11" i="6"/>
  <c r="BC12" i="6"/>
  <c r="BD12" i="6"/>
  <c r="BE12" i="6"/>
  <c r="BF12" i="6"/>
  <c r="BC13" i="6"/>
  <c r="BD13" i="6"/>
  <c r="BE13" i="6"/>
  <c r="BF13" i="6"/>
  <c r="BC14" i="6"/>
  <c r="BD14" i="6"/>
  <c r="BE14" i="6"/>
  <c r="BF14" i="6"/>
  <c r="BC15" i="6"/>
  <c r="BD15" i="6"/>
  <c r="BE15" i="6"/>
  <c r="BF15" i="6"/>
  <c r="BC16" i="6"/>
  <c r="BD16" i="6"/>
  <c r="BE16" i="6"/>
  <c r="BF16" i="6"/>
  <c r="BC17" i="6"/>
  <c r="BD17" i="6"/>
  <c r="BE17" i="6"/>
  <c r="BF17" i="6"/>
  <c r="BC18" i="6"/>
  <c r="BD18" i="6"/>
  <c r="BE18" i="6"/>
  <c r="BF18" i="6"/>
  <c r="BC19" i="6"/>
  <c r="BD19" i="6"/>
  <c r="BE19" i="6"/>
  <c r="BF19" i="6"/>
  <c r="BC20" i="6"/>
  <c r="BD20" i="6"/>
  <c r="BE20" i="6"/>
  <c r="BF20" i="6"/>
  <c r="BC21" i="6"/>
  <c r="BD21" i="6"/>
  <c r="BE21" i="6"/>
  <c r="BF21" i="6"/>
  <c r="BC22" i="6"/>
  <c r="BD22" i="6"/>
  <c r="BE22" i="6"/>
  <c r="BF22" i="6"/>
  <c r="BC23" i="6"/>
  <c r="BD23" i="6"/>
  <c r="BE23" i="6"/>
  <c r="BF23" i="6"/>
  <c r="BC24" i="6"/>
  <c r="BD24" i="6"/>
  <c r="BE24" i="6"/>
  <c r="BF24" i="6"/>
  <c r="BC25" i="6"/>
  <c r="BD25" i="6"/>
  <c r="BE25" i="6"/>
  <c r="BF25" i="6"/>
  <c r="BC26" i="6"/>
  <c r="BD26" i="6"/>
  <c r="BE26" i="6"/>
  <c r="BF26" i="6"/>
  <c r="BC27" i="6"/>
  <c r="BD27" i="6"/>
  <c r="BE27" i="6"/>
  <c r="BF27" i="6"/>
  <c r="BC28" i="6"/>
  <c r="BD28" i="6"/>
  <c r="BE28" i="6"/>
  <c r="BF28" i="6"/>
  <c r="BC29" i="6"/>
  <c r="BD29" i="6"/>
  <c r="BE29" i="6"/>
  <c r="BF29" i="6"/>
  <c r="BC30" i="6"/>
  <c r="BD30" i="6"/>
  <c r="BE30" i="6"/>
  <c r="BF30" i="6"/>
  <c r="BC31" i="6"/>
  <c r="BD31" i="6"/>
  <c r="BE31" i="6"/>
  <c r="BF31" i="6"/>
  <c r="BC32" i="6"/>
  <c r="BD32" i="6"/>
  <c r="BE32" i="6"/>
  <c r="BF32" i="6"/>
  <c r="BC33" i="6"/>
  <c r="BD33" i="6"/>
  <c r="BE33" i="6"/>
  <c r="BF33" i="6"/>
  <c r="BC34" i="6"/>
  <c r="BD34" i="6"/>
  <c r="BE34" i="6"/>
  <c r="BF34" i="6"/>
  <c r="BC35" i="6"/>
  <c r="BD35" i="6"/>
  <c r="BE35" i="6"/>
  <c r="BF35" i="6"/>
  <c r="BC36" i="6"/>
  <c r="BD36" i="6"/>
  <c r="BE36" i="6"/>
  <c r="BF36" i="6"/>
  <c r="BC37" i="6"/>
  <c r="BD37" i="6"/>
  <c r="BE37" i="6"/>
  <c r="BF37" i="6"/>
  <c r="BC38" i="6"/>
  <c r="BD38" i="6"/>
  <c r="BE38" i="6"/>
  <c r="BF38" i="6"/>
  <c r="BC39" i="6"/>
  <c r="BD39" i="6"/>
  <c r="BE39" i="6"/>
  <c r="BF39" i="6"/>
  <c r="BC40" i="6"/>
  <c r="BD40" i="6"/>
  <c r="BE40" i="6"/>
  <c r="BF40" i="6"/>
  <c r="BC41" i="6"/>
  <c r="BD41" i="6"/>
  <c r="BE41" i="6"/>
  <c r="BF41" i="6"/>
  <c r="BC42" i="6"/>
  <c r="BD42" i="6"/>
  <c r="BE42" i="6"/>
  <c r="BF42" i="6"/>
  <c r="BC43" i="6"/>
  <c r="BD43" i="6"/>
  <c r="BE43" i="6"/>
  <c r="BF43" i="6"/>
  <c r="BC44" i="6"/>
  <c r="BD44" i="6"/>
  <c r="BE44" i="6"/>
  <c r="BF44" i="6"/>
  <c r="BC45" i="6"/>
  <c r="BD45" i="6"/>
  <c r="BE45" i="6"/>
  <c r="BF45" i="6"/>
  <c r="BC46" i="6"/>
  <c r="BD46" i="6"/>
  <c r="BE46" i="6"/>
  <c r="BF46" i="6"/>
  <c r="BC47" i="6"/>
  <c r="BD47" i="6"/>
  <c r="BE47" i="6"/>
  <c r="BF47" i="6"/>
  <c r="BC48" i="6"/>
  <c r="BD48" i="6"/>
  <c r="BE48" i="6"/>
  <c r="BF48" i="6"/>
  <c r="BC49" i="6"/>
  <c r="BD49" i="6"/>
  <c r="BE49" i="6"/>
  <c r="BF49" i="6"/>
  <c r="BC50" i="6"/>
  <c r="BD50" i="6"/>
  <c r="BE50" i="6"/>
  <c r="BF50" i="6"/>
  <c r="BC51" i="6"/>
  <c r="BD51" i="6"/>
  <c r="BE51" i="6"/>
  <c r="BF51" i="6"/>
  <c r="BC52" i="6"/>
  <c r="BD52" i="6"/>
  <c r="BE52" i="6"/>
  <c r="BF52" i="6"/>
  <c r="BC53" i="6"/>
  <c r="BD53" i="6"/>
  <c r="BE53" i="6"/>
  <c r="BF53" i="6"/>
  <c r="BC54" i="6"/>
  <c r="BD54" i="6"/>
  <c r="BE54" i="6"/>
  <c r="BF54" i="6"/>
  <c r="BC55" i="6"/>
  <c r="BD55" i="6"/>
  <c r="BE55" i="6"/>
  <c r="BF55" i="6"/>
  <c r="BC56" i="6"/>
  <c r="BD56" i="6"/>
  <c r="BE56" i="6"/>
  <c r="BF56" i="6"/>
  <c r="BC57" i="6"/>
  <c r="BD57" i="6"/>
  <c r="BE57" i="6"/>
  <c r="BF57" i="6"/>
  <c r="BC58" i="6"/>
  <c r="BD58" i="6"/>
  <c r="BE58" i="6"/>
  <c r="BF58" i="6"/>
  <c r="BC59" i="6"/>
  <c r="BD59" i="6"/>
  <c r="BE59" i="6"/>
  <c r="BF59" i="6"/>
  <c r="BC60" i="6"/>
  <c r="BD60" i="6"/>
  <c r="BE60" i="6"/>
  <c r="BF60" i="6"/>
  <c r="BC61" i="6"/>
  <c r="BD61" i="6"/>
  <c r="BE61" i="6"/>
  <c r="BF61" i="6"/>
  <c r="BC62" i="6"/>
  <c r="BD62" i="6"/>
  <c r="BE62" i="6"/>
  <c r="BF62" i="6"/>
  <c r="BC63" i="6"/>
  <c r="BD63" i="6"/>
  <c r="BE63" i="6"/>
  <c r="BF63" i="6"/>
  <c r="BC64" i="6"/>
  <c r="BD64" i="6"/>
  <c r="BE64" i="6"/>
  <c r="BF64" i="6"/>
  <c r="BC65" i="6"/>
  <c r="BD65" i="6"/>
  <c r="BE65" i="6"/>
  <c r="BF65" i="6"/>
  <c r="BC66" i="6"/>
  <c r="BD66" i="6"/>
  <c r="BE66" i="6"/>
  <c r="BF66" i="6"/>
  <c r="BC67" i="6"/>
  <c r="BD67" i="6"/>
  <c r="BE67" i="6"/>
  <c r="BF67" i="6"/>
  <c r="BC68" i="6"/>
  <c r="BD68" i="6"/>
  <c r="BE68" i="6"/>
  <c r="BF68" i="6"/>
  <c r="BC69" i="6"/>
  <c r="BD69" i="6"/>
  <c r="BE69" i="6"/>
  <c r="BF69" i="6"/>
  <c r="BC70" i="6"/>
  <c r="BD70" i="6"/>
  <c r="BE70" i="6"/>
  <c r="BF70" i="6"/>
  <c r="BC71" i="6"/>
  <c r="BD71" i="6"/>
  <c r="BE71" i="6"/>
  <c r="BF71" i="6"/>
  <c r="BC72" i="6"/>
  <c r="BD72" i="6"/>
  <c r="BE72" i="6"/>
  <c r="BF72" i="6"/>
  <c r="BC73" i="6"/>
  <c r="BD73" i="6"/>
  <c r="BE73" i="6"/>
  <c r="BF73" i="6"/>
  <c r="BC74" i="6"/>
  <c r="BD74" i="6"/>
  <c r="BE74" i="6"/>
  <c r="BF74" i="6"/>
  <c r="BC75" i="6"/>
  <c r="BD75" i="6"/>
  <c r="BE75" i="6"/>
  <c r="BF75" i="6"/>
  <c r="BC76" i="6"/>
  <c r="BD76" i="6"/>
  <c r="BE76" i="6"/>
  <c r="BF76" i="6"/>
  <c r="BC77" i="6"/>
  <c r="BD77" i="6"/>
  <c r="BE77" i="6"/>
  <c r="BF77" i="6"/>
  <c r="BC78" i="6"/>
  <c r="BD78" i="6"/>
  <c r="BE78" i="6"/>
  <c r="BF78" i="6"/>
  <c r="BC79" i="6"/>
  <c r="BD79" i="6"/>
  <c r="BE79" i="6"/>
  <c r="BF79" i="6"/>
  <c r="BC80" i="6"/>
  <c r="BD80" i="6"/>
  <c r="BE80" i="6"/>
  <c r="BF80" i="6"/>
  <c r="BC81" i="6"/>
  <c r="BD81" i="6"/>
  <c r="BE81" i="6"/>
  <c r="BF81" i="6"/>
  <c r="BC82" i="6"/>
  <c r="BD82" i="6"/>
  <c r="BE82" i="6"/>
  <c r="BF82" i="6"/>
  <c r="BC83" i="6"/>
  <c r="BD83" i="6"/>
  <c r="BE83" i="6"/>
  <c r="BF83" i="6"/>
  <c r="BC84" i="6"/>
  <c r="BD84" i="6"/>
  <c r="BE84" i="6"/>
  <c r="BF84" i="6"/>
  <c r="BC85" i="6"/>
  <c r="BD85" i="6"/>
  <c r="BE85" i="6"/>
  <c r="BF85" i="6"/>
  <c r="BC86" i="6"/>
  <c r="BD86" i="6"/>
  <c r="BE86" i="6"/>
  <c r="BF86" i="6"/>
  <c r="BC87" i="6"/>
  <c r="BD87" i="6"/>
  <c r="BE87" i="6"/>
  <c r="BF87" i="6"/>
  <c r="BC88" i="6"/>
  <c r="BD88" i="6"/>
  <c r="BE88" i="6"/>
  <c r="BF88" i="6"/>
  <c r="BC89" i="6"/>
  <c r="BD89" i="6"/>
  <c r="BE89" i="6"/>
  <c r="BF89" i="6"/>
  <c r="BC90" i="6"/>
  <c r="BD90" i="6"/>
  <c r="BE90" i="6"/>
  <c r="BF90" i="6"/>
  <c r="BC91" i="6"/>
  <c r="BD91" i="6"/>
  <c r="BE91" i="6"/>
  <c r="BF91" i="6"/>
  <c r="BG91" i="6"/>
  <c r="BC92" i="6"/>
  <c r="BD92" i="6"/>
  <c r="BE92" i="6"/>
  <c r="BF92" i="6"/>
  <c r="BG92" i="6"/>
  <c r="BC93" i="6"/>
  <c r="BD93" i="6"/>
  <c r="BE93" i="6"/>
  <c r="BF93" i="6"/>
  <c r="BG93" i="6"/>
  <c r="BC94" i="6"/>
  <c r="BD94" i="6"/>
  <c r="BE94" i="6"/>
  <c r="BF94" i="6"/>
  <c r="BG94" i="6"/>
  <c r="BC95" i="6"/>
  <c r="BD95" i="6"/>
  <c r="BE95" i="6"/>
  <c r="BF95" i="6"/>
  <c r="BG95" i="6"/>
  <c r="BC96" i="6"/>
  <c r="BD96" i="6"/>
  <c r="BE96" i="6"/>
  <c r="BF96" i="6"/>
  <c r="BG96" i="6"/>
  <c r="BC97" i="6"/>
  <c r="BD97" i="6"/>
  <c r="BE97" i="6"/>
  <c r="BF97" i="6"/>
  <c r="BG97" i="6"/>
  <c r="BC98" i="6"/>
  <c r="BD98" i="6"/>
  <c r="BE98" i="6"/>
  <c r="BF98" i="6"/>
  <c r="BG98" i="6"/>
  <c r="BC99" i="6"/>
  <c r="BD99" i="6"/>
  <c r="BE99" i="6"/>
  <c r="BF99" i="6"/>
  <c r="BG99" i="6"/>
  <c r="BC100" i="6"/>
  <c r="BD100" i="6"/>
  <c r="BE100" i="6"/>
  <c r="BF100" i="6"/>
  <c r="BG100" i="6"/>
  <c r="BC101" i="6"/>
  <c r="BD101" i="6"/>
  <c r="BE101" i="6"/>
  <c r="BF101" i="6"/>
  <c r="BG101" i="6"/>
  <c r="BC102" i="6"/>
  <c r="BD102" i="6"/>
  <c r="BE102" i="6"/>
  <c r="BF102" i="6"/>
  <c r="BG102" i="6"/>
  <c r="BC103" i="6"/>
  <c r="BD103" i="6"/>
  <c r="BE103" i="6"/>
  <c r="BF103" i="6"/>
  <c r="BG103" i="6"/>
  <c r="BC104" i="6"/>
  <c r="BD104" i="6"/>
  <c r="BE104" i="6"/>
  <c r="BF104" i="6"/>
  <c r="BG104" i="6"/>
  <c r="BC105" i="6"/>
  <c r="BD105" i="6"/>
  <c r="BE105" i="6"/>
  <c r="BF105" i="6"/>
  <c r="BG105" i="6"/>
  <c r="BC106" i="6"/>
  <c r="BD106" i="6"/>
  <c r="BE106" i="6"/>
  <c r="BF106" i="6"/>
  <c r="BG106" i="6"/>
  <c r="BC107" i="6"/>
  <c r="BD107" i="6"/>
  <c r="BE107" i="6"/>
  <c r="BF107" i="6"/>
  <c r="BG107" i="6"/>
  <c r="BC108" i="6"/>
  <c r="BD108" i="6"/>
  <c r="BE108" i="6"/>
  <c r="BF108" i="6"/>
  <c r="BG108" i="6"/>
  <c r="BC109" i="6"/>
  <c r="BD109" i="6"/>
  <c r="BE109" i="6"/>
  <c r="BF109" i="6"/>
  <c r="BG109" i="6"/>
  <c r="BC110" i="6"/>
  <c r="BD110" i="6"/>
  <c r="BE110" i="6"/>
  <c r="BF110" i="6"/>
  <c r="BG110" i="6"/>
  <c r="BC111" i="6"/>
  <c r="BD111" i="6"/>
  <c r="BE111" i="6"/>
  <c r="BF111" i="6"/>
  <c r="BG111" i="6"/>
  <c r="BC112" i="6"/>
  <c r="BD112" i="6"/>
  <c r="BE112" i="6"/>
  <c r="BF112" i="6"/>
  <c r="BG112" i="6"/>
  <c r="BC113" i="6"/>
  <c r="BD113" i="6"/>
  <c r="BE113" i="6"/>
  <c r="BF113" i="6"/>
  <c r="BG113" i="6"/>
  <c r="BC114" i="6"/>
  <c r="BD114" i="6"/>
  <c r="BE114" i="6"/>
  <c r="BF114" i="6"/>
  <c r="BG114" i="6"/>
  <c r="BC115" i="6"/>
  <c r="BD115" i="6"/>
  <c r="BE115" i="6"/>
  <c r="BF115" i="6"/>
  <c r="BG115" i="6"/>
  <c r="BC116" i="6"/>
  <c r="BD116" i="6"/>
  <c r="BE116" i="6"/>
  <c r="BF116" i="6"/>
  <c r="BG116" i="6"/>
  <c r="BC117" i="6"/>
  <c r="BD117" i="6"/>
  <c r="BE117" i="6"/>
  <c r="BF117" i="6"/>
  <c r="BG117" i="6"/>
  <c r="BC118" i="6"/>
  <c r="BD118" i="6"/>
  <c r="BE118" i="6"/>
  <c r="BF118" i="6"/>
  <c r="BG118" i="6"/>
  <c r="BC119" i="6"/>
  <c r="BD119" i="6"/>
  <c r="BE119" i="6"/>
  <c r="BF119" i="6"/>
  <c r="BG119" i="6"/>
  <c r="BC120" i="6"/>
  <c r="BD120" i="6"/>
  <c r="BE120" i="6"/>
  <c r="BF120" i="6"/>
  <c r="BG120" i="6"/>
  <c r="BD2" i="6"/>
  <c r="BE2" i="6"/>
  <c r="BF2" i="6"/>
  <c r="AW3" i="6"/>
  <c r="AX3" i="6"/>
  <c r="AY3" i="6"/>
  <c r="AZ3" i="6"/>
  <c r="AW4" i="6"/>
  <c r="AX4" i="6"/>
  <c r="AY4" i="6"/>
  <c r="AZ4" i="6"/>
  <c r="AW5" i="6"/>
  <c r="AX5" i="6"/>
  <c r="AY5" i="6"/>
  <c r="AZ5" i="6"/>
  <c r="AW6" i="6"/>
  <c r="AX6" i="6"/>
  <c r="AY6" i="6"/>
  <c r="AZ6" i="6"/>
  <c r="AW7" i="6"/>
  <c r="AX7" i="6"/>
  <c r="AY7" i="6"/>
  <c r="AZ7" i="6"/>
  <c r="AW8" i="6"/>
  <c r="AX8" i="6"/>
  <c r="AY8" i="6"/>
  <c r="AZ8" i="6"/>
  <c r="AW9" i="6"/>
  <c r="AX9" i="6"/>
  <c r="AY9" i="6"/>
  <c r="AZ9" i="6"/>
  <c r="AW10" i="6"/>
  <c r="AX10" i="6"/>
  <c r="AY10" i="6"/>
  <c r="AZ10" i="6"/>
  <c r="AW11" i="6"/>
  <c r="AX11" i="6"/>
  <c r="AY11" i="6"/>
  <c r="AZ11" i="6"/>
  <c r="AW12" i="6"/>
  <c r="AX12" i="6"/>
  <c r="AY12" i="6"/>
  <c r="AZ12" i="6"/>
  <c r="AW13" i="6"/>
  <c r="AX13" i="6"/>
  <c r="AY13" i="6"/>
  <c r="AZ13" i="6"/>
  <c r="AW14" i="6"/>
  <c r="AX14" i="6"/>
  <c r="AY14" i="6"/>
  <c r="AZ14" i="6"/>
  <c r="AW15" i="6"/>
  <c r="AX15" i="6"/>
  <c r="AY15" i="6"/>
  <c r="AZ15" i="6"/>
  <c r="AW16" i="6"/>
  <c r="AX16" i="6"/>
  <c r="AY16" i="6"/>
  <c r="AZ16" i="6"/>
  <c r="AW17" i="6"/>
  <c r="AX17" i="6"/>
  <c r="AY17" i="6"/>
  <c r="AZ17" i="6"/>
  <c r="AW18" i="6"/>
  <c r="AX18" i="6"/>
  <c r="AY18" i="6"/>
  <c r="AZ18" i="6"/>
  <c r="AW19" i="6"/>
  <c r="AX19" i="6"/>
  <c r="AY19" i="6"/>
  <c r="AZ19" i="6"/>
  <c r="AW20" i="6"/>
  <c r="AX20" i="6"/>
  <c r="AY20" i="6"/>
  <c r="AZ20" i="6"/>
  <c r="AW21" i="6"/>
  <c r="AX21" i="6"/>
  <c r="AY21" i="6"/>
  <c r="AZ21" i="6"/>
  <c r="AW22" i="6"/>
  <c r="AX22" i="6"/>
  <c r="AY22" i="6"/>
  <c r="AZ22" i="6"/>
  <c r="AW23" i="6"/>
  <c r="AX23" i="6"/>
  <c r="AY23" i="6"/>
  <c r="AZ23" i="6"/>
  <c r="AW24" i="6"/>
  <c r="AX24" i="6"/>
  <c r="AY24" i="6"/>
  <c r="AZ24" i="6"/>
  <c r="AW25" i="6"/>
  <c r="AX25" i="6"/>
  <c r="AY25" i="6"/>
  <c r="AZ25" i="6"/>
  <c r="AW26" i="6"/>
  <c r="AX26" i="6"/>
  <c r="AY26" i="6"/>
  <c r="AZ26" i="6"/>
  <c r="AW27" i="6"/>
  <c r="AX27" i="6"/>
  <c r="AY27" i="6"/>
  <c r="AZ27" i="6"/>
  <c r="AW28" i="6"/>
  <c r="AX28" i="6"/>
  <c r="AY28" i="6"/>
  <c r="AZ28" i="6"/>
  <c r="AW29" i="6"/>
  <c r="AX29" i="6"/>
  <c r="AY29" i="6"/>
  <c r="AZ29" i="6"/>
  <c r="AW30" i="6"/>
  <c r="AX30" i="6"/>
  <c r="AY30" i="6"/>
  <c r="AZ30" i="6"/>
  <c r="AW31" i="6"/>
  <c r="AX31" i="6"/>
  <c r="AY31" i="6"/>
  <c r="AZ31" i="6"/>
  <c r="AW32" i="6"/>
  <c r="AX32" i="6"/>
  <c r="AY32" i="6"/>
  <c r="AZ32" i="6"/>
  <c r="AW33" i="6"/>
  <c r="AX33" i="6"/>
  <c r="AY33" i="6"/>
  <c r="AZ33" i="6"/>
  <c r="AW34" i="6"/>
  <c r="AX34" i="6"/>
  <c r="AY34" i="6"/>
  <c r="AZ34" i="6"/>
  <c r="AW35" i="6"/>
  <c r="AX35" i="6"/>
  <c r="AY35" i="6"/>
  <c r="AZ35" i="6"/>
  <c r="AW36" i="6"/>
  <c r="AX36" i="6"/>
  <c r="AY36" i="6"/>
  <c r="AZ36" i="6"/>
  <c r="AW37" i="6"/>
  <c r="AX37" i="6"/>
  <c r="AY37" i="6"/>
  <c r="AZ37" i="6"/>
  <c r="AW38" i="6"/>
  <c r="AX38" i="6"/>
  <c r="AY38" i="6"/>
  <c r="AZ38" i="6"/>
  <c r="AW39" i="6"/>
  <c r="AX39" i="6"/>
  <c r="AY39" i="6"/>
  <c r="AZ39" i="6"/>
  <c r="AW40" i="6"/>
  <c r="AX40" i="6"/>
  <c r="AY40" i="6"/>
  <c r="AZ40" i="6"/>
  <c r="AW41" i="6"/>
  <c r="AX41" i="6"/>
  <c r="AY41" i="6"/>
  <c r="AZ41" i="6"/>
  <c r="AW42" i="6"/>
  <c r="AX42" i="6"/>
  <c r="AY42" i="6"/>
  <c r="AZ42" i="6"/>
  <c r="AW43" i="6"/>
  <c r="AX43" i="6"/>
  <c r="AY43" i="6"/>
  <c r="AZ43" i="6"/>
  <c r="AW44" i="6"/>
  <c r="AX44" i="6"/>
  <c r="AY44" i="6"/>
  <c r="AZ44" i="6"/>
  <c r="AW45" i="6"/>
  <c r="AX45" i="6"/>
  <c r="AY45" i="6"/>
  <c r="AZ45" i="6"/>
  <c r="AW46" i="6"/>
  <c r="AX46" i="6"/>
  <c r="AY46" i="6"/>
  <c r="AZ46" i="6"/>
  <c r="AW47" i="6"/>
  <c r="AX47" i="6"/>
  <c r="AY47" i="6"/>
  <c r="AZ47" i="6"/>
  <c r="AW48" i="6"/>
  <c r="AX48" i="6"/>
  <c r="AY48" i="6"/>
  <c r="AZ48" i="6"/>
  <c r="AW49" i="6"/>
  <c r="AX49" i="6"/>
  <c r="AY49" i="6"/>
  <c r="AZ49" i="6"/>
  <c r="AW50" i="6"/>
  <c r="AX50" i="6"/>
  <c r="AY50" i="6"/>
  <c r="AZ50" i="6"/>
  <c r="AW51" i="6"/>
  <c r="AX51" i="6"/>
  <c r="AY51" i="6"/>
  <c r="AZ51" i="6"/>
  <c r="AW52" i="6"/>
  <c r="AX52" i="6"/>
  <c r="AY52" i="6"/>
  <c r="AZ52" i="6"/>
  <c r="AW53" i="6"/>
  <c r="AX53" i="6"/>
  <c r="AY53" i="6"/>
  <c r="AZ53" i="6"/>
  <c r="AW54" i="6"/>
  <c r="AX54" i="6"/>
  <c r="AY54" i="6"/>
  <c r="AZ54" i="6"/>
  <c r="AW55" i="6"/>
  <c r="AX55" i="6"/>
  <c r="AY55" i="6"/>
  <c r="AZ55" i="6"/>
  <c r="AW56" i="6"/>
  <c r="AX56" i="6"/>
  <c r="AY56" i="6"/>
  <c r="AZ56" i="6"/>
  <c r="AW57" i="6"/>
  <c r="AX57" i="6"/>
  <c r="AY57" i="6"/>
  <c r="AZ57" i="6"/>
  <c r="AW58" i="6"/>
  <c r="AX58" i="6"/>
  <c r="AY58" i="6"/>
  <c r="AZ58" i="6"/>
  <c r="AW59" i="6"/>
  <c r="AX59" i="6"/>
  <c r="AY59" i="6"/>
  <c r="AZ59" i="6"/>
  <c r="AW60" i="6"/>
  <c r="AX60" i="6"/>
  <c r="AY60" i="6"/>
  <c r="AZ60" i="6"/>
  <c r="AW61" i="6"/>
  <c r="AX61" i="6"/>
  <c r="AY61" i="6"/>
  <c r="AZ61" i="6"/>
  <c r="AW62" i="6"/>
  <c r="AX62" i="6"/>
  <c r="AY62" i="6"/>
  <c r="AZ62" i="6"/>
  <c r="AW63" i="6"/>
  <c r="AX63" i="6"/>
  <c r="AY63" i="6"/>
  <c r="AZ63" i="6"/>
  <c r="AW64" i="6"/>
  <c r="AX64" i="6"/>
  <c r="AY64" i="6"/>
  <c r="AZ64" i="6"/>
  <c r="AW65" i="6"/>
  <c r="AX65" i="6"/>
  <c r="AY65" i="6"/>
  <c r="AZ65" i="6"/>
  <c r="AW66" i="6"/>
  <c r="AX66" i="6"/>
  <c r="AY66" i="6"/>
  <c r="AZ66" i="6"/>
  <c r="AW67" i="6"/>
  <c r="AX67" i="6"/>
  <c r="AY67" i="6"/>
  <c r="AZ67" i="6"/>
  <c r="AW68" i="6"/>
  <c r="AX68" i="6"/>
  <c r="AY68" i="6"/>
  <c r="AZ68" i="6"/>
  <c r="AW69" i="6"/>
  <c r="AX69" i="6"/>
  <c r="AY69" i="6"/>
  <c r="AZ69" i="6"/>
  <c r="AW70" i="6"/>
  <c r="AX70" i="6"/>
  <c r="AY70" i="6"/>
  <c r="AZ70" i="6"/>
  <c r="AW71" i="6"/>
  <c r="AX71" i="6"/>
  <c r="AY71" i="6"/>
  <c r="AZ71" i="6"/>
  <c r="AW72" i="6"/>
  <c r="AX72" i="6"/>
  <c r="AY72" i="6"/>
  <c r="AZ72" i="6"/>
  <c r="AW73" i="6"/>
  <c r="AX73" i="6"/>
  <c r="AY73" i="6"/>
  <c r="AZ73" i="6"/>
  <c r="AW74" i="6"/>
  <c r="AX74" i="6"/>
  <c r="AY74" i="6"/>
  <c r="AZ74" i="6"/>
  <c r="AW75" i="6"/>
  <c r="AX75" i="6"/>
  <c r="AY75" i="6"/>
  <c r="AZ75" i="6"/>
  <c r="AW76" i="6"/>
  <c r="AX76" i="6"/>
  <c r="AY76" i="6"/>
  <c r="AZ76" i="6"/>
  <c r="AW77" i="6"/>
  <c r="AX77" i="6"/>
  <c r="AY77" i="6"/>
  <c r="AZ77" i="6"/>
  <c r="AW78" i="6"/>
  <c r="AX78" i="6"/>
  <c r="AY78" i="6"/>
  <c r="AZ78" i="6"/>
  <c r="AW79" i="6"/>
  <c r="AX79" i="6"/>
  <c r="AY79" i="6"/>
  <c r="AZ79" i="6"/>
  <c r="AW80" i="6"/>
  <c r="AX80" i="6"/>
  <c r="AY80" i="6"/>
  <c r="AZ80" i="6"/>
  <c r="AW81" i="6"/>
  <c r="AX81" i="6"/>
  <c r="AY81" i="6"/>
  <c r="AZ81" i="6"/>
  <c r="AW82" i="6"/>
  <c r="AX82" i="6"/>
  <c r="AY82" i="6"/>
  <c r="AZ82" i="6"/>
  <c r="AW83" i="6"/>
  <c r="AX83" i="6"/>
  <c r="AY83" i="6"/>
  <c r="AZ83" i="6"/>
  <c r="AW84" i="6"/>
  <c r="AX84" i="6"/>
  <c r="AY84" i="6"/>
  <c r="AZ84" i="6"/>
  <c r="AW85" i="6"/>
  <c r="AX85" i="6"/>
  <c r="AY85" i="6"/>
  <c r="AZ85" i="6"/>
  <c r="AW86" i="6"/>
  <c r="AX86" i="6"/>
  <c r="AY86" i="6"/>
  <c r="AZ86" i="6"/>
  <c r="AW87" i="6"/>
  <c r="AX87" i="6"/>
  <c r="AY87" i="6"/>
  <c r="AZ87" i="6"/>
  <c r="AW88" i="6"/>
  <c r="AX88" i="6"/>
  <c r="AY88" i="6"/>
  <c r="AZ88" i="6"/>
  <c r="AW89" i="6"/>
  <c r="AX89" i="6"/>
  <c r="AY89" i="6"/>
  <c r="AZ89" i="6"/>
  <c r="AW90" i="6"/>
  <c r="AX90" i="6"/>
  <c r="AY90" i="6"/>
  <c r="AZ90" i="6"/>
  <c r="BA90" i="6"/>
  <c r="AW91" i="6"/>
  <c r="AX91" i="6"/>
  <c r="AY91" i="6"/>
  <c r="AZ91" i="6"/>
  <c r="BA91" i="6"/>
  <c r="AW92" i="6"/>
  <c r="AX92" i="6"/>
  <c r="AY92" i="6"/>
  <c r="AZ92" i="6"/>
  <c r="BA92" i="6"/>
  <c r="AW93" i="6"/>
  <c r="AX93" i="6"/>
  <c r="AY93" i="6"/>
  <c r="AZ93" i="6"/>
  <c r="BA93" i="6"/>
  <c r="AW94" i="6"/>
  <c r="AX94" i="6"/>
  <c r="AY94" i="6"/>
  <c r="AZ94" i="6"/>
  <c r="BA94" i="6"/>
  <c r="AW95" i="6"/>
  <c r="AX95" i="6"/>
  <c r="AY95" i="6"/>
  <c r="AZ95" i="6"/>
  <c r="BA95" i="6"/>
  <c r="AW96" i="6"/>
  <c r="AX96" i="6"/>
  <c r="AY96" i="6"/>
  <c r="AZ96" i="6"/>
  <c r="BA96" i="6"/>
  <c r="AW97" i="6"/>
  <c r="AX97" i="6"/>
  <c r="AY97" i="6"/>
  <c r="AZ97" i="6"/>
  <c r="BA97" i="6"/>
  <c r="AW98" i="6"/>
  <c r="AX98" i="6"/>
  <c r="AY98" i="6"/>
  <c r="AZ98" i="6"/>
  <c r="BA98" i="6"/>
  <c r="AW99" i="6"/>
  <c r="AX99" i="6"/>
  <c r="AY99" i="6"/>
  <c r="AZ99" i="6"/>
  <c r="BA99" i="6"/>
  <c r="AW100" i="6"/>
  <c r="AX100" i="6"/>
  <c r="AY100" i="6"/>
  <c r="AZ100" i="6"/>
  <c r="BA100" i="6"/>
  <c r="AW101" i="6"/>
  <c r="AX101" i="6"/>
  <c r="AY101" i="6"/>
  <c r="AZ101" i="6"/>
  <c r="BA101" i="6"/>
  <c r="AW102" i="6"/>
  <c r="AX102" i="6"/>
  <c r="AY102" i="6"/>
  <c r="AZ102" i="6"/>
  <c r="BA102" i="6"/>
  <c r="AW103" i="6"/>
  <c r="AX103" i="6"/>
  <c r="AY103" i="6"/>
  <c r="AZ103" i="6"/>
  <c r="BA103" i="6"/>
  <c r="AW104" i="6"/>
  <c r="AX104" i="6"/>
  <c r="AY104" i="6"/>
  <c r="AZ104" i="6"/>
  <c r="BA104" i="6"/>
  <c r="AW105" i="6"/>
  <c r="AX105" i="6"/>
  <c r="AY105" i="6"/>
  <c r="AZ105" i="6"/>
  <c r="BA105" i="6"/>
  <c r="AW106" i="6"/>
  <c r="AX106" i="6"/>
  <c r="AY106" i="6"/>
  <c r="AZ106" i="6"/>
  <c r="BA106" i="6"/>
  <c r="AW107" i="6"/>
  <c r="AX107" i="6"/>
  <c r="AY107" i="6"/>
  <c r="AZ107" i="6"/>
  <c r="BA107" i="6"/>
  <c r="AW108" i="6"/>
  <c r="AX108" i="6"/>
  <c r="AY108" i="6"/>
  <c r="AZ108" i="6"/>
  <c r="BA108" i="6"/>
  <c r="AW109" i="6"/>
  <c r="AX109" i="6"/>
  <c r="AY109" i="6"/>
  <c r="AZ109" i="6"/>
  <c r="BA109" i="6"/>
  <c r="AW110" i="6"/>
  <c r="AX110" i="6"/>
  <c r="AY110" i="6"/>
  <c r="AZ110" i="6"/>
  <c r="BA110" i="6"/>
  <c r="AW111" i="6"/>
  <c r="AX111" i="6"/>
  <c r="AY111" i="6"/>
  <c r="AZ111" i="6"/>
  <c r="BA111" i="6"/>
  <c r="AW112" i="6"/>
  <c r="AX112" i="6"/>
  <c r="AY112" i="6"/>
  <c r="AZ112" i="6"/>
  <c r="BA112" i="6"/>
  <c r="AW113" i="6"/>
  <c r="AX113" i="6"/>
  <c r="AY113" i="6"/>
  <c r="AZ113" i="6"/>
  <c r="BA113" i="6"/>
  <c r="AW114" i="6"/>
  <c r="AX114" i="6"/>
  <c r="AY114" i="6"/>
  <c r="AZ114" i="6"/>
  <c r="BA114" i="6"/>
  <c r="AW115" i="6"/>
  <c r="AX115" i="6"/>
  <c r="AY115" i="6"/>
  <c r="AZ115" i="6"/>
  <c r="BA115" i="6"/>
  <c r="AW116" i="6"/>
  <c r="AX116" i="6"/>
  <c r="AY116" i="6"/>
  <c r="AZ116" i="6"/>
  <c r="BA116" i="6"/>
  <c r="AW117" i="6"/>
  <c r="AX117" i="6"/>
  <c r="AY117" i="6"/>
  <c r="AZ117" i="6"/>
  <c r="BA117" i="6"/>
  <c r="AW118" i="6"/>
  <c r="AX118" i="6"/>
  <c r="AY118" i="6"/>
  <c r="AZ118" i="6"/>
  <c r="BA118" i="6"/>
  <c r="AW119" i="6"/>
  <c r="AX119" i="6"/>
  <c r="AY119" i="6"/>
  <c r="AZ119" i="6"/>
  <c r="BA119" i="6"/>
  <c r="AW120" i="6"/>
  <c r="AX120" i="6"/>
  <c r="AY120" i="6"/>
  <c r="AZ120" i="6"/>
  <c r="BA120" i="6"/>
  <c r="AX2" i="6"/>
  <c r="AY2" i="6"/>
  <c r="AZ2" i="6"/>
  <c r="AQ3" i="6"/>
  <c r="AR3" i="6"/>
  <c r="AS3" i="6"/>
  <c r="AT3" i="6"/>
  <c r="AQ4" i="6"/>
  <c r="AR4" i="6"/>
  <c r="AS4" i="6"/>
  <c r="AT4" i="6"/>
  <c r="AQ5" i="6"/>
  <c r="AR5" i="6"/>
  <c r="AS5" i="6"/>
  <c r="AT5" i="6"/>
  <c r="AQ6" i="6"/>
  <c r="AR6" i="6"/>
  <c r="AS6" i="6"/>
  <c r="AT6" i="6"/>
  <c r="AQ7" i="6"/>
  <c r="AR7" i="6"/>
  <c r="AS7" i="6"/>
  <c r="AT7" i="6"/>
  <c r="AQ8" i="6"/>
  <c r="AR8" i="6"/>
  <c r="AS8" i="6"/>
  <c r="AT8" i="6"/>
  <c r="AQ9" i="6"/>
  <c r="AR9" i="6"/>
  <c r="AS9" i="6"/>
  <c r="AT9" i="6"/>
  <c r="AQ10" i="6"/>
  <c r="AR10" i="6"/>
  <c r="AS10" i="6"/>
  <c r="AT10" i="6"/>
  <c r="AQ11" i="6"/>
  <c r="AR11" i="6"/>
  <c r="AS11" i="6"/>
  <c r="AT11" i="6"/>
  <c r="AQ12" i="6"/>
  <c r="AR12" i="6"/>
  <c r="AS12" i="6"/>
  <c r="AT12" i="6"/>
  <c r="AQ13" i="6"/>
  <c r="AR13" i="6"/>
  <c r="AS13" i="6"/>
  <c r="AT13" i="6"/>
  <c r="AQ14" i="6"/>
  <c r="AR14" i="6"/>
  <c r="AS14" i="6"/>
  <c r="AT14" i="6"/>
  <c r="AQ15" i="6"/>
  <c r="AR15" i="6"/>
  <c r="AS15" i="6"/>
  <c r="AT15" i="6"/>
  <c r="AQ16" i="6"/>
  <c r="AR16" i="6"/>
  <c r="AS16" i="6"/>
  <c r="AT16" i="6"/>
  <c r="AQ17" i="6"/>
  <c r="AR17" i="6"/>
  <c r="AS17" i="6"/>
  <c r="AT17" i="6"/>
  <c r="AQ18" i="6"/>
  <c r="AR18" i="6"/>
  <c r="AS18" i="6"/>
  <c r="AT18" i="6"/>
  <c r="AQ19" i="6"/>
  <c r="AR19" i="6"/>
  <c r="AS19" i="6"/>
  <c r="AT19" i="6"/>
  <c r="AQ20" i="6"/>
  <c r="AR20" i="6"/>
  <c r="AS20" i="6"/>
  <c r="AT20" i="6"/>
  <c r="AQ21" i="6"/>
  <c r="AR21" i="6"/>
  <c r="AS21" i="6"/>
  <c r="AT21" i="6"/>
  <c r="AQ22" i="6"/>
  <c r="AR22" i="6"/>
  <c r="AS22" i="6"/>
  <c r="AT22" i="6"/>
  <c r="AQ23" i="6"/>
  <c r="AR23" i="6"/>
  <c r="AS23" i="6"/>
  <c r="AT23" i="6"/>
  <c r="AQ24" i="6"/>
  <c r="AR24" i="6"/>
  <c r="AS24" i="6"/>
  <c r="AT24" i="6"/>
  <c r="AQ25" i="6"/>
  <c r="AR25" i="6"/>
  <c r="AS25" i="6"/>
  <c r="AT25" i="6"/>
  <c r="AQ26" i="6"/>
  <c r="AR26" i="6"/>
  <c r="AS26" i="6"/>
  <c r="AT26" i="6"/>
  <c r="AQ27" i="6"/>
  <c r="AR27" i="6"/>
  <c r="AS27" i="6"/>
  <c r="AT27" i="6"/>
  <c r="AQ28" i="6"/>
  <c r="AR28" i="6"/>
  <c r="AS28" i="6"/>
  <c r="AT28" i="6"/>
  <c r="AQ29" i="6"/>
  <c r="AR29" i="6"/>
  <c r="AS29" i="6"/>
  <c r="AT29" i="6"/>
  <c r="AQ30" i="6"/>
  <c r="AR30" i="6"/>
  <c r="AS30" i="6"/>
  <c r="AT30" i="6"/>
  <c r="AQ31" i="6"/>
  <c r="AR31" i="6"/>
  <c r="AS31" i="6"/>
  <c r="AT31" i="6"/>
  <c r="AQ32" i="6"/>
  <c r="AR32" i="6"/>
  <c r="AS32" i="6"/>
  <c r="AT32" i="6"/>
  <c r="AQ33" i="6"/>
  <c r="AR33" i="6"/>
  <c r="AS33" i="6"/>
  <c r="AT33" i="6"/>
  <c r="AQ34" i="6"/>
  <c r="AR34" i="6"/>
  <c r="AS34" i="6"/>
  <c r="AT34" i="6"/>
  <c r="AQ35" i="6"/>
  <c r="AR35" i="6"/>
  <c r="AS35" i="6"/>
  <c r="AT35" i="6"/>
  <c r="AQ36" i="6"/>
  <c r="AR36" i="6"/>
  <c r="AS36" i="6"/>
  <c r="AT36" i="6"/>
  <c r="AQ37" i="6"/>
  <c r="AR37" i="6"/>
  <c r="AS37" i="6"/>
  <c r="AT37" i="6"/>
  <c r="AQ38" i="6"/>
  <c r="AR38" i="6"/>
  <c r="AS38" i="6"/>
  <c r="AT38" i="6"/>
  <c r="AQ39" i="6"/>
  <c r="AR39" i="6"/>
  <c r="AS39" i="6"/>
  <c r="AT39" i="6"/>
  <c r="AQ40" i="6"/>
  <c r="AR40" i="6"/>
  <c r="AS40" i="6"/>
  <c r="AT40" i="6"/>
  <c r="AQ41" i="6"/>
  <c r="AR41" i="6"/>
  <c r="AS41" i="6"/>
  <c r="AT41" i="6"/>
  <c r="AQ42" i="6"/>
  <c r="AR42" i="6"/>
  <c r="AS42" i="6"/>
  <c r="AT42" i="6"/>
  <c r="AQ43" i="6"/>
  <c r="AR43" i="6"/>
  <c r="AS43" i="6"/>
  <c r="AT43" i="6"/>
  <c r="AQ44" i="6"/>
  <c r="AR44" i="6"/>
  <c r="AS44" i="6"/>
  <c r="AT44" i="6"/>
  <c r="AQ45" i="6"/>
  <c r="AR45" i="6"/>
  <c r="AS45" i="6"/>
  <c r="AT45" i="6"/>
  <c r="AQ46" i="6"/>
  <c r="AR46" i="6"/>
  <c r="AS46" i="6"/>
  <c r="AT46" i="6"/>
  <c r="AQ47" i="6"/>
  <c r="AR47" i="6"/>
  <c r="AS47" i="6"/>
  <c r="AT47" i="6"/>
  <c r="AQ48" i="6"/>
  <c r="AR48" i="6"/>
  <c r="AS48" i="6"/>
  <c r="AT48" i="6"/>
  <c r="AQ49" i="6"/>
  <c r="AR49" i="6"/>
  <c r="AS49" i="6"/>
  <c r="AT49" i="6"/>
  <c r="AQ50" i="6"/>
  <c r="AR50" i="6"/>
  <c r="AS50" i="6"/>
  <c r="AT50" i="6"/>
  <c r="AQ51" i="6"/>
  <c r="AR51" i="6"/>
  <c r="AS51" i="6"/>
  <c r="AT51" i="6"/>
  <c r="AQ52" i="6"/>
  <c r="AR52" i="6"/>
  <c r="AS52" i="6"/>
  <c r="AT52" i="6"/>
  <c r="AQ53" i="6"/>
  <c r="AR53" i="6"/>
  <c r="AS53" i="6"/>
  <c r="AT53" i="6"/>
  <c r="AQ54" i="6"/>
  <c r="AR54" i="6"/>
  <c r="AS54" i="6"/>
  <c r="AT54" i="6"/>
  <c r="AQ55" i="6"/>
  <c r="AR55" i="6"/>
  <c r="AS55" i="6"/>
  <c r="AT55" i="6"/>
  <c r="AQ56" i="6"/>
  <c r="AR56" i="6"/>
  <c r="AS56" i="6"/>
  <c r="AT56" i="6"/>
  <c r="AQ57" i="6"/>
  <c r="AR57" i="6"/>
  <c r="AS57" i="6"/>
  <c r="AT57" i="6"/>
  <c r="AQ58" i="6"/>
  <c r="AR58" i="6"/>
  <c r="AS58" i="6"/>
  <c r="AT58" i="6"/>
  <c r="AQ59" i="6"/>
  <c r="AR59" i="6"/>
  <c r="AS59" i="6"/>
  <c r="AT59" i="6"/>
  <c r="AQ60" i="6"/>
  <c r="AR60" i="6"/>
  <c r="AS60" i="6"/>
  <c r="AT60" i="6"/>
  <c r="AQ61" i="6"/>
  <c r="AR61" i="6"/>
  <c r="AS61" i="6"/>
  <c r="AT61" i="6"/>
  <c r="AQ62" i="6"/>
  <c r="AR62" i="6"/>
  <c r="AS62" i="6"/>
  <c r="AT62" i="6"/>
  <c r="AQ63" i="6"/>
  <c r="AR63" i="6"/>
  <c r="AS63" i="6"/>
  <c r="AT63" i="6"/>
  <c r="AQ64" i="6"/>
  <c r="AR64" i="6"/>
  <c r="AS64" i="6"/>
  <c r="AT64" i="6"/>
  <c r="AQ65" i="6"/>
  <c r="AR65" i="6"/>
  <c r="AS65" i="6"/>
  <c r="AT65" i="6"/>
  <c r="AQ66" i="6"/>
  <c r="AR66" i="6"/>
  <c r="AS66" i="6"/>
  <c r="AT66" i="6"/>
  <c r="AQ67" i="6"/>
  <c r="AR67" i="6"/>
  <c r="AS67" i="6"/>
  <c r="AT67" i="6"/>
  <c r="AQ68" i="6"/>
  <c r="AR68" i="6"/>
  <c r="AS68" i="6"/>
  <c r="AT68" i="6"/>
  <c r="AQ69" i="6"/>
  <c r="AR69" i="6"/>
  <c r="AS69" i="6"/>
  <c r="AT69" i="6"/>
  <c r="AQ70" i="6"/>
  <c r="AR70" i="6"/>
  <c r="AS70" i="6"/>
  <c r="AT70" i="6"/>
  <c r="AQ71" i="6"/>
  <c r="AR71" i="6"/>
  <c r="AS71" i="6"/>
  <c r="AT71" i="6"/>
  <c r="AQ72" i="6"/>
  <c r="AR72" i="6"/>
  <c r="AS72" i="6"/>
  <c r="AT72" i="6"/>
  <c r="AQ73" i="6"/>
  <c r="AR73" i="6"/>
  <c r="AS73" i="6"/>
  <c r="AT73" i="6"/>
  <c r="AQ74" i="6"/>
  <c r="AR74" i="6"/>
  <c r="AS74" i="6"/>
  <c r="AT74" i="6"/>
  <c r="AQ75" i="6"/>
  <c r="AR75" i="6"/>
  <c r="AS75" i="6"/>
  <c r="AT75" i="6"/>
  <c r="AQ76" i="6"/>
  <c r="AR76" i="6"/>
  <c r="AS76" i="6"/>
  <c r="AT76" i="6"/>
  <c r="AQ77" i="6"/>
  <c r="AR77" i="6"/>
  <c r="AS77" i="6"/>
  <c r="AT77" i="6"/>
  <c r="AQ78" i="6"/>
  <c r="AR78" i="6"/>
  <c r="AS78" i="6"/>
  <c r="AT78" i="6"/>
  <c r="AQ79" i="6"/>
  <c r="AR79" i="6"/>
  <c r="AS79" i="6"/>
  <c r="AT79" i="6"/>
  <c r="AQ80" i="6"/>
  <c r="AR80" i="6"/>
  <c r="AS80" i="6"/>
  <c r="AT80" i="6"/>
  <c r="AQ81" i="6"/>
  <c r="AR81" i="6"/>
  <c r="AS81" i="6"/>
  <c r="AT81" i="6"/>
  <c r="AQ82" i="6"/>
  <c r="AR82" i="6"/>
  <c r="AS82" i="6"/>
  <c r="AT82" i="6"/>
  <c r="AQ83" i="6"/>
  <c r="AR83" i="6"/>
  <c r="AS83" i="6"/>
  <c r="AT83" i="6"/>
  <c r="AQ84" i="6"/>
  <c r="AR84" i="6"/>
  <c r="AS84" i="6"/>
  <c r="AT84" i="6"/>
  <c r="AQ85" i="6"/>
  <c r="AR85" i="6"/>
  <c r="AS85" i="6"/>
  <c r="AT85" i="6"/>
  <c r="AQ86" i="6"/>
  <c r="AR86" i="6"/>
  <c r="AS86" i="6"/>
  <c r="AT86" i="6"/>
  <c r="AQ87" i="6"/>
  <c r="AR87" i="6"/>
  <c r="AS87" i="6"/>
  <c r="AT87" i="6"/>
  <c r="AQ88" i="6"/>
  <c r="AR88" i="6"/>
  <c r="AS88" i="6"/>
  <c r="AT88" i="6"/>
  <c r="AQ89" i="6"/>
  <c r="AR89" i="6"/>
  <c r="AS89" i="6"/>
  <c r="AT89" i="6"/>
  <c r="AU89" i="6"/>
  <c r="AQ90" i="6"/>
  <c r="AR90" i="6"/>
  <c r="AS90" i="6"/>
  <c r="AT90" i="6"/>
  <c r="AU90" i="6"/>
  <c r="AQ91" i="6"/>
  <c r="AR91" i="6"/>
  <c r="AS91" i="6"/>
  <c r="AT91" i="6"/>
  <c r="AU91" i="6"/>
  <c r="AQ92" i="6"/>
  <c r="AR92" i="6"/>
  <c r="AS92" i="6"/>
  <c r="AT92" i="6"/>
  <c r="AU92" i="6"/>
  <c r="AQ93" i="6"/>
  <c r="AR93" i="6"/>
  <c r="AS93" i="6"/>
  <c r="AT93" i="6"/>
  <c r="AU93" i="6"/>
  <c r="AQ94" i="6"/>
  <c r="AR94" i="6"/>
  <c r="AS94" i="6"/>
  <c r="AT94" i="6"/>
  <c r="AU94" i="6"/>
  <c r="AQ95" i="6"/>
  <c r="AR95" i="6"/>
  <c r="AS95" i="6"/>
  <c r="AT95" i="6"/>
  <c r="AU95" i="6"/>
  <c r="AQ96" i="6"/>
  <c r="AR96" i="6"/>
  <c r="AS96" i="6"/>
  <c r="AT96" i="6"/>
  <c r="AU96" i="6"/>
  <c r="AQ97" i="6"/>
  <c r="AR97" i="6"/>
  <c r="AS97" i="6"/>
  <c r="AT97" i="6"/>
  <c r="AU97" i="6"/>
  <c r="AQ98" i="6"/>
  <c r="AR98" i="6"/>
  <c r="AS98" i="6"/>
  <c r="AT98" i="6"/>
  <c r="AU98" i="6"/>
  <c r="AQ99" i="6"/>
  <c r="AR99" i="6"/>
  <c r="AS99" i="6"/>
  <c r="AT99" i="6"/>
  <c r="AU99" i="6"/>
  <c r="AQ100" i="6"/>
  <c r="AR100" i="6"/>
  <c r="AS100" i="6"/>
  <c r="AT100" i="6"/>
  <c r="AU100" i="6"/>
  <c r="AQ101" i="6"/>
  <c r="AR101" i="6"/>
  <c r="AS101" i="6"/>
  <c r="AT101" i="6"/>
  <c r="AU101" i="6"/>
  <c r="AQ102" i="6"/>
  <c r="AR102" i="6"/>
  <c r="AS102" i="6"/>
  <c r="AT102" i="6"/>
  <c r="AU102" i="6"/>
  <c r="AQ103" i="6"/>
  <c r="AR103" i="6"/>
  <c r="AS103" i="6"/>
  <c r="AT103" i="6"/>
  <c r="AU103" i="6"/>
  <c r="AQ104" i="6"/>
  <c r="AR104" i="6"/>
  <c r="AS104" i="6"/>
  <c r="AT104" i="6"/>
  <c r="AU104" i="6"/>
  <c r="AQ105" i="6"/>
  <c r="AR105" i="6"/>
  <c r="AS105" i="6"/>
  <c r="AT105" i="6"/>
  <c r="AU105" i="6"/>
  <c r="AQ106" i="6"/>
  <c r="AR106" i="6"/>
  <c r="AS106" i="6"/>
  <c r="AT106" i="6"/>
  <c r="AU106" i="6"/>
  <c r="AQ107" i="6"/>
  <c r="AR107" i="6"/>
  <c r="AS107" i="6"/>
  <c r="AT107" i="6"/>
  <c r="AU107" i="6"/>
  <c r="AQ108" i="6"/>
  <c r="AR108" i="6"/>
  <c r="AS108" i="6"/>
  <c r="AT108" i="6"/>
  <c r="AU108" i="6"/>
  <c r="AQ109" i="6"/>
  <c r="AR109" i="6"/>
  <c r="AS109" i="6"/>
  <c r="AT109" i="6"/>
  <c r="AU109" i="6"/>
  <c r="AQ110" i="6"/>
  <c r="AR110" i="6"/>
  <c r="AS110" i="6"/>
  <c r="AT110" i="6"/>
  <c r="AU110" i="6"/>
  <c r="AQ111" i="6"/>
  <c r="AR111" i="6"/>
  <c r="AS111" i="6"/>
  <c r="AT111" i="6"/>
  <c r="AU111" i="6"/>
  <c r="AQ112" i="6"/>
  <c r="AR112" i="6"/>
  <c r="AS112" i="6"/>
  <c r="AT112" i="6"/>
  <c r="AU112" i="6"/>
  <c r="AQ113" i="6"/>
  <c r="AR113" i="6"/>
  <c r="AS113" i="6"/>
  <c r="AT113" i="6"/>
  <c r="AU113" i="6"/>
  <c r="AQ114" i="6"/>
  <c r="AR114" i="6"/>
  <c r="AS114" i="6"/>
  <c r="AT114" i="6"/>
  <c r="AU114" i="6"/>
  <c r="AQ115" i="6"/>
  <c r="AR115" i="6"/>
  <c r="AS115" i="6"/>
  <c r="AT115" i="6"/>
  <c r="AU115" i="6"/>
  <c r="AQ116" i="6"/>
  <c r="AR116" i="6"/>
  <c r="AS116" i="6"/>
  <c r="AT116" i="6"/>
  <c r="AU116" i="6"/>
  <c r="AQ117" i="6"/>
  <c r="AR117" i="6"/>
  <c r="AS117" i="6"/>
  <c r="AT117" i="6"/>
  <c r="AU117" i="6"/>
  <c r="AQ118" i="6"/>
  <c r="AR118" i="6"/>
  <c r="AS118" i="6"/>
  <c r="AT118" i="6"/>
  <c r="AU118" i="6"/>
  <c r="AQ119" i="6"/>
  <c r="AR119" i="6"/>
  <c r="AS119" i="6"/>
  <c r="AT119" i="6"/>
  <c r="AU119" i="6"/>
  <c r="AQ120" i="6"/>
  <c r="AR120" i="6"/>
  <c r="AS120" i="6"/>
  <c r="AT120" i="6"/>
  <c r="AU120" i="6"/>
  <c r="AR2" i="6"/>
  <c r="AS2" i="6"/>
  <c r="AT2" i="6"/>
  <c r="AK3" i="6"/>
  <c r="AL3" i="6"/>
  <c r="AM3" i="6"/>
  <c r="AN3" i="6"/>
  <c r="AK4" i="6"/>
  <c r="AL4" i="6"/>
  <c r="AM4" i="6"/>
  <c r="AN4" i="6"/>
  <c r="AK5" i="6"/>
  <c r="AL5" i="6"/>
  <c r="AM5" i="6"/>
  <c r="AN5" i="6"/>
  <c r="AK6" i="6"/>
  <c r="AL6" i="6"/>
  <c r="AM6" i="6"/>
  <c r="AN6" i="6"/>
  <c r="AK7" i="6"/>
  <c r="AL7" i="6"/>
  <c r="AM7" i="6"/>
  <c r="AN7" i="6"/>
  <c r="AK8" i="6"/>
  <c r="AL8" i="6"/>
  <c r="AM8" i="6"/>
  <c r="AN8" i="6"/>
  <c r="AK9" i="6"/>
  <c r="AL9" i="6"/>
  <c r="AM9" i="6"/>
  <c r="AN9" i="6"/>
  <c r="AK10" i="6"/>
  <c r="AL10" i="6"/>
  <c r="AM10" i="6"/>
  <c r="AN10" i="6"/>
  <c r="AK11" i="6"/>
  <c r="AL11" i="6"/>
  <c r="AM11" i="6"/>
  <c r="AN11" i="6"/>
  <c r="AK12" i="6"/>
  <c r="AL12" i="6"/>
  <c r="AM12" i="6"/>
  <c r="AN12" i="6"/>
  <c r="AK13" i="6"/>
  <c r="AL13" i="6"/>
  <c r="AM13" i="6"/>
  <c r="AN13" i="6"/>
  <c r="AK14" i="6"/>
  <c r="AL14" i="6"/>
  <c r="AM14" i="6"/>
  <c r="AN14" i="6"/>
  <c r="AK15" i="6"/>
  <c r="AL15" i="6"/>
  <c r="AM15" i="6"/>
  <c r="AN15" i="6"/>
  <c r="AK16" i="6"/>
  <c r="AL16" i="6"/>
  <c r="AM16" i="6"/>
  <c r="AN16" i="6"/>
  <c r="AK17" i="6"/>
  <c r="AL17" i="6"/>
  <c r="AM17" i="6"/>
  <c r="AN17" i="6"/>
  <c r="AK18" i="6"/>
  <c r="AL18" i="6"/>
  <c r="AM18" i="6"/>
  <c r="AN18" i="6"/>
  <c r="AK19" i="6"/>
  <c r="AL19" i="6"/>
  <c r="AM19" i="6"/>
  <c r="AN19" i="6"/>
  <c r="AK20" i="6"/>
  <c r="AL20" i="6"/>
  <c r="AM20" i="6"/>
  <c r="AN20" i="6"/>
  <c r="AK21" i="6"/>
  <c r="AL21" i="6"/>
  <c r="AM21" i="6"/>
  <c r="AN21" i="6"/>
  <c r="AK22" i="6"/>
  <c r="AL22" i="6"/>
  <c r="AM22" i="6"/>
  <c r="AN22" i="6"/>
  <c r="AK23" i="6"/>
  <c r="AL23" i="6"/>
  <c r="AM23" i="6"/>
  <c r="AN23" i="6"/>
  <c r="AK24" i="6"/>
  <c r="AL24" i="6"/>
  <c r="AM24" i="6"/>
  <c r="AN24" i="6"/>
  <c r="AK25" i="6"/>
  <c r="AL25" i="6"/>
  <c r="AM25" i="6"/>
  <c r="AN25" i="6"/>
  <c r="AK26" i="6"/>
  <c r="AL26" i="6"/>
  <c r="AM26" i="6"/>
  <c r="AN26" i="6"/>
  <c r="AK27" i="6"/>
  <c r="AL27" i="6"/>
  <c r="AM27" i="6"/>
  <c r="AN27" i="6"/>
  <c r="AK28" i="6"/>
  <c r="AL28" i="6"/>
  <c r="AM28" i="6"/>
  <c r="AN28" i="6"/>
  <c r="AK29" i="6"/>
  <c r="AL29" i="6"/>
  <c r="AM29" i="6"/>
  <c r="AN29" i="6"/>
  <c r="AK30" i="6"/>
  <c r="AL30" i="6"/>
  <c r="AM30" i="6"/>
  <c r="AN30" i="6"/>
  <c r="AK31" i="6"/>
  <c r="AL31" i="6"/>
  <c r="AM31" i="6"/>
  <c r="AN31" i="6"/>
  <c r="AK32" i="6"/>
  <c r="AL32" i="6"/>
  <c r="AM32" i="6"/>
  <c r="AN32" i="6"/>
  <c r="AK33" i="6"/>
  <c r="AL33" i="6"/>
  <c r="AM33" i="6"/>
  <c r="AN33" i="6"/>
  <c r="AK34" i="6"/>
  <c r="AL34" i="6"/>
  <c r="AM34" i="6"/>
  <c r="AN34" i="6"/>
  <c r="AK35" i="6"/>
  <c r="AL35" i="6"/>
  <c r="AM35" i="6"/>
  <c r="AN35" i="6"/>
  <c r="AK36" i="6"/>
  <c r="AL36" i="6"/>
  <c r="AM36" i="6"/>
  <c r="AN36" i="6"/>
  <c r="AK37" i="6"/>
  <c r="AL37" i="6"/>
  <c r="AM37" i="6"/>
  <c r="AN37" i="6"/>
  <c r="AK38" i="6"/>
  <c r="AL38" i="6"/>
  <c r="AM38" i="6"/>
  <c r="AN38" i="6"/>
  <c r="AK39" i="6"/>
  <c r="AL39" i="6"/>
  <c r="AM39" i="6"/>
  <c r="AN39" i="6"/>
  <c r="AK40" i="6"/>
  <c r="AL40" i="6"/>
  <c r="AM40" i="6"/>
  <c r="AN40" i="6"/>
  <c r="AK41" i="6"/>
  <c r="AL41" i="6"/>
  <c r="AM41" i="6"/>
  <c r="AN41" i="6"/>
  <c r="AK42" i="6"/>
  <c r="AL42" i="6"/>
  <c r="AM42" i="6"/>
  <c r="AN42" i="6"/>
  <c r="AK43" i="6"/>
  <c r="AL43" i="6"/>
  <c r="AM43" i="6"/>
  <c r="AN43" i="6"/>
  <c r="AK44" i="6"/>
  <c r="AL44" i="6"/>
  <c r="AM44" i="6"/>
  <c r="AN44" i="6"/>
  <c r="AK45" i="6"/>
  <c r="AL45" i="6"/>
  <c r="AM45" i="6"/>
  <c r="AN45" i="6"/>
  <c r="AK46" i="6"/>
  <c r="AL46" i="6"/>
  <c r="AM46" i="6"/>
  <c r="AN46" i="6"/>
  <c r="AK47" i="6"/>
  <c r="AL47" i="6"/>
  <c r="AM47" i="6"/>
  <c r="AN47" i="6"/>
  <c r="AK48" i="6"/>
  <c r="AL48" i="6"/>
  <c r="AM48" i="6"/>
  <c r="AN48" i="6"/>
  <c r="AK49" i="6"/>
  <c r="AL49" i="6"/>
  <c r="AM49" i="6"/>
  <c r="AN49" i="6"/>
  <c r="AK50" i="6"/>
  <c r="AL50" i="6"/>
  <c r="AM50" i="6"/>
  <c r="AN50" i="6"/>
  <c r="AK51" i="6"/>
  <c r="AL51" i="6"/>
  <c r="AM51" i="6"/>
  <c r="AN51" i="6"/>
  <c r="AK52" i="6"/>
  <c r="AL52" i="6"/>
  <c r="AM52" i="6"/>
  <c r="AN52" i="6"/>
  <c r="AK53" i="6"/>
  <c r="AL53" i="6"/>
  <c r="AM53" i="6"/>
  <c r="AN53" i="6"/>
  <c r="AK54" i="6"/>
  <c r="AL54" i="6"/>
  <c r="AM54" i="6"/>
  <c r="AN54" i="6"/>
  <c r="AK55" i="6"/>
  <c r="AL55" i="6"/>
  <c r="AM55" i="6"/>
  <c r="AN55" i="6"/>
  <c r="AK56" i="6"/>
  <c r="AL56" i="6"/>
  <c r="AM56" i="6"/>
  <c r="AN56" i="6"/>
  <c r="AK57" i="6"/>
  <c r="AL57" i="6"/>
  <c r="AM57" i="6"/>
  <c r="AN57" i="6"/>
  <c r="AK58" i="6"/>
  <c r="AL58" i="6"/>
  <c r="AM58" i="6"/>
  <c r="AN58" i="6"/>
  <c r="AK59" i="6"/>
  <c r="AL59" i="6"/>
  <c r="AM59" i="6"/>
  <c r="AN59" i="6"/>
  <c r="AK60" i="6"/>
  <c r="AL60" i="6"/>
  <c r="AM60" i="6"/>
  <c r="AN60" i="6"/>
  <c r="AK61" i="6"/>
  <c r="AL61" i="6"/>
  <c r="AM61" i="6"/>
  <c r="AN61" i="6"/>
  <c r="AK62" i="6"/>
  <c r="AL62" i="6"/>
  <c r="AM62" i="6"/>
  <c r="AN62" i="6"/>
  <c r="AK63" i="6"/>
  <c r="AL63" i="6"/>
  <c r="AM63" i="6"/>
  <c r="AN63" i="6"/>
  <c r="AK64" i="6"/>
  <c r="AL64" i="6"/>
  <c r="AM64" i="6"/>
  <c r="AN64" i="6"/>
  <c r="AK65" i="6"/>
  <c r="AL65" i="6"/>
  <c r="AM65" i="6"/>
  <c r="AN65" i="6"/>
  <c r="AK66" i="6"/>
  <c r="AL66" i="6"/>
  <c r="AM66" i="6"/>
  <c r="AN66" i="6"/>
  <c r="AK67" i="6"/>
  <c r="AL67" i="6"/>
  <c r="AM67" i="6"/>
  <c r="AN67" i="6"/>
  <c r="AK68" i="6"/>
  <c r="AL68" i="6"/>
  <c r="AM68" i="6"/>
  <c r="AN68" i="6"/>
  <c r="AK69" i="6"/>
  <c r="AL69" i="6"/>
  <c r="AM69" i="6"/>
  <c r="AN69" i="6"/>
  <c r="AK70" i="6"/>
  <c r="AL70" i="6"/>
  <c r="AM70" i="6"/>
  <c r="AN70" i="6"/>
  <c r="AK71" i="6"/>
  <c r="AL71" i="6"/>
  <c r="AM71" i="6"/>
  <c r="AN71" i="6"/>
  <c r="AK72" i="6"/>
  <c r="AL72" i="6"/>
  <c r="AM72" i="6"/>
  <c r="AN72" i="6"/>
  <c r="AK73" i="6"/>
  <c r="AL73" i="6"/>
  <c r="AM73" i="6"/>
  <c r="AN73" i="6"/>
  <c r="AK74" i="6"/>
  <c r="AL74" i="6"/>
  <c r="AM74" i="6"/>
  <c r="AN74" i="6"/>
  <c r="AK75" i="6"/>
  <c r="AL75" i="6"/>
  <c r="AM75" i="6"/>
  <c r="AN75" i="6"/>
  <c r="AK76" i="6"/>
  <c r="AL76" i="6"/>
  <c r="AM76" i="6"/>
  <c r="AN76" i="6"/>
  <c r="AK77" i="6"/>
  <c r="AL77" i="6"/>
  <c r="AM77" i="6"/>
  <c r="AN77" i="6"/>
  <c r="AK78" i="6"/>
  <c r="AL78" i="6"/>
  <c r="AM78" i="6"/>
  <c r="AN78" i="6"/>
  <c r="AK79" i="6"/>
  <c r="AL79" i="6"/>
  <c r="AM79" i="6"/>
  <c r="AN79" i="6"/>
  <c r="AK80" i="6"/>
  <c r="AL80" i="6"/>
  <c r="AM80" i="6"/>
  <c r="AN80" i="6"/>
  <c r="AK81" i="6"/>
  <c r="AL81" i="6"/>
  <c r="AM81" i="6"/>
  <c r="AN81" i="6"/>
  <c r="AK82" i="6"/>
  <c r="AL82" i="6"/>
  <c r="AM82" i="6"/>
  <c r="AN82" i="6"/>
  <c r="AK83" i="6"/>
  <c r="AL83" i="6"/>
  <c r="AM83" i="6"/>
  <c r="AN83" i="6"/>
  <c r="AK84" i="6"/>
  <c r="AL84" i="6"/>
  <c r="AM84" i="6"/>
  <c r="AN84" i="6"/>
  <c r="AK85" i="6"/>
  <c r="AL85" i="6"/>
  <c r="AM85" i="6"/>
  <c r="AN85" i="6"/>
  <c r="AK86" i="6"/>
  <c r="AL86" i="6"/>
  <c r="AM86" i="6"/>
  <c r="AN86" i="6"/>
  <c r="AK87" i="6"/>
  <c r="AL87" i="6"/>
  <c r="AM87" i="6"/>
  <c r="AN87" i="6"/>
  <c r="AK88" i="6"/>
  <c r="AL88" i="6"/>
  <c r="AM88" i="6"/>
  <c r="AN88" i="6"/>
  <c r="AK89" i="6"/>
  <c r="AL89" i="6"/>
  <c r="AM89" i="6"/>
  <c r="AN89" i="6"/>
  <c r="AK90" i="6"/>
  <c r="AL90" i="6"/>
  <c r="AM90" i="6"/>
  <c r="AN90" i="6"/>
  <c r="AO90" i="6"/>
  <c r="AK91" i="6"/>
  <c r="AL91" i="6"/>
  <c r="AM91" i="6"/>
  <c r="AN91" i="6"/>
  <c r="AO91" i="6"/>
  <c r="AK92" i="6"/>
  <c r="AL92" i="6"/>
  <c r="AM92" i="6"/>
  <c r="AN92" i="6"/>
  <c r="AO92" i="6"/>
  <c r="AK93" i="6"/>
  <c r="AL93" i="6"/>
  <c r="AM93" i="6"/>
  <c r="AN93" i="6"/>
  <c r="AO93" i="6"/>
  <c r="AK94" i="6"/>
  <c r="AL94" i="6"/>
  <c r="AM94" i="6"/>
  <c r="AN94" i="6"/>
  <c r="AO94" i="6"/>
  <c r="AK95" i="6"/>
  <c r="AL95" i="6"/>
  <c r="AM95" i="6"/>
  <c r="AN95" i="6"/>
  <c r="AO95" i="6"/>
  <c r="AK96" i="6"/>
  <c r="AL96" i="6"/>
  <c r="AM96" i="6"/>
  <c r="AN96" i="6"/>
  <c r="AO96" i="6"/>
  <c r="AK97" i="6"/>
  <c r="AL97" i="6"/>
  <c r="AM97" i="6"/>
  <c r="AN97" i="6"/>
  <c r="AO97" i="6"/>
  <c r="AK98" i="6"/>
  <c r="AL98" i="6"/>
  <c r="AM98" i="6"/>
  <c r="AN98" i="6"/>
  <c r="AO98" i="6"/>
  <c r="AK99" i="6"/>
  <c r="AL99" i="6"/>
  <c r="AM99" i="6"/>
  <c r="AN99" i="6"/>
  <c r="AO99" i="6"/>
  <c r="AK100" i="6"/>
  <c r="AL100" i="6"/>
  <c r="AM100" i="6"/>
  <c r="AN100" i="6"/>
  <c r="AO100" i="6"/>
  <c r="AK101" i="6"/>
  <c r="AL101" i="6"/>
  <c r="AM101" i="6"/>
  <c r="AN101" i="6"/>
  <c r="AO101" i="6"/>
  <c r="AK102" i="6"/>
  <c r="AL102" i="6"/>
  <c r="AM102" i="6"/>
  <c r="AN102" i="6"/>
  <c r="AO102" i="6"/>
  <c r="AK103" i="6"/>
  <c r="AL103" i="6"/>
  <c r="AM103" i="6"/>
  <c r="AN103" i="6"/>
  <c r="AO103" i="6"/>
  <c r="AK104" i="6"/>
  <c r="AL104" i="6"/>
  <c r="AM104" i="6"/>
  <c r="AN104" i="6"/>
  <c r="AO104" i="6"/>
  <c r="AK105" i="6"/>
  <c r="AL105" i="6"/>
  <c r="AM105" i="6"/>
  <c r="AN105" i="6"/>
  <c r="AO105" i="6"/>
  <c r="AK106" i="6"/>
  <c r="AL106" i="6"/>
  <c r="AM106" i="6"/>
  <c r="AN106" i="6"/>
  <c r="AO106" i="6"/>
  <c r="AK107" i="6"/>
  <c r="AL107" i="6"/>
  <c r="AM107" i="6"/>
  <c r="AN107" i="6"/>
  <c r="AO107" i="6"/>
  <c r="AK108" i="6"/>
  <c r="AL108" i="6"/>
  <c r="AM108" i="6"/>
  <c r="AN108" i="6"/>
  <c r="AO108" i="6"/>
  <c r="AK109" i="6"/>
  <c r="AL109" i="6"/>
  <c r="AM109" i="6"/>
  <c r="AN109" i="6"/>
  <c r="AO109" i="6"/>
  <c r="AK110" i="6"/>
  <c r="AL110" i="6"/>
  <c r="AM110" i="6"/>
  <c r="AN110" i="6"/>
  <c r="AO110" i="6"/>
  <c r="AK111" i="6"/>
  <c r="AL111" i="6"/>
  <c r="AM111" i="6"/>
  <c r="AN111" i="6"/>
  <c r="AO111" i="6"/>
  <c r="AK112" i="6"/>
  <c r="AL112" i="6"/>
  <c r="AM112" i="6"/>
  <c r="AN112" i="6"/>
  <c r="AO112" i="6"/>
  <c r="AK113" i="6"/>
  <c r="AL113" i="6"/>
  <c r="AM113" i="6"/>
  <c r="AN113" i="6"/>
  <c r="AO113" i="6"/>
  <c r="AK114" i="6"/>
  <c r="AL114" i="6"/>
  <c r="AM114" i="6"/>
  <c r="AN114" i="6"/>
  <c r="AO114" i="6"/>
  <c r="AK115" i="6"/>
  <c r="AL115" i="6"/>
  <c r="AM115" i="6"/>
  <c r="AN115" i="6"/>
  <c r="AO115" i="6"/>
  <c r="AK116" i="6"/>
  <c r="AL116" i="6"/>
  <c r="AM116" i="6"/>
  <c r="AN116" i="6"/>
  <c r="AO116" i="6"/>
  <c r="AK117" i="6"/>
  <c r="AL117" i="6"/>
  <c r="AM117" i="6"/>
  <c r="AN117" i="6"/>
  <c r="AO117" i="6"/>
  <c r="AK118" i="6"/>
  <c r="AL118" i="6"/>
  <c r="AM118" i="6"/>
  <c r="AN118" i="6"/>
  <c r="AO118" i="6"/>
  <c r="AK119" i="6"/>
  <c r="AL119" i="6"/>
  <c r="AM119" i="6"/>
  <c r="AN119" i="6"/>
  <c r="AO119" i="6"/>
  <c r="AK120" i="6"/>
  <c r="AL120" i="6"/>
  <c r="AM120" i="6"/>
  <c r="AN120" i="6"/>
  <c r="AO120" i="6"/>
  <c r="AL2" i="6"/>
  <c r="AM2" i="6"/>
  <c r="AN2" i="6"/>
  <c r="AE3" i="6"/>
  <c r="AF3" i="6"/>
  <c r="AG3" i="6"/>
  <c r="AH3" i="6"/>
  <c r="AE4" i="6"/>
  <c r="AF4" i="6"/>
  <c r="AG4" i="6"/>
  <c r="AH4" i="6"/>
  <c r="AE5" i="6"/>
  <c r="AF5" i="6"/>
  <c r="AG5" i="6"/>
  <c r="AH5" i="6"/>
  <c r="AE6" i="6"/>
  <c r="AF6" i="6"/>
  <c r="AG6" i="6"/>
  <c r="AH6" i="6"/>
  <c r="AE7" i="6"/>
  <c r="AF7" i="6"/>
  <c r="AG7" i="6"/>
  <c r="AH7" i="6"/>
  <c r="AE8" i="6"/>
  <c r="AF8" i="6"/>
  <c r="AG8" i="6"/>
  <c r="AH8" i="6"/>
  <c r="AE9" i="6"/>
  <c r="AF9" i="6"/>
  <c r="AG9" i="6"/>
  <c r="AH9" i="6"/>
  <c r="AE10" i="6"/>
  <c r="AF10" i="6"/>
  <c r="AG10" i="6"/>
  <c r="AH10" i="6"/>
  <c r="AE11" i="6"/>
  <c r="AF11" i="6"/>
  <c r="AG11" i="6"/>
  <c r="AH11" i="6"/>
  <c r="AE12" i="6"/>
  <c r="AF12" i="6"/>
  <c r="AG12" i="6"/>
  <c r="AH12" i="6"/>
  <c r="AE13" i="6"/>
  <c r="AF13" i="6"/>
  <c r="AG13" i="6"/>
  <c r="AH13" i="6"/>
  <c r="AE14" i="6"/>
  <c r="AF14" i="6"/>
  <c r="AG14" i="6"/>
  <c r="AH14" i="6"/>
  <c r="AE15" i="6"/>
  <c r="AF15" i="6"/>
  <c r="AG15" i="6"/>
  <c r="AH15" i="6"/>
  <c r="AE16" i="6"/>
  <c r="AF16" i="6"/>
  <c r="AG16" i="6"/>
  <c r="AH16" i="6"/>
  <c r="AE17" i="6"/>
  <c r="AF17" i="6"/>
  <c r="AG17" i="6"/>
  <c r="AH17" i="6"/>
  <c r="AE18" i="6"/>
  <c r="AF18" i="6"/>
  <c r="AG18" i="6"/>
  <c r="AH18" i="6"/>
  <c r="AE19" i="6"/>
  <c r="AF19" i="6"/>
  <c r="AG19" i="6"/>
  <c r="AH19" i="6"/>
  <c r="AE20" i="6"/>
  <c r="AF20" i="6"/>
  <c r="AG20" i="6"/>
  <c r="AH20" i="6"/>
  <c r="AE21" i="6"/>
  <c r="AF21" i="6"/>
  <c r="AG21" i="6"/>
  <c r="AH21" i="6"/>
  <c r="AE22" i="6"/>
  <c r="AF22" i="6"/>
  <c r="AG22" i="6"/>
  <c r="AH22" i="6"/>
  <c r="AE23" i="6"/>
  <c r="AF23" i="6"/>
  <c r="AG23" i="6"/>
  <c r="AH23" i="6"/>
  <c r="AE24" i="6"/>
  <c r="AF24" i="6"/>
  <c r="AG24" i="6"/>
  <c r="AH24" i="6"/>
  <c r="AE25" i="6"/>
  <c r="AF25" i="6"/>
  <c r="AG25" i="6"/>
  <c r="AH25" i="6"/>
  <c r="AE26" i="6"/>
  <c r="AF26" i="6"/>
  <c r="AG26" i="6"/>
  <c r="AH26" i="6"/>
  <c r="AE27" i="6"/>
  <c r="AF27" i="6"/>
  <c r="AG27" i="6"/>
  <c r="AH27" i="6"/>
  <c r="AE28" i="6"/>
  <c r="AF28" i="6"/>
  <c r="AG28" i="6"/>
  <c r="AH28" i="6"/>
  <c r="AE29" i="6"/>
  <c r="AF29" i="6"/>
  <c r="AG29" i="6"/>
  <c r="AH29" i="6"/>
  <c r="AE30" i="6"/>
  <c r="AF30" i="6"/>
  <c r="AG30" i="6"/>
  <c r="AH30" i="6"/>
  <c r="AE31" i="6"/>
  <c r="AF31" i="6"/>
  <c r="AG31" i="6"/>
  <c r="AH31" i="6"/>
  <c r="AE32" i="6"/>
  <c r="AF32" i="6"/>
  <c r="AG32" i="6"/>
  <c r="AH32" i="6"/>
  <c r="AE33" i="6"/>
  <c r="AF33" i="6"/>
  <c r="AG33" i="6"/>
  <c r="AH33" i="6"/>
  <c r="AE34" i="6"/>
  <c r="AF34" i="6"/>
  <c r="AG34" i="6"/>
  <c r="AH34" i="6"/>
  <c r="AE35" i="6"/>
  <c r="AF35" i="6"/>
  <c r="AG35" i="6"/>
  <c r="AH35" i="6"/>
  <c r="AE36" i="6"/>
  <c r="AF36" i="6"/>
  <c r="AG36" i="6"/>
  <c r="AH36" i="6"/>
  <c r="AE37" i="6"/>
  <c r="AF37" i="6"/>
  <c r="AG37" i="6"/>
  <c r="AH37" i="6"/>
  <c r="AE38" i="6"/>
  <c r="AF38" i="6"/>
  <c r="AG38" i="6"/>
  <c r="AH38" i="6"/>
  <c r="AE39" i="6"/>
  <c r="AF39" i="6"/>
  <c r="AG39" i="6"/>
  <c r="AH39" i="6"/>
  <c r="AE40" i="6"/>
  <c r="AF40" i="6"/>
  <c r="AG40" i="6"/>
  <c r="AH40" i="6"/>
  <c r="AE41" i="6"/>
  <c r="AF41" i="6"/>
  <c r="AG41" i="6"/>
  <c r="AH41" i="6"/>
  <c r="AE42" i="6"/>
  <c r="AF42" i="6"/>
  <c r="AG42" i="6"/>
  <c r="AH42" i="6"/>
  <c r="AE43" i="6"/>
  <c r="AF43" i="6"/>
  <c r="AG43" i="6"/>
  <c r="AH43" i="6"/>
  <c r="AE44" i="6"/>
  <c r="AF44" i="6"/>
  <c r="AG44" i="6"/>
  <c r="AH44" i="6"/>
  <c r="AE45" i="6"/>
  <c r="AF45" i="6"/>
  <c r="AG45" i="6"/>
  <c r="AH45" i="6"/>
  <c r="AE46" i="6"/>
  <c r="AF46" i="6"/>
  <c r="AG46" i="6"/>
  <c r="AH46" i="6"/>
  <c r="AE47" i="6"/>
  <c r="AF47" i="6"/>
  <c r="AG47" i="6"/>
  <c r="AH47" i="6"/>
  <c r="AE48" i="6"/>
  <c r="AF48" i="6"/>
  <c r="AG48" i="6"/>
  <c r="AH48" i="6"/>
  <c r="AE49" i="6"/>
  <c r="AF49" i="6"/>
  <c r="AG49" i="6"/>
  <c r="AH49" i="6"/>
  <c r="AE50" i="6"/>
  <c r="AF50" i="6"/>
  <c r="AG50" i="6"/>
  <c r="AH50" i="6"/>
  <c r="AE51" i="6"/>
  <c r="AF51" i="6"/>
  <c r="AG51" i="6"/>
  <c r="AH51" i="6"/>
  <c r="AE52" i="6"/>
  <c r="AF52" i="6"/>
  <c r="AG52" i="6"/>
  <c r="AH52" i="6"/>
  <c r="AE53" i="6"/>
  <c r="AF53" i="6"/>
  <c r="AG53" i="6"/>
  <c r="AH53" i="6"/>
  <c r="AE54" i="6"/>
  <c r="AF54" i="6"/>
  <c r="AG54" i="6"/>
  <c r="AH54" i="6"/>
  <c r="AE55" i="6"/>
  <c r="AF55" i="6"/>
  <c r="AG55" i="6"/>
  <c r="AH55" i="6"/>
  <c r="AE56" i="6"/>
  <c r="AF56" i="6"/>
  <c r="AG56" i="6"/>
  <c r="AH56" i="6"/>
  <c r="AE57" i="6"/>
  <c r="AF57" i="6"/>
  <c r="AG57" i="6"/>
  <c r="AH57" i="6"/>
  <c r="AE58" i="6"/>
  <c r="AF58" i="6"/>
  <c r="AG58" i="6"/>
  <c r="AH58" i="6"/>
  <c r="AE59" i="6"/>
  <c r="AF59" i="6"/>
  <c r="AG59" i="6"/>
  <c r="AH59" i="6"/>
  <c r="AE60" i="6"/>
  <c r="AF60" i="6"/>
  <c r="AG60" i="6"/>
  <c r="AH60" i="6"/>
  <c r="AE61" i="6"/>
  <c r="AF61" i="6"/>
  <c r="AG61" i="6"/>
  <c r="AH61" i="6"/>
  <c r="AE62" i="6"/>
  <c r="AF62" i="6"/>
  <c r="AG62" i="6"/>
  <c r="AH62" i="6"/>
  <c r="AE63" i="6"/>
  <c r="AF63" i="6"/>
  <c r="AG63" i="6"/>
  <c r="AH63" i="6"/>
  <c r="AE64" i="6"/>
  <c r="AF64" i="6"/>
  <c r="AG64" i="6"/>
  <c r="AH64" i="6"/>
  <c r="AE65" i="6"/>
  <c r="AF65" i="6"/>
  <c r="AG65" i="6"/>
  <c r="AH65" i="6"/>
  <c r="AE66" i="6"/>
  <c r="AF66" i="6"/>
  <c r="AG66" i="6"/>
  <c r="AH66" i="6"/>
  <c r="AE67" i="6"/>
  <c r="AF67" i="6"/>
  <c r="AG67" i="6"/>
  <c r="AH67" i="6"/>
  <c r="AE68" i="6"/>
  <c r="AF68" i="6"/>
  <c r="AG68" i="6"/>
  <c r="AH68" i="6"/>
  <c r="AE69" i="6"/>
  <c r="AF69" i="6"/>
  <c r="AG69" i="6"/>
  <c r="AH69" i="6"/>
  <c r="AE70" i="6"/>
  <c r="AF70" i="6"/>
  <c r="AG70" i="6"/>
  <c r="AH70" i="6"/>
  <c r="AE71" i="6"/>
  <c r="AF71" i="6"/>
  <c r="AG71" i="6"/>
  <c r="AH71" i="6"/>
  <c r="AE72" i="6"/>
  <c r="AF72" i="6"/>
  <c r="AG72" i="6"/>
  <c r="AH72" i="6"/>
  <c r="AE73" i="6"/>
  <c r="AF73" i="6"/>
  <c r="AG73" i="6"/>
  <c r="AH73" i="6"/>
  <c r="AE74" i="6"/>
  <c r="AF74" i="6"/>
  <c r="AG74" i="6"/>
  <c r="AH74" i="6"/>
  <c r="AE75" i="6"/>
  <c r="AF75" i="6"/>
  <c r="AG75" i="6"/>
  <c r="AH75" i="6"/>
  <c r="AE76" i="6"/>
  <c r="AF76" i="6"/>
  <c r="AG76" i="6"/>
  <c r="AH76" i="6"/>
  <c r="AE77" i="6"/>
  <c r="AF77" i="6"/>
  <c r="AG77" i="6"/>
  <c r="AH77" i="6"/>
  <c r="AE78" i="6"/>
  <c r="AF78" i="6"/>
  <c r="AG78" i="6"/>
  <c r="AH78" i="6"/>
  <c r="AE79" i="6"/>
  <c r="AF79" i="6"/>
  <c r="AG79" i="6"/>
  <c r="AH79" i="6"/>
  <c r="AE80" i="6"/>
  <c r="AF80" i="6"/>
  <c r="AG80" i="6"/>
  <c r="AH80" i="6"/>
  <c r="AE81" i="6"/>
  <c r="AF81" i="6"/>
  <c r="AG81" i="6"/>
  <c r="AH81" i="6"/>
  <c r="AE82" i="6"/>
  <c r="AF82" i="6"/>
  <c r="AG82" i="6"/>
  <c r="AH82" i="6"/>
  <c r="AE83" i="6"/>
  <c r="AF83" i="6"/>
  <c r="AG83" i="6"/>
  <c r="AH83" i="6"/>
  <c r="AE84" i="6"/>
  <c r="AF84" i="6"/>
  <c r="AG84" i="6"/>
  <c r="AH84" i="6"/>
  <c r="AE85" i="6"/>
  <c r="AF85" i="6"/>
  <c r="AG85" i="6"/>
  <c r="AH85" i="6"/>
  <c r="AE86" i="6"/>
  <c r="AF86" i="6"/>
  <c r="AG86" i="6"/>
  <c r="AH86" i="6"/>
  <c r="AE87" i="6"/>
  <c r="AF87" i="6"/>
  <c r="AG87" i="6"/>
  <c r="AH87" i="6"/>
  <c r="AE88" i="6"/>
  <c r="AF88" i="6"/>
  <c r="AG88" i="6"/>
  <c r="AH88" i="6"/>
  <c r="AE89" i="6"/>
  <c r="AF89" i="6"/>
  <c r="AG89" i="6"/>
  <c r="AH89" i="6"/>
  <c r="AI89" i="6"/>
  <c r="AE90" i="6"/>
  <c r="AF90" i="6"/>
  <c r="AG90" i="6"/>
  <c r="AH90" i="6"/>
  <c r="AI90" i="6"/>
  <c r="AE91" i="6"/>
  <c r="AF91" i="6"/>
  <c r="AG91" i="6"/>
  <c r="AH91" i="6"/>
  <c r="AI91" i="6"/>
  <c r="AE92" i="6"/>
  <c r="AF92" i="6"/>
  <c r="AG92" i="6"/>
  <c r="AH92" i="6"/>
  <c r="AI92" i="6"/>
  <c r="AE93" i="6"/>
  <c r="AF93" i="6"/>
  <c r="AG93" i="6"/>
  <c r="AH93" i="6"/>
  <c r="AI93" i="6"/>
  <c r="AE94" i="6"/>
  <c r="AF94" i="6"/>
  <c r="AG94" i="6"/>
  <c r="AH94" i="6"/>
  <c r="AI94" i="6"/>
  <c r="AE95" i="6"/>
  <c r="AF95" i="6"/>
  <c r="AG95" i="6"/>
  <c r="AH95" i="6"/>
  <c r="AI95" i="6"/>
  <c r="AE96" i="6"/>
  <c r="AF96" i="6"/>
  <c r="AG96" i="6"/>
  <c r="AH96" i="6"/>
  <c r="AI96" i="6"/>
  <c r="AE97" i="6"/>
  <c r="AF97" i="6"/>
  <c r="AG97" i="6"/>
  <c r="AH97" i="6"/>
  <c r="AI97" i="6"/>
  <c r="AE98" i="6"/>
  <c r="AF98" i="6"/>
  <c r="AG98" i="6"/>
  <c r="AH98" i="6"/>
  <c r="AI98" i="6"/>
  <c r="AE99" i="6"/>
  <c r="AF99" i="6"/>
  <c r="AG99" i="6"/>
  <c r="AH99" i="6"/>
  <c r="AI99" i="6"/>
  <c r="AE100" i="6"/>
  <c r="AF100" i="6"/>
  <c r="AG100" i="6"/>
  <c r="AH100" i="6"/>
  <c r="AI100" i="6"/>
  <c r="AE101" i="6"/>
  <c r="AF101" i="6"/>
  <c r="AG101" i="6"/>
  <c r="AH101" i="6"/>
  <c r="AI101" i="6"/>
  <c r="AE102" i="6"/>
  <c r="AF102" i="6"/>
  <c r="AG102" i="6"/>
  <c r="AH102" i="6"/>
  <c r="AI102" i="6"/>
  <c r="AE103" i="6"/>
  <c r="AF103" i="6"/>
  <c r="AG103" i="6"/>
  <c r="AH103" i="6"/>
  <c r="AI103" i="6"/>
  <c r="AE104" i="6"/>
  <c r="AF104" i="6"/>
  <c r="AG104" i="6"/>
  <c r="AH104" i="6"/>
  <c r="AI104" i="6"/>
  <c r="AE105" i="6"/>
  <c r="AF105" i="6"/>
  <c r="AG105" i="6"/>
  <c r="AH105" i="6"/>
  <c r="AI105" i="6"/>
  <c r="AE106" i="6"/>
  <c r="AF106" i="6"/>
  <c r="AG106" i="6"/>
  <c r="AH106" i="6"/>
  <c r="AI106" i="6"/>
  <c r="AE107" i="6"/>
  <c r="AF107" i="6"/>
  <c r="AG107" i="6"/>
  <c r="AH107" i="6"/>
  <c r="AI107" i="6"/>
  <c r="AE108" i="6"/>
  <c r="AF108" i="6"/>
  <c r="AG108" i="6"/>
  <c r="AH108" i="6"/>
  <c r="AI108" i="6"/>
  <c r="AE109" i="6"/>
  <c r="AF109" i="6"/>
  <c r="AG109" i="6"/>
  <c r="AH109" i="6"/>
  <c r="AI109" i="6"/>
  <c r="AE110" i="6"/>
  <c r="AF110" i="6"/>
  <c r="AG110" i="6"/>
  <c r="AH110" i="6"/>
  <c r="AI110" i="6"/>
  <c r="AE111" i="6"/>
  <c r="AF111" i="6"/>
  <c r="AG111" i="6"/>
  <c r="AH111" i="6"/>
  <c r="AI111" i="6"/>
  <c r="AE112" i="6"/>
  <c r="AF112" i="6"/>
  <c r="AG112" i="6"/>
  <c r="AH112" i="6"/>
  <c r="AI112" i="6"/>
  <c r="AE113" i="6"/>
  <c r="AF113" i="6"/>
  <c r="AG113" i="6"/>
  <c r="AH113" i="6"/>
  <c r="AI113" i="6"/>
  <c r="AE114" i="6"/>
  <c r="AF114" i="6"/>
  <c r="AG114" i="6"/>
  <c r="AH114" i="6"/>
  <c r="AI114" i="6"/>
  <c r="AE115" i="6"/>
  <c r="AF115" i="6"/>
  <c r="AG115" i="6"/>
  <c r="AH115" i="6"/>
  <c r="AI115" i="6"/>
  <c r="AE116" i="6"/>
  <c r="AF116" i="6"/>
  <c r="AG116" i="6"/>
  <c r="AH116" i="6"/>
  <c r="AI116" i="6"/>
  <c r="AE117" i="6"/>
  <c r="AF117" i="6"/>
  <c r="AG117" i="6"/>
  <c r="AH117" i="6"/>
  <c r="AI117" i="6"/>
  <c r="AE118" i="6"/>
  <c r="AF118" i="6"/>
  <c r="AG118" i="6"/>
  <c r="AH118" i="6"/>
  <c r="AI118" i="6"/>
  <c r="AE119" i="6"/>
  <c r="AF119" i="6"/>
  <c r="AG119" i="6"/>
  <c r="AH119" i="6"/>
  <c r="AI119" i="6"/>
  <c r="AE120" i="6"/>
  <c r="AF120" i="6"/>
  <c r="AG120" i="6"/>
  <c r="AH120" i="6"/>
  <c r="AI120" i="6"/>
  <c r="AF2" i="6"/>
  <c r="AG2" i="6"/>
  <c r="AH2" i="6"/>
  <c r="Y3" i="6"/>
  <c r="Z3" i="6"/>
  <c r="AA3" i="6"/>
  <c r="AB3" i="6"/>
  <c r="Y4" i="6"/>
  <c r="Z4" i="6"/>
  <c r="AA4" i="6"/>
  <c r="AB4" i="6"/>
  <c r="Y5" i="6"/>
  <c r="Z5" i="6"/>
  <c r="AA5" i="6"/>
  <c r="AB5" i="6"/>
  <c r="Y6" i="6"/>
  <c r="Z6" i="6"/>
  <c r="AA6" i="6"/>
  <c r="AB6" i="6"/>
  <c r="Y7" i="6"/>
  <c r="Z7" i="6"/>
  <c r="AA7" i="6"/>
  <c r="AB7" i="6"/>
  <c r="Y8" i="6"/>
  <c r="Z8" i="6"/>
  <c r="AA8" i="6"/>
  <c r="AB8" i="6"/>
  <c r="Y9" i="6"/>
  <c r="Z9" i="6"/>
  <c r="AA9" i="6"/>
  <c r="AB9" i="6"/>
  <c r="Y10" i="6"/>
  <c r="Z10" i="6"/>
  <c r="AA10" i="6"/>
  <c r="AB10" i="6"/>
  <c r="Y11" i="6"/>
  <c r="Z11" i="6"/>
  <c r="AA11" i="6"/>
  <c r="AB11" i="6"/>
  <c r="Y12" i="6"/>
  <c r="Z12" i="6"/>
  <c r="AA12" i="6"/>
  <c r="AB12" i="6"/>
  <c r="Y13" i="6"/>
  <c r="Z13" i="6"/>
  <c r="AA13" i="6"/>
  <c r="AB13" i="6"/>
  <c r="Y14" i="6"/>
  <c r="Z14" i="6"/>
  <c r="AA14" i="6"/>
  <c r="AB14" i="6"/>
  <c r="Y15" i="6"/>
  <c r="Z15" i="6"/>
  <c r="AA15" i="6"/>
  <c r="AB15" i="6"/>
  <c r="Y16" i="6"/>
  <c r="Z16" i="6"/>
  <c r="AA16" i="6"/>
  <c r="AB16" i="6"/>
  <c r="Y17" i="6"/>
  <c r="Z17" i="6"/>
  <c r="AA17" i="6"/>
  <c r="AB17" i="6"/>
  <c r="Y18" i="6"/>
  <c r="Z18" i="6"/>
  <c r="AA18" i="6"/>
  <c r="AB18" i="6"/>
  <c r="Y19" i="6"/>
  <c r="Z19" i="6"/>
  <c r="AA19" i="6"/>
  <c r="AB19" i="6"/>
  <c r="Y20" i="6"/>
  <c r="Z20" i="6"/>
  <c r="AA20" i="6"/>
  <c r="AB20" i="6"/>
  <c r="Y21" i="6"/>
  <c r="Z21" i="6"/>
  <c r="AA21" i="6"/>
  <c r="AB21" i="6"/>
  <c r="Y22" i="6"/>
  <c r="Z22" i="6"/>
  <c r="AA22" i="6"/>
  <c r="AB22" i="6"/>
  <c r="Y23" i="6"/>
  <c r="Z23" i="6"/>
  <c r="AA23" i="6"/>
  <c r="AB23" i="6"/>
  <c r="Y24" i="6"/>
  <c r="Z24" i="6"/>
  <c r="AA24" i="6"/>
  <c r="AB24" i="6"/>
  <c r="Y25" i="6"/>
  <c r="Z25" i="6"/>
  <c r="AA25" i="6"/>
  <c r="AB25" i="6"/>
  <c r="Y26" i="6"/>
  <c r="Z26" i="6"/>
  <c r="AA26" i="6"/>
  <c r="AB26" i="6"/>
  <c r="Y27" i="6"/>
  <c r="Z27" i="6"/>
  <c r="AA27" i="6"/>
  <c r="AB27" i="6"/>
  <c r="Y28" i="6"/>
  <c r="Z28" i="6"/>
  <c r="AA28" i="6"/>
  <c r="AB28" i="6"/>
  <c r="Y29" i="6"/>
  <c r="Z29" i="6"/>
  <c r="AA29" i="6"/>
  <c r="AB29" i="6"/>
  <c r="Y30" i="6"/>
  <c r="Z30" i="6"/>
  <c r="AA30" i="6"/>
  <c r="AB30" i="6"/>
  <c r="Y31" i="6"/>
  <c r="Z31" i="6"/>
  <c r="AA31" i="6"/>
  <c r="AB31" i="6"/>
  <c r="Y32" i="6"/>
  <c r="Z32" i="6"/>
  <c r="AA32" i="6"/>
  <c r="AB32" i="6"/>
  <c r="Y33" i="6"/>
  <c r="Z33" i="6"/>
  <c r="AA33" i="6"/>
  <c r="AB33" i="6"/>
  <c r="Y34" i="6"/>
  <c r="Z34" i="6"/>
  <c r="AA34" i="6"/>
  <c r="AB34" i="6"/>
  <c r="Y35" i="6"/>
  <c r="Z35" i="6"/>
  <c r="AA35" i="6"/>
  <c r="AB35" i="6"/>
  <c r="Y36" i="6"/>
  <c r="Z36" i="6"/>
  <c r="AA36" i="6"/>
  <c r="AB36" i="6"/>
  <c r="Y37" i="6"/>
  <c r="Z37" i="6"/>
  <c r="AA37" i="6"/>
  <c r="AB37" i="6"/>
  <c r="Y38" i="6"/>
  <c r="Z38" i="6"/>
  <c r="AA38" i="6"/>
  <c r="AB38" i="6"/>
  <c r="Y39" i="6"/>
  <c r="Z39" i="6"/>
  <c r="AA39" i="6"/>
  <c r="AB39" i="6"/>
  <c r="Y40" i="6"/>
  <c r="Z40" i="6"/>
  <c r="AA40" i="6"/>
  <c r="AB40" i="6"/>
  <c r="Y41" i="6"/>
  <c r="Z41" i="6"/>
  <c r="AA41" i="6"/>
  <c r="AB41" i="6"/>
  <c r="Y42" i="6"/>
  <c r="Z42" i="6"/>
  <c r="AA42" i="6"/>
  <c r="AB42" i="6"/>
  <c r="Y43" i="6"/>
  <c r="Z43" i="6"/>
  <c r="AA43" i="6"/>
  <c r="AB43" i="6"/>
  <c r="Y44" i="6"/>
  <c r="Z44" i="6"/>
  <c r="AA44" i="6"/>
  <c r="AB44" i="6"/>
  <c r="Y45" i="6"/>
  <c r="Z45" i="6"/>
  <c r="AA45" i="6"/>
  <c r="AB45" i="6"/>
  <c r="Y46" i="6"/>
  <c r="Z46" i="6"/>
  <c r="AA46" i="6"/>
  <c r="AB46" i="6"/>
  <c r="Y47" i="6"/>
  <c r="Z47" i="6"/>
  <c r="AA47" i="6"/>
  <c r="AB47" i="6"/>
  <c r="Y48" i="6"/>
  <c r="Z48" i="6"/>
  <c r="AA48" i="6"/>
  <c r="AB48" i="6"/>
  <c r="Y49" i="6"/>
  <c r="Z49" i="6"/>
  <c r="AA49" i="6"/>
  <c r="AB49" i="6"/>
  <c r="Y50" i="6"/>
  <c r="Z50" i="6"/>
  <c r="AA50" i="6"/>
  <c r="AB50" i="6"/>
  <c r="Y51" i="6"/>
  <c r="Z51" i="6"/>
  <c r="AA51" i="6"/>
  <c r="AB51" i="6"/>
  <c r="Y52" i="6"/>
  <c r="Z52" i="6"/>
  <c r="AA52" i="6"/>
  <c r="AB52" i="6"/>
  <c r="Y53" i="6"/>
  <c r="Z53" i="6"/>
  <c r="AA53" i="6"/>
  <c r="AB53" i="6"/>
  <c r="Y54" i="6"/>
  <c r="Z54" i="6"/>
  <c r="AA54" i="6"/>
  <c r="AB54" i="6"/>
  <c r="Y55" i="6"/>
  <c r="Z55" i="6"/>
  <c r="AA55" i="6"/>
  <c r="AB55" i="6"/>
  <c r="Y56" i="6"/>
  <c r="Z56" i="6"/>
  <c r="AA56" i="6"/>
  <c r="AB56" i="6"/>
  <c r="Y57" i="6"/>
  <c r="Z57" i="6"/>
  <c r="AA57" i="6"/>
  <c r="AB57" i="6"/>
  <c r="Y58" i="6"/>
  <c r="Z58" i="6"/>
  <c r="AA58" i="6"/>
  <c r="AB58" i="6"/>
  <c r="Y59" i="6"/>
  <c r="Z59" i="6"/>
  <c r="AA59" i="6"/>
  <c r="AB59" i="6"/>
  <c r="Y60" i="6"/>
  <c r="Z60" i="6"/>
  <c r="AA60" i="6"/>
  <c r="AB60" i="6"/>
  <c r="Y61" i="6"/>
  <c r="Z61" i="6"/>
  <c r="AA61" i="6"/>
  <c r="AB61" i="6"/>
  <c r="Y62" i="6"/>
  <c r="Z62" i="6"/>
  <c r="AA62" i="6"/>
  <c r="AB62" i="6"/>
  <c r="Y63" i="6"/>
  <c r="Z63" i="6"/>
  <c r="AA63" i="6"/>
  <c r="AB63" i="6"/>
  <c r="Y64" i="6"/>
  <c r="Z64" i="6"/>
  <c r="AA64" i="6"/>
  <c r="AB64" i="6"/>
  <c r="Y65" i="6"/>
  <c r="Z65" i="6"/>
  <c r="AA65" i="6"/>
  <c r="AB65" i="6"/>
  <c r="Y66" i="6"/>
  <c r="Z66" i="6"/>
  <c r="AA66" i="6"/>
  <c r="AB66" i="6"/>
  <c r="Y67" i="6"/>
  <c r="Z67" i="6"/>
  <c r="AA67" i="6"/>
  <c r="AB67" i="6"/>
  <c r="Y68" i="6"/>
  <c r="Z68" i="6"/>
  <c r="AA68" i="6"/>
  <c r="AB68" i="6"/>
  <c r="Y69" i="6"/>
  <c r="Z69" i="6"/>
  <c r="AA69" i="6"/>
  <c r="AB69" i="6"/>
  <c r="Y70" i="6"/>
  <c r="Z70" i="6"/>
  <c r="AA70" i="6"/>
  <c r="AB70" i="6"/>
  <c r="Y71" i="6"/>
  <c r="Z71" i="6"/>
  <c r="AA71" i="6"/>
  <c r="AB71" i="6"/>
  <c r="Y72" i="6"/>
  <c r="Z72" i="6"/>
  <c r="AA72" i="6"/>
  <c r="AB72" i="6"/>
  <c r="Y73" i="6"/>
  <c r="Z73" i="6"/>
  <c r="AA73" i="6"/>
  <c r="AB73" i="6"/>
  <c r="Y74" i="6"/>
  <c r="Z74" i="6"/>
  <c r="AA74" i="6"/>
  <c r="AB74" i="6"/>
  <c r="Y75" i="6"/>
  <c r="Z75" i="6"/>
  <c r="AA75" i="6"/>
  <c r="AB75" i="6"/>
  <c r="Y76" i="6"/>
  <c r="Z76" i="6"/>
  <c r="AA76" i="6"/>
  <c r="AB76" i="6"/>
  <c r="Y77" i="6"/>
  <c r="Z77" i="6"/>
  <c r="AA77" i="6"/>
  <c r="AB77" i="6"/>
  <c r="Y78" i="6"/>
  <c r="Z78" i="6"/>
  <c r="AA78" i="6"/>
  <c r="AB78" i="6"/>
  <c r="Y79" i="6"/>
  <c r="Z79" i="6"/>
  <c r="AA79" i="6"/>
  <c r="AB79" i="6"/>
  <c r="Y80" i="6"/>
  <c r="Z80" i="6"/>
  <c r="AA80" i="6"/>
  <c r="AB80" i="6"/>
  <c r="Y81" i="6"/>
  <c r="Z81" i="6"/>
  <c r="AA81" i="6"/>
  <c r="AB81" i="6"/>
  <c r="Y82" i="6"/>
  <c r="Z82" i="6"/>
  <c r="AA82" i="6"/>
  <c r="AB82" i="6"/>
  <c r="Y83" i="6"/>
  <c r="Z83" i="6"/>
  <c r="AA83" i="6"/>
  <c r="AB83" i="6"/>
  <c r="Y84" i="6"/>
  <c r="Z84" i="6"/>
  <c r="AA84" i="6"/>
  <c r="AB84" i="6"/>
  <c r="Y85" i="6"/>
  <c r="Z85" i="6"/>
  <c r="AA85" i="6"/>
  <c r="AB85" i="6"/>
  <c r="Y86" i="6"/>
  <c r="Z86" i="6"/>
  <c r="AA86" i="6"/>
  <c r="AB86" i="6"/>
  <c r="Y87" i="6"/>
  <c r="Z87" i="6"/>
  <c r="AA87" i="6"/>
  <c r="AB87" i="6"/>
  <c r="Y88" i="6"/>
  <c r="Z88" i="6"/>
  <c r="AA88" i="6"/>
  <c r="AB88" i="6"/>
  <c r="Y89" i="6"/>
  <c r="Z89" i="6"/>
  <c r="AA89" i="6"/>
  <c r="AB89" i="6"/>
  <c r="AC89" i="6"/>
  <c r="Y90" i="6"/>
  <c r="Z90" i="6"/>
  <c r="AA90" i="6"/>
  <c r="AB90" i="6"/>
  <c r="AC90" i="6"/>
  <c r="Y91" i="6"/>
  <c r="Z91" i="6"/>
  <c r="AA91" i="6"/>
  <c r="AB91" i="6"/>
  <c r="AC91" i="6"/>
  <c r="Y92" i="6"/>
  <c r="Z92" i="6"/>
  <c r="AA92" i="6"/>
  <c r="AB92" i="6"/>
  <c r="AC92" i="6"/>
  <c r="Y93" i="6"/>
  <c r="Z93" i="6"/>
  <c r="AA93" i="6"/>
  <c r="AB93" i="6"/>
  <c r="AC93" i="6"/>
  <c r="Y94" i="6"/>
  <c r="Z94" i="6"/>
  <c r="AA94" i="6"/>
  <c r="AB94" i="6"/>
  <c r="AC94" i="6"/>
  <c r="Y95" i="6"/>
  <c r="Z95" i="6"/>
  <c r="AA95" i="6"/>
  <c r="AB95" i="6"/>
  <c r="AC95" i="6"/>
  <c r="Y96" i="6"/>
  <c r="Z96" i="6"/>
  <c r="AA96" i="6"/>
  <c r="AB96" i="6"/>
  <c r="AC96" i="6"/>
  <c r="Y97" i="6"/>
  <c r="Z97" i="6"/>
  <c r="AA97" i="6"/>
  <c r="AB97" i="6"/>
  <c r="AC97" i="6"/>
  <c r="Y98" i="6"/>
  <c r="Z98" i="6"/>
  <c r="AA98" i="6"/>
  <c r="AB98" i="6"/>
  <c r="AC98" i="6"/>
  <c r="Y99" i="6"/>
  <c r="Z99" i="6"/>
  <c r="AA99" i="6"/>
  <c r="AB99" i="6"/>
  <c r="AC99" i="6"/>
  <c r="Y100" i="6"/>
  <c r="Z100" i="6"/>
  <c r="AA100" i="6"/>
  <c r="AB100" i="6"/>
  <c r="AC100" i="6"/>
  <c r="Y101" i="6"/>
  <c r="Z101" i="6"/>
  <c r="AA101" i="6"/>
  <c r="AB101" i="6"/>
  <c r="AC101" i="6"/>
  <c r="Y102" i="6"/>
  <c r="Z102" i="6"/>
  <c r="AA102" i="6"/>
  <c r="AB102" i="6"/>
  <c r="AC102" i="6"/>
  <c r="Y103" i="6"/>
  <c r="Z103" i="6"/>
  <c r="AA103" i="6"/>
  <c r="AB103" i="6"/>
  <c r="AC103" i="6"/>
  <c r="Y104" i="6"/>
  <c r="Z104" i="6"/>
  <c r="AA104" i="6"/>
  <c r="AB104" i="6"/>
  <c r="AC104" i="6"/>
  <c r="Y105" i="6"/>
  <c r="Z105" i="6"/>
  <c r="AA105" i="6"/>
  <c r="AB105" i="6"/>
  <c r="AC105" i="6"/>
  <c r="Y106" i="6"/>
  <c r="Z106" i="6"/>
  <c r="AA106" i="6"/>
  <c r="AB106" i="6"/>
  <c r="AC106" i="6"/>
  <c r="Y107" i="6"/>
  <c r="Z107" i="6"/>
  <c r="AA107" i="6"/>
  <c r="AB107" i="6"/>
  <c r="AC107" i="6"/>
  <c r="Y108" i="6"/>
  <c r="Z108" i="6"/>
  <c r="AA108" i="6"/>
  <c r="AB108" i="6"/>
  <c r="AC108" i="6"/>
  <c r="Y109" i="6"/>
  <c r="Z109" i="6"/>
  <c r="AA109" i="6"/>
  <c r="AB109" i="6"/>
  <c r="AC109" i="6"/>
  <c r="Y110" i="6"/>
  <c r="Z110" i="6"/>
  <c r="AA110" i="6"/>
  <c r="AB110" i="6"/>
  <c r="AC110" i="6"/>
  <c r="Y111" i="6"/>
  <c r="Z111" i="6"/>
  <c r="AA111" i="6"/>
  <c r="AB111" i="6"/>
  <c r="AC111" i="6"/>
  <c r="Y112" i="6"/>
  <c r="Z112" i="6"/>
  <c r="AA112" i="6"/>
  <c r="AB112" i="6"/>
  <c r="AC112" i="6"/>
  <c r="Y113" i="6"/>
  <c r="Z113" i="6"/>
  <c r="AA113" i="6"/>
  <c r="AB113" i="6"/>
  <c r="AC113" i="6"/>
  <c r="Y114" i="6"/>
  <c r="Z114" i="6"/>
  <c r="AA114" i="6"/>
  <c r="AB114" i="6"/>
  <c r="AC114" i="6"/>
  <c r="Y115" i="6"/>
  <c r="Z115" i="6"/>
  <c r="AA115" i="6"/>
  <c r="AB115" i="6"/>
  <c r="AC115" i="6"/>
  <c r="Y116" i="6"/>
  <c r="Z116" i="6"/>
  <c r="AA116" i="6"/>
  <c r="AB116" i="6"/>
  <c r="AC116" i="6"/>
  <c r="Y117" i="6"/>
  <c r="Z117" i="6"/>
  <c r="AA117" i="6"/>
  <c r="AB117" i="6"/>
  <c r="AC117" i="6"/>
  <c r="Y118" i="6"/>
  <c r="Z118" i="6"/>
  <c r="AA118" i="6"/>
  <c r="AB118" i="6"/>
  <c r="AC118" i="6"/>
  <c r="Y119" i="6"/>
  <c r="Z119" i="6"/>
  <c r="AA119" i="6"/>
  <c r="AB119" i="6"/>
  <c r="AC119" i="6"/>
  <c r="Y120" i="6"/>
  <c r="Z120" i="6"/>
  <c r="AA120" i="6"/>
  <c r="AB120" i="6"/>
  <c r="AC120" i="6"/>
  <c r="Z2" i="6"/>
  <c r="AA2" i="6"/>
  <c r="AB2" i="6"/>
  <c r="S3" i="6"/>
  <c r="T3" i="6"/>
  <c r="U3" i="6"/>
  <c r="V3" i="6"/>
  <c r="S4" i="6"/>
  <c r="T4" i="6"/>
  <c r="U4" i="6"/>
  <c r="V4" i="6"/>
  <c r="S5" i="6"/>
  <c r="T5" i="6"/>
  <c r="U5" i="6"/>
  <c r="V5" i="6"/>
  <c r="S6" i="6"/>
  <c r="T6" i="6"/>
  <c r="U6" i="6"/>
  <c r="V6" i="6"/>
  <c r="S7" i="6"/>
  <c r="T7" i="6"/>
  <c r="U7" i="6"/>
  <c r="V7" i="6"/>
  <c r="S8" i="6"/>
  <c r="T8" i="6"/>
  <c r="U8" i="6"/>
  <c r="V8" i="6"/>
  <c r="S9" i="6"/>
  <c r="T9" i="6"/>
  <c r="U9" i="6"/>
  <c r="V9" i="6"/>
  <c r="S10" i="6"/>
  <c r="T10" i="6"/>
  <c r="U10" i="6"/>
  <c r="V10" i="6"/>
  <c r="S11" i="6"/>
  <c r="T11" i="6"/>
  <c r="U11" i="6"/>
  <c r="V11" i="6"/>
  <c r="S12" i="6"/>
  <c r="T12" i="6"/>
  <c r="U12" i="6"/>
  <c r="V12" i="6"/>
  <c r="S13" i="6"/>
  <c r="T13" i="6"/>
  <c r="U13" i="6"/>
  <c r="V13" i="6"/>
  <c r="S14" i="6"/>
  <c r="T14" i="6"/>
  <c r="U14" i="6"/>
  <c r="V14" i="6"/>
  <c r="S15" i="6"/>
  <c r="T15" i="6"/>
  <c r="U15" i="6"/>
  <c r="V15" i="6"/>
  <c r="S16" i="6"/>
  <c r="T16" i="6"/>
  <c r="U16" i="6"/>
  <c r="V16" i="6"/>
  <c r="S17" i="6"/>
  <c r="T17" i="6"/>
  <c r="U17" i="6"/>
  <c r="V17" i="6"/>
  <c r="S18" i="6"/>
  <c r="T18" i="6"/>
  <c r="U18" i="6"/>
  <c r="V18" i="6"/>
  <c r="S19" i="6"/>
  <c r="T19" i="6"/>
  <c r="U19" i="6"/>
  <c r="V19" i="6"/>
  <c r="S20" i="6"/>
  <c r="T20" i="6"/>
  <c r="U20" i="6"/>
  <c r="V20" i="6"/>
  <c r="S21" i="6"/>
  <c r="T21" i="6"/>
  <c r="U21" i="6"/>
  <c r="V21" i="6"/>
  <c r="S22" i="6"/>
  <c r="T22" i="6"/>
  <c r="U22" i="6"/>
  <c r="V22" i="6"/>
  <c r="S23" i="6"/>
  <c r="T23" i="6"/>
  <c r="U23" i="6"/>
  <c r="V23" i="6"/>
  <c r="S24" i="6"/>
  <c r="T24" i="6"/>
  <c r="U24" i="6"/>
  <c r="V24" i="6"/>
  <c r="S25" i="6"/>
  <c r="T25" i="6"/>
  <c r="U25" i="6"/>
  <c r="V25" i="6"/>
  <c r="S26" i="6"/>
  <c r="T26" i="6"/>
  <c r="U26" i="6"/>
  <c r="V26" i="6"/>
  <c r="S27" i="6"/>
  <c r="T27" i="6"/>
  <c r="U27" i="6"/>
  <c r="V27" i="6"/>
  <c r="S28" i="6"/>
  <c r="T28" i="6"/>
  <c r="U28" i="6"/>
  <c r="V28" i="6"/>
  <c r="S29" i="6"/>
  <c r="T29" i="6"/>
  <c r="U29" i="6"/>
  <c r="V29" i="6"/>
  <c r="S30" i="6"/>
  <c r="T30" i="6"/>
  <c r="U30" i="6"/>
  <c r="V30" i="6"/>
  <c r="S31" i="6"/>
  <c r="T31" i="6"/>
  <c r="U31" i="6"/>
  <c r="V31" i="6"/>
  <c r="S32" i="6"/>
  <c r="T32" i="6"/>
  <c r="U32" i="6"/>
  <c r="V32" i="6"/>
  <c r="S33" i="6"/>
  <c r="T33" i="6"/>
  <c r="U33" i="6"/>
  <c r="V33" i="6"/>
  <c r="S34" i="6"/>
  <c r="T34" i="6"/>
  <c r="U34" i="6"/>
  <c r="V34" i="6"/>
  <c r="S35" i="6"/>
  <c r="T35" i="6"/>
  <c r="U35" i="6"/>
  <c r="V35" i="6"/>
  <c r="S36" i="6"/>
  <c r="T36" i="6"/>
  <c r="U36" i="6"/>
  <c r="V36" i="6"/>
  <c r="S37" i="6"/>
  <c r="T37" i="6"/>
  <c r="U37" i="6"/>
  <c r="V37" i="6"/>
  <c r="S38" i="6"/>
  <c r="T38" i="6"/>
  <c r="U38" i="6"/>
  <c r="V38" i="6"/>
  <c r="S39" i="6"/>
  <c r="T39" i="6"/>
  <c r="U39" i="6"/>
  <c r="V39" i="6"/>
  <c r="S40" i="6"/>
  <c r="T40" i="6"/>
  <c r="U40" i="6"/>
  <c r="V40" i="6"/>
  <c r="S41" i="6"/>
  <c r="T41" i="6"/>
  <c r="U41" i="6"/>
  <c r="V41" i="6"/>
  <c r="S42" i="6"/>
  <c r="T42" i="6"/>
  <c r="U42" i="6"/>
  <c r="V42" i="6"/>
  <c r="S43" i="6"/>
  <c r="T43" i="6"/>
  <c r="U43" i="6"/>
  <c r="V43" i="6"/>
  <c r="S44" i="6"/>
  <c r="T44" i="6"/>
  <c r="U44" i="6"/>
  <c r="V44" i="6"/>
  <c r="S45" i="6"/>
  <c r="T45" i="6"/>
  <c r="U45" i="6"/>
  <c r="V45" i="6"/>
  <c r="S46" i="6"/>
  <c r="T46" i="6"/>
  <c r="U46" i="6"/>
  <c r="V46" i="6"/>
  <c r="S47" i="6"/>
  <c r="T47" i="6"/>
  <c r="U47" i="6"/>
  <c r="V47" i="6"/>
  <c r="S48" i="6"/>
  <c r="T48" i="6"/>
  <c r="U48" i="6"/>
  <c r="V48" i="6"/>
  <c r="S49" i="6"/>
  <c r="T49" i="6"/>
  <c r="U49" i="6"/>
  <c r="V49" i="6"/>
  <c r="S50" i="6"/>
  <c r="T50" i="6"/>
  <c r="U50" i="6"/>
  <c r="V50" i="6"/>
  <c r="S51" i="6"/>
  <c r="T51" i="6"/>
  <c r="U51" i="6"/>
  <c r="V51" i="6"/>
  <c r="S52" i="6"/>
  <c r="T52" i="6"/>
  <c r="U52" i="6"/>
  <c r="V52" i="6"/>
  <c r="S53" i="6"/>
  <c r="T53" i="6"/>
  <c r="U53" i="6"/>
  <c r="V53" i="6"/>
  <c r="S54" i="6"/>
  <c r="T54" i="6"/>
  <c r="U54" i="6"/>
  <c r="V54" i="6"/>
  <c r="S55" i="6"/>
  <c r="T55" i="6"/>
  <c r="U55" i="6"/>
  <c r="V55" i="6"/>
  <c r="S56" i="6"/>
  <c r="T56" i="6"/>
  <c r="U56" i="6"/>
  <c r="V56" i="6"/>
  <c r="S57" i="6"/>
  <c r="T57" i="6"/>
  <c r="U57" i="6"/>
  <c r="V57" i="6"/>
  <c r="S58" i="6"/>
  <c r="T58" i="6"/>
  <c r="U58" i="6"/>
  <c r="V58" i="6"/>
  <c r="S59" i="6"/>
  <c r="T59" i="6"/>
  <c r="U59" i="6"/>
  <c r="V59" i="6"/>
  <c r="S60" i="6"/>
  <c r="T60" i="6"/>
  <c r="U60" i="6"/>
  <c r="V60" i="6"/>
  <c r="S61" i="6"/>
  <c r="T61" i="6"/>
  <c r="U61" i="6"/>
  <c r="V61" i="6"/>
  <c r="S62" i="6"/>
  <c r="T62" i="6"/>
  <c r="U62" i="6"/>
  <c r="V62" i="6"/>
  <c r="S63" i="6"/>
  <c r="T63" i="6"/>
  <c r="U63" i="6"/>
  <c r="V63" i="6"/>
  <c r="S64" i="6"/>
  <c r="T64" i="6"/>
  <c r="U64" i="6"/>
  <c r="V64" i="6"/>
  <c r="S65" i="6"/>
  <c r="T65" i="6"/>
  <c r="U65" i="6"/>
  <c r="V65" i="6"/>
  <c r="S66" i="6"/>
  <c r="T66" i="6"/>
  <c r="U66" i="6"/>
  <c r="V66" i="6"/>
  <c r="S67" i="6"/>
  <c r="T67" i="6"/>
  <c r="U67" i="6"/>
  <c r="V67" i="6"/>
  <c r="S68" i="6"/>
  <c r="T68" i="6"/>
  <c r="U68" i="6"/>
  <c r="V68" i="6"/>
  <c r="S69" i="6"/>
  <c r="T69" i="6"/>
  <c r="U69" i="6"/>
  <c r="V69" i="6"/>
  <c r="S70" i="6"/>
  <c r="T70" i="6"/>
  <c r="U70" i="6"/>
  <c r="V70" i="6"/>
  <c r="S71" i="6"/>
  <c r="T71" i="6"/>
  <c r="U71" i="6"/>
  <c r="V71" i="6"/>
  <c r="S72" i="6"/>
  <c r="T72" i="6"/>
  <c r="U72" i="6"/>
  <c r="V72" i="6"/>
  <c r="S73" i="6"/>
  <c r="T73" i="6"/>
  <c r="U73" i="6"/>
  <c r="V73" i="6"/>
  <c r="S74" i="6"/>
  <c r="T74" i="6"/>
  <c r="U74" i="6"/>
  <c r="V74" i="6"/>
  <c r="S75" i="6"/>
  <c r="T75" i="6"/>
  <c r="U75" i="6"/>
  <c r="V75" i="6"/>
  <c r="S76" i="6"/>
  <c r="T76" i="6"/>
  <c r="U76" i="6"/>
  <c r="V76" i="6"/>
  <c r="S77" i="6"/>
  <c r="T77" i="6"/>
  <c r="U77" i="6"/>
  <c r="V77" i="6"/>
  <c r="S78" i="6"/>
  <c r="T78" i="6"/>
  <c r="U78" i="6"/>
  <c r="V78" i="6"/>
  <c r="S79" i="6"/>
  <c r="T79" i="6"/>
  <c r="U79" i="6"/>
  <c r="V79" i="6"/>
  <c r="S80" i="6"/>
  <c r="T80" i="6"/>
  <c r="U80" i="6"/>
  <c r="V80" i="6"/>
  <c r="S81" i="6"/>
  <c r="T81" i="6"/>
  <c r="U81" i="6"/>
  <c r="V81" i="6"/>
  <c r="S82" i="6"/>
  <c r="T82" i="6"/>
  <c r="U82" i="6"/>
  <c r="V82" i="6"/>
  <c r="S83" i="6"/>
  <c r="T83" i="6"/>
  <c r="U83" i="6"/>
  <c r="V83" i="6"/>
  <c r="S84" i="6"/>
  <c r="T84" i="6"/>
  <c r="U84" i="6"/>
  <c r="V84" i="6"/>
  <c r="S85" i="6"/>
  <c r="T85" i="6"/>
  <c r="U85" i="6"/>
  <c r="V85" i="6"/>
  <c r="S86" i="6"/>
  <c r="T86" i="6"/>
  <c r="U86" i="6"/>
  <c r="V86" i="6"/>
  <c r="S87" i="6"/>
  <c r="T87" i="6"/>
  <c r="U87" i="6"/>
  <c r="V87" i="6"/>
  <c r="S88" i="6"/>
  <c r="T88" i="6"/>
  <c r="U88" i="6"/>
  <c r="V88" i="6"/>
  <c r="S89" i="6"/>
  <c r="T89" i="6"/>
  <c r="U89" i="6"/>
  <c r="V89" i="6"/>
  <c r="W89" i="6"/>
  <c r="S90" i="6"/>
  <c r="T90" i="6"/>
  <c r="U90" i="6"/>
  <c r="V90" i="6"/>
  <c r="W90" i="6"/>
  <c r="S91" i="6"/>
  <c r="T91" i="6"/>
  <c r="U91" i="6"/>
  <c r="V91" i="6"/>
  <c r="W91" i="6"/>
  <c r="S92" i="6"/>
  <c r="T92" i="6"/>
  <c r="U92" i="6"/>
  <c r="V92" i="6"/>
  <c r="W92" i="6"/>
  <c r="S93" i="6"/>
  <c r="T93" i="6"/>
  <c r="U93" i="6"/>
  <c r="V93" i="6"/>
  <c r="W93" i="6"/>
  <c r="S94" i="6"/>
  <c r="T94" i="6"/>
  <c r="U94" i="6"/>
  <c r="V94" i="6"/>
  <c r="W94" i="6"/>
  <c r="S95" i="6"/>
  <c r="T95" i="6"/>
  <c r="U95" i="6"/>
  <c r="V95" i="6"/>
  <c r="W95" i="6"/>
  <c r="S96" i="6"/>
  <c r="T96" i="6"/>
  <c r="U96" i="6"/>
  <c r="V96" i="6"/>
  <c r="W96" i="6"/>
  <c r="S97" i="6"/>
  <c r="T97" i="6"/>
  <c r="U97" i="6"/>
  <c r="V97" i="6"/>
  <c r="W97" i="6"/>
  <c r="S98" i="6"/>
  <c r="T98" i="6"/>
  <c r="U98" i="6"/>
  <c r="V98" i="6"/>
  <c r="W98" i="6"/>
  <c r="S99" i="6"/>
  <c r="T99" i="6"/>
  <c r="U99" i="6"/>
  <c r="V99" i="6"/>
  <c r="W99" i="6"/>
  <c r="S100" i="6"/>
  <c r="T100" i="6"/>
  <c r="U100" i="6"/>
  <c r="V100" i="6"/>
  <c r="W100" i="6"/>
  <c r="S101" i="6"/>
  <c r="T101" i="6"/>
  <c r="U101" i="6"/>
  <c r="V101" i="6"/>
  <c r="W101" i="6"/>
  <c r="S102" i="6"/>
  <c r="T102" i="6"/>
  <c r="U102" i="6"/>
  <c r="V102" i="6"/>
  <c r="W102" i="6"/>
  <c r="S103" i="6"/>
  <c r="T103" i="6"/>
  <c r="U103" i="6"/>
  <c r="V103" i="6"/>
  <c r="W103" i="6"/>
  <c r="S104" i="6"/>
  <c r="T104" i="6"/>
  <c r="U104" i="6"/>
  <c r="V104" i="6"/>
  <c r="W104" i="6"/>
  <c r="S105" i="6"/>
  <c r="T105" i="6"/>
  <c r="U105" i="6"/>
  <c r="V105" i="6"/>
  <c r="W105" i="6"/>
  <c r="S106" i="6"/>
  <c r="T106" i="6"/>
  <c r="U106" i="6"/>
  <c r="V106" i="6"/>
  <c r="W106" i="6"/>
  <c r="S107" i="6"/>
  <c r="T107" i="6"/>
  <c r="U107" i="6"/>
  <c r="V107" i="6"/>
  <c r="W107" i="6"/>
  <c r="S108" i="6"/>
  <c r="T108" i="6"/>
  <c r="U108" i="6"/>
  <c r="V108" i="6"/>
  <c r="W108" i="6"/>
  <c r="S109" i="6"/>
  <c r="T109" i="6"/>
  <c r="U109" i="6"/>
  <c r="V109" i="6"/>
  <c r="W109" i="6"/>
  <c r="S110" i="6"/>
  <c r="T110" i="6"/>
  <c r="U110" i="6"/>
  <c r="V110" i="6"/>
  <c r="W110" i="6"/>
  <c r="S111" i="6"/>
  <c r="T111" i="6"/>
  <c r="U111" i="6"/>
  <c r="V111" i="6"/>
  <c r="W111" i="6"/>
  <c r="S112" i="6"/>
  <c r="T112" i="6"/>
  <c r="U112" i="6"/>
  <c r="V112" i="6"/>
  <c r="W112" i="6"/>
  <c r="S113" i="6"/>
  <c r="T113" i="6"/>
  <c r="U113" i="6"/>
  <c r="V113" i="6"/>
  <c r="W113" i="6"/>
  <c r="S114" i="6"/>
  <c r="T114" i="6"/>
  <c r="U114" i="6"/>
  <c r="V114" i="6"/>
  <c r="W114" i="6"/>
  <c r="S115" i="6"/>
  <c r="T115" i="6"/>
  <c r="U115" i="6"/>
  <c r="V115" i="6"/>
  <c r="W115" i="6"/>
  <c r="S116" i="6"/>
  <c r="T116" i="6"/>
  <c r="U116" i="6"/>
  <c r="V116" i="6"/>
  <c r="W116" i="6"/>
  <c r="S117" i="6"/>
  <c r="T117" i="6"/>
  <c r="U117" i="6"/>
  <c r="V117" i="6"/>
  <c r="W117" i="6"/>
  <c r="S118" i="6"/>
  <c r="T118" i="6"/>
  <c r="U118" i="6"/>
  <c r="V118" i="6"/>
  <c r="W118" i="6"/>
  <c r="S119" i="6"/>
  <c r="T119" i="6"/>
  <c r="U119" i="6"/>
  <c r="V119" i="6"/>
  <c r="W119" i="6"/>
  <c r="S120" i="6"/>
  <c r="T120" i="6"/>
  <c r="U120" i="6"/>
  <c r="V120" i="6"/>
  <c r="W120" i="6"/>
  <c r="T2" i="6"/>
  <c r="U2" i="6"/>
  <c r="V2" i="6"/>
  <c r="M3" i="6"/>
  <c r="N3" i="6"/>
  <c r="O3" i="6"/>
  <c r="P3" i="6"/>
  <c r="M4" i="6"/>
  <c r="N4" i="6"/>
  <c r="O4" i="6"/>
  <c r="P4" i="6"/>
  <c r="M5" i="6"/>
  <c r="N5" i="6"/>
  <c r="O5" i="6"/>
  <c r="P5" i="6"/>
  <c r="M6" i="6"/>
  <c r="N6" i="6"/>
  <c r="O6" i="6"/>
  <c r="P6" i="6"/>
  <c r="M7" i="6"/>
  <c r="N7" i="6"/>
  <c r="O7" i="6"/>
  <c r="P7" i="6"/>
  <c r="M8" i="6"/>
  <c r="N8" i="6"/>
  <c r="O8" i="6"/>
  <c r="P8" i="6"/>
  <c r="M9" i="6"/>
  <c r="N9" i="6"/>
  <c r="O9" i="6"/>
  <c r="P9" i="6"/>
  <c r="M10" i="6"/>
  <c r="N10" i="6"/>
  <c r="O10" i="6"/>
  <c r="P10" i="6"/>
  <c r="M11" i="6"/>
  <c r="N11" i="6"/>
  <c r="O11" i="6"/>
  <c r="P11" i="6"/>
  <c r="M12" i="6"/>
  <c r="N12" i="6"/>
  <c r="O12" i="6"/>
  <c r="P12" i="6"/>
  <c r="M13" i="6"/>
  <c r="N13" i="6"/>
  <c r="O13" i="6"/>
  <c r="P13" i="6"/>
  <c r="M14" i="6"/>
  <c r="N14" i="6"/>
  <c r="O14" i="6"/>
  <c r="P14" i="6"/>
  <c r="M15" i="6"/>
  <c r="N15" i="6"/>
  <c r="O15" i="6"/>
  <c r="P15" i="6"/>
  <c r="M16" i="6"/>
  <c r="N16" i="6"/>
  <c r="O16" i="6"/>
  <c r="P16" i="6"/>
  <c r="M17" i="6"/>
  <c r="N17" i="6"/>
  <c r="O17" i="6"/>
  <c r="P17" i="6"/>
  <c r="M18" i="6"/>
  <c r="N18" i="6"/>
  <c r="O18" i="6"/>
  <c r="P18" i="6"/>
  <c r="M19" i="6"/>
  <c r="N19" i="6"/>
  <c r="O19" i="6"/>
  <c r="P19" i="6"/>
  <c r="M20" i="6"/>
  <c r="N20" i="6"/>
  <c r="O20" i="6"/>
  <c r="P20" i="6"/>
  <c r="M21" i="6"/>
  <c r="N21" i="6"/>
  <c r="O21" i="6"/>
  <c r="P21" i="6"/>
  <c r="M22" i="6"/>
  <c r="N22" i="6"/>
  <c r="O22" i="6"/>
  <c r="P22" i="6"/>
  <c r="M23" i="6"/>
  <c r="N23" i="6"/>
  <c r="O23" i="6"/>
  <c r="P23" i="6"/>
  <c r="M24" i="6"/>
  <c r="N24" i="6"/>
  <c r="O24" i="6"/>
  <c r="P24" i="6"/>
  <c r="M25" i="6"/>
  <c r="N25" i="6"/>
  <c r="O25" i="6"/>
  <c r="P25" i="6"/>
  <c r="M26" i="6"/>
  <c r="N26" i="6"/>
  <c r="O26" i="6"/>
  <c r="P26" i="6"/>
  <c r="M27" i="6"/>
  <c r="N27" i="6"/>
  <c r="O27" i="6"/>
  <c r="P27" i="6"/>
  <c r="M28" i="6"/>
  <c r="N28" i="6"/>
  <c r="O28" i="6"/>
  <c r="P28" i="6"/>
  <c r="M29" i="6"/>
  <c r="N29" i="6"/>
  <c r="O29" i="6"/>
  <c r="P29" i="6"/>
  <c r="M30" i="6"/>
  <c r="N30" i="6"/>
  <c r="O30" i="6"/>
  <c r="P30" i="6"/>
  <c r="M31" i="6"/>
  <c r="N31" i="6"/>
  <c r="O31" i="6"/>
  <c r="P31" i="6"/>
  <c r="M32" i="6"/>
  <c r="N32" i="6"/>
  <c r="O32" i="6"/>
  <c r="P32" i="6"/>
  <c r="M33" i="6"/>
  <c r="N33" i="6"/>
  <c r="O33" i="6"/>
  <c r="P33" i="6"/>
  <c r="M34" i="6"/>
  <c r="N34" i="6"/>
  <c r="O34" i="6"/>
  <c r="P34" i="6"/>
  <c r="M35" i="6"/>
  <c r="N35" i="6"/>
  <c r="O35" i="6"/>
  <c r="P35" i="6"/>
  <c r="M36" i="6"/>
  <c r="N36" i="6"/>
  <c r="O36" i="6"/>
  <c r="P36" i="6"/>
  <c r="M37" i="6"/>
  <c r="N37" i="6"/>
  <c r="O37" i="6"/>
  <c r="P37" i="6"/>
  <c r="M38" i="6"/>
  <c r="N38" i="6"/>
  <c r="O38" i="6"/>
  <c r="P38" i="6"/>
  <c r="M39" i="6"/>
  <c r="N39" i="6"/>
  <c r="O39" i="6"/>
  <c r="P39" i="6"/>
  <c r="M40" i="6"/>
  <c r="N40" i="6"/>
  <c r="O40" i="6"/>
  <c r="P40" i="6"/>
  <c r="M41" i="6"/>
  <c r="N41" i="6"/>
  <c r="O41" i="6"/>
  <c r="P41" i="6"/>
  <c r="M42" i="6"/>
  <c r="N42" i="6"/>
  <c r="O42" i="6"/>
  <c r="P42" i="6"/>
  <c r="M43" i="6"/>
  <c r="N43" i="6"/>
  <c r="O43" i="6"/>
  <c r="P43" i="6"/>
  <c r="M44" i="6"/>
  <c r="N44" i="6"/>
  <c r="O44" i="6"/>
  <c r="P44" i="6"/>
  <c r="M45" i="6"/>
  <c r="N45" i="6"/>
  <c r="O45" i="6"/>
  <c r="P45" i="6"/>
  <c r="M46" i="6"/>
  <c r="N46" i="6"/>
  <c r="O46" i="6"/>
  <c r="P46" i="6"/>
  <c r="M47" i="6"/>
  <c r="N47" i="6"/>
  <c r="O47" i="6"/>
  <c r="P47" i="6"/>
  <c r="M48" i="6"/>
  <c r="N48" i="6"/>
  <c r="O48" i="6"/>
  <c r="P48" i="6"/>
  <c r="M49" i="6"/>
  <c r="N49" i="6"/>
  <c r="O49" i="6"/>
  <c r="P49" i="6"/>
  <c r="M50" i="6"/>
  <c r="N50" i="6"/>
  <c r="O50" i="6"/>
  <c r="P50" i="6"/>
  <c r="M51" i="6"/>
  <c r="N51" i="6"/>
  <c r="O51" i="6"/>
  <c r="P51" i="6"/>
  <c r="M52" i="6"/>
  <c r="N52" i="6"/>
  <c r="O52" i="6"/>
  <c r="P52" i="6"/>
  <c r="M53" i="6"/>
  <c r="N53" i="6"/>
  <c r="O53" i="6"/>
  <c r="P53" i="6"/>
  <c r="M54" i="6"/>
  <c r="N54" i="6"/>
  <c r="O54" i="6"/>
  <c r="P54" i="6"/>
  <c r="M55" i="6"/>
  <c r="N55" i="6"/>
  <c r="O55" i="6"/>
  <c r="P55" i="6"/>
  <c r="M56" i="6"/>
  <c r="N56" i="6"/>
  <c r="O56" i="6"/>
  <c r="P56" i="6"/>
  <c r="M57" i="6"/>
  <c r="N57" i="6"/>
  <c r="O57" i="6"/>
  <c r="P57" i="6"/>
  <c r="M58" i="6"/>
  <c r="N58" i="6"/>
  <c r="O58" i="6"/>
  <c r="P58" i="6"/>
  <c r="M59" i="6"/>
  <c r="N59" i="6"/>
  <c r="O59" i="6"/>
  <c r="P59" i="6"/>
  <c r="M60" i="6"/>
  <c r="N60" i="6"/>
  <c r="O60" i="6"/>
  <c r="P60" i="6"/>
  <c r="M61" i="6"/>
  <c r="N61" i="6"/>
  <c r="O61" i="6"/>
  <c r="P61" i="6"/>
  <c r="M62" i="6"/>
  <c r="N62" i="6"/>
  <c r="O62" i="6"/>
  <c r="P62" i="6"/>
  <c r="M63" i="6"/>
  <c r="N63" i="6"/>
  <c r="O63" i="6"/>
  <c r="P63" i="6"/>
  <c r="M64" i="6"/>
  <c r="N64" i="6"/>
  <c r="O64" i="6"/>
  <c r="P64" i="6"/>
  <c r="M65" i="6"/>
  <c r="N65" i="6"/>
  <c r="O65" i="6"/>
  <c r="P65" i="6"/>
  <c r="M66" i="6"/>
  <c r="N66" i="6"/>
  <c r="O66" i="6"/>
  <c r="P66" i="6"/>
  <c r="M67" i="6"/>
  <c r="N67" i="6"/>
  <c r="O67" i="6"/>
  <c r="P67" i="6"/>
  <c r="M68" i="6"/>
  <c r="N68" i="6"/>
  <c r="O68" i="6"/>
  <c r="P68" i="6"/>
  <c r="M69" i="6"/>
  <c r="N69" i="6"/>
  <c r="O69" i="6"/>
  <c r="P69" i="6"/>
  <c r="M70" i="6"/>
  <c r="N70" i="6"/>
  <c r="O70" i="6"/>
  <c r="P70" i="6"/>
  <c r="M71" i="6"/>
  <c r="N71" i="6"/>
  <c r="O71" i="6"/>
  <c r="P71" i="6"/>
  <c r="M72" i="6"/>
  <c r="N72" i="6"/>
  <c r="O72" i="6"/>
  <c r="P72" i="6"/>
  <c r="M73" i="6"/>
  <c r="N73" i="6"/>
  <c r="O73" i="6"/>
  <c r="P73" i="6"/>
  <c r="M74" i="6"/>
  <c r="N74" i="6"/>
  <c r="O74" i="6"/>
  <c r="P74" i="6"/>
  <c r="M75" i="6"/>
  <c r="N75" i="6"/>
  <c r="O75" i="6"/>
  <c r="P75" i="6"/>
  <c r="M76" i="6"/>
  <c r="N76" i="6"/>
  <c r="O76" i="6"/>
  <c r="P76" i="6"/>
  <c r="M77" i="6"/>
  <c r="N77" i="6"/>
  <c r="O77" i="6"/>
  <c r="P77" i="6"/>
  <c r="M78" i="6"/>
  <c r="N78" i="6"/>
  <c r="O78" i="6"/>
  <c r="P78" i="6"/>
  <c r="M79" i="6"/>
  <c r="N79" i="6"/>
  <c r="O79" i="6"/>
  <c r="P79" i="6"/>
  <c r="M80" i="6"/>
  <c r="N80" i="6"/>
  <c r="O80" i="6"/>
  <c r="P80" i="6"/>
  <c r="M81" i="6"/>
  <c r="N81" i="6"/>
  <c r="O81" i="6"/>
  <c r="P81" i="6"/>
  <c r="M82" i="6"/>
  <c r="N82" i="6"/>
  <c r="O82" i="6"/>
  <c r="P82" i="6"/>
  <c r="M83" i="6"/>
  <c r="N83" i="6"/>
  <c r="O83" i="6"/>
  <c r="P83" i="6"/>
  <c r="M84" i="6"/>
  <c r="N84" i="6"/>
  <c r="O84" i="6"/>
  <c r="P84" i="6"/>
  <c r="M85" i="6"/>
  <c r="N85" i="6"/>
  <c r="O85" i="6"/>
  <c r="P85" i="6"/>
  <c r="M86" i="6"/>
  <c r="N86" i="6"/>
  <c r="O86" i="6"/>
  <c r="P86" i="6"/>
  <c r="M87" i="6"/>
  <c r="N87" i="6"/>
  <c r="O87" i="6"/>
  <c r="P87" i="6"/>
  <c r="M88" i="6"/>
  <c r="N88" i="6"/>
  <c r="O88" i="6"/>
  <c r="P88" i="6"/>
  <c r="M89" i="6"/>
  <c r="N89" i="6"/>
  <c r="O89" i="6"/>
  <c r="P89" i="6"/>
  <c r="Q89" i="6"/>
  <c r="M90" i="6"/>
  <c r="N90" i="6"/>
  <c r="O90" i="6"/>
  <c r="P90" i="6"/>
  <c r="Q90" i="6"/>
  <c r="M91" i="6"/>
  <c r="N91" i="6"/>
  <c r="O91" i="6"/>
  <c r="P91" i="6"/>
  <c r="Q91" i="6"/>
  <c r="M92" i="6"/>
  <c r="N92" i="6"/>
  <c r="O92" i="6"/>
  <c r="P92" i="6"/>
  <c r="Q92" i="6"/>
  <c r="M93" i="6"/>
  <c r="N93" i="6"/>
  <c r="O93" i="6"/>
  <c r="P93" i="6"/>
  <c r="Q93" i="6"/>
  <c r="M94" i="6"/>
  <c r="N94" i="6"/>
  <c r="O94" i="6"/>
  <c r="P94" i="6"/>
  <c r="Q94" i="6"/>
  <c r="M95" i="6"/>
  <c r="N95" i="6"/>
  <c r="O95" i="6"/>
  <c r="P95" i="6"/>
  <c r="Q95" i="6"/>
  <c r="M96" i="6"/>
  <c r="N96" i="6"/>
  <c r="O96" i="6"/>
  <c r="P96" i="6"/>
  <c r="Q96" i="6"/>
  <c r="M97" i="6"/>
  <c r="N97" i="6"/>
  <c r="O97" i="6"/>
  <c r="P97" i="6"/>
  <c r="Q97" i="6"/>
  <c r="M98" i="6"/>
  <c r="N98" i="6"/>
  <c r="O98" i="6"/>
  <c r="P98" i="6"/>
  <c r="Q98" i="6"/>
  <c r="M99" i="6"/>
  <c r="N99" i="6"/>
  <c r="O99" i="6"/>
  <c r="P99" i="6"/>
  <c r="Q99" i="6"/>
  <c r="M100" i="6"/>
  <c r="N100" i="6"/>
  <c r="O100" i="6"/>
  <c r="P100" i="6"/>
  <c r="Q100" i="6"/>
  <c r="M101" i="6"/>
  <c r="N101" i="6"/>
  <c r="O101" i="6"/>
  <c r="P101" i="6"/>
  <c r="Q101" i="6"/>
  <c r="M102" i="6"/>
  <c r="N102" i="6"/>
  <c r="O102" i="6"/>
  <c r="P102" i="6"/>
  <c r="Q102" i="6"/>
  <c r="M103" i="6"/>
  <c r="N103" i="6"/>
  <c r="O103" i="6"/>
  <c r="P103" i="6"/>
  <c r="Q103" i="6"/>
  <c r="M104" i="6"/>
  <c r="N104" i="6"/>
  <c r="O104" i="6"/>
  <c r="P104" i="6"/>
  <c r="Q104" i="6"/>
  <c r="M105" i="6"/>
  <c r="N105" i="6"/>
  <c r="O105" i="6"/>
  <c r="P105" i="6"/>
  <c r="Q105" i="6"/>
  <c r="M106" i="6"/>
  <c r="N106" i="6"/>
  <c r="O106" i="6"/>
  <c r="P106" i="6"/>
  <c r="Q106" i="6"/>
  <c r="M107" i="6"/>
  <c r="N107" i="6"/>
  <c r="O107" i="6"/>
  <c r="P107" i="6"/>
  <c r="Q107" i="6"/>
  <c r="M108" i="6"/>
  <c r="N108" i="6"/>
  <c r="O108" i="6"/>
  <c r="P108" i="6"/>
  <c r="Q108" i="6"/>
  <c r="M109" i="6"/>
  <c r="N109" i="6"/>
  <c r="O109" i="6"/>
  <c r="P109" i="6"/>
  <c r="Q109" i="6"/>
  <c r="M110" i="6"/>
  <c r="N110" i="6"/>
  <c r="O110" i="6"/>
  <c r="P110" i="6"/>
  <c r="Q110" i="6"/>
  <c r="M111" i="6"/>
  <c r="N111" i="6"/>
  <c r="O111" i="6"/>
  <c r="P111" i="6"/>
  <c r="Q111" i="6"/>
  <c r="M112" i="6"/>
  <c r="N112" i="6"/>
  <c r="O112" i="6"/>
  <c r="P112" i="6"/>
  <c r="Q112" i="6"/>
  <c r="M113" i="6"/>
  <c r="N113" i="6"/>
  <c r="O113" i="6"/>
  <c r="P113" i="6"/>
  <c r="Q113" i="6"/>
  <c r="M114" i="6"/>
  <c r="N114" i="6"/>
  <c r="O114" i="6"/>
  <c r="P114" i="6"/>
  <c r="Q114" i="6"/>
  <c r="M115" i="6"/>
  <c r="N115" i="6"/>
  <c r="O115" i="6"/>
  <c r="P115" i="6"/>
  <c r="Q115" i="6"/>
  <c r="M116" i="6"/>
  <c r="N116" i="6"/>
  <c r="O116" i="6"/>
  <c r="P116" i="6"/>
  <c r="Q116" i="6"/>
  <c r="M117" i="6"/>
  <c r="N117" i="6"/>
  <c r="O117" i="6"/>
  <c r="P117" i="6"/>
  <c r="Q117" i="6"/>
  <c r="M118" i="6"/>
  <c r="N118" i="6"/>
  <c r="O118" i="6"/>
  <c r="P118" i="6"/>
  <c r="Q118" i="6"/>
  <c r="M119" i="6"/>
  <c r="N119" i="6"/>
  <c r="O119" i="6"/>
  <c r="P119" i="6"/>
  <c r="Q119" i="6"/>
  <c r="M120" i="6"/>
  <c r="N120" i="6"/>
  <c r="O120" i="6"/>
  <c r="P120" i="6"/>
  <c r="Q120" i="6"/>
  <c r="N2" i="6"/>
  <c r="O2" i="6"/>
  <c r="P2" i="6"/>
  <c r="G3" i="6"/>
  <c r="H3" i="6"/>
  <c r="I3" i="6"/>
  <c r="J3" i="6"/>
  <c r="G4" i="6"/>
  <c r="H4" i="6"/>
  <c r="I4" i="6"/>
  <c r="J4" i="6"/>
  <c r="G5" i="6"/>
  <c r="H5" i="6"/>
  <c r="I5" i="6"/>
  <c r="J5" i="6"/>
  <c r="G6" i="6"/>
  <c r="H6" i="6"/>
  <c r="I6" i="6"/>
  <c r="J6" i="6"/>
  <c r="G7" i="6"/>
  <c r="H7" i="6"/>
  <c r="I7" i="6"/>
  <c r="J7" i="6"/>
  <c r="G8" i="6"/>
  <c r="H8" i="6"/>
  <c r="I8" i="6"/>
  <c r="J8" i="6"/>
  <c r="G9" i="6"/>
  <c r="H9" i="6"/>
  <c r="I9" i="6"/>
  <c r="J9" i="6"/>
  <c r="G10" i="6"/>
  <c r="H10" i="6"/>
  <c r="I10" i="6"/>
  <c r="J10" i="6"/>
  <c r="G11" i="6"/>
  <c r="H11" i="6"/>
  <c r="I11" i="6"/>
  <c r="J11" i="6"/>
  <c r="G12" i="6"/>
  <c r="H12" i="6"/>
  <c r="I12" i="6"/>
  <c r="J12" i="6"/>
  <c r="G13" i="6"/>
  <c r="H13" i="6"/>
  <c r="I13" i="6"/>
  <c r="J13" i="6"/>
  <c r="G14" i="6"/>
  <c r="H14" i="6"/>
  <c r="I14" i="6"/>
  <c r="J14" i="6"/>
  <c r="G15" i="6"/>
  <c r="H15" i="6"/>
  <c r="I15" i="6"/>
  <c r="J15" i="6"/>
  <c r="G16" i="6"/>
  <c r="H16" i="6"/>
  <c r="I16" i="6"/>
  <c r="J16" i="6"/>
  <c r="G17" i="6"/>
  <c r="H17" i="6"/>
  <c r="I17" i="6"/>
  <c r="J17" i="6"/>
  <c r="G18" i="6"/>
  <c r="H18" i="6"/>
  <c r="I18" i="6"/>
  <c r="J18" i="6"/>
  <c r="G19" i="6"/>
  <c r="H19" i="6"/>
  <c r="I19" i="6"/>
  <c r="J19" i="6"/>
  <c r="G20" i="6"/>
  <c r="H20" i="6"/>
  <c r="I20" i="6"/>
  <c r="J20" i="6"/>
  <c r="G21" i="6"/>
  <c r="H21" i="6"/>
  <c r="I21" i="6"/>
  <c r="J21" i="6"/>
  <c r="G22" i="6"/>
  <c r="H22" i="6"/>
  <c r="I22" i="6"/>
  <c r="J22" i="6"/>
  <c r="G23" i="6"/>
  <c r="H23" i="6"/>
  <c r="I23" i="6"/>
  <c r="J23" i="6"/>
  <c r="G24" i="6"/>
  <c r="H24" i="6"/>
  <c r="I24" i="6"/>
  <c r="J24" i="6"/>
  <c r="G25" i="6"/>
  <c r="H25" i="6"/>
  <c r="I25" i="6"/>
  <c r="J25" i="6"/>
  <c r="G26" i="6"/>
  <c r="H26" i="6"/>
  <c r="I26" i="6"/>
  <c r="J26" i="6"/>
  <c r="G27" i="6"/>
  <c r="H27" i="6"/>
  <c r="I27" i="6"/>
  <c r="J27" i="6"/>
  <c r="G28" i="6"/>
  <c r="H28" i="6"/>
  <c r="I28" i="6"/>
  <c r="J28" i="6"/>
  <c r="G29" i="6"/>
  <c r="H29" i="6"/>
  <c r="I29" i="6"/>
  <c r="J29" i="6"/>
  <c r="G30" i="6"/>
  <c r="H30" i="6"/>
  <c r="I30" i="6"/>
  <c r="J30" i="6"/>
  <c r="G31" i="6"/>
  <c r="H31" i="6"/>
  <c r="I31" i="6"/>
  <c r="J31" i="6"/>
  <c r="G32" i="6"/>
  <c r="H32" i="6"/>
  <c r="I32" i="6"/>
  <c r="J32" i="6"/>
  <c r="G33" i="6"/>
  <c r="H33" i="6"/>
  <c r="I33" i="6"/>
  <c r="J33" i="6"/>
  <c r="G34" i="6"/>
  <c r="H34" i="6"/>
  <c r="I34" i="6"/>
  <c r="J34" i="6"/>
  <c r="G35" i="6"/>
  <c r="H35" i="6"/>
  <c r="I35" i="6"/>
  <c r="J35" i="6"/>
  <c r="G36" i="6"/>
  <c r="H36" i="6"/>
  <c r="I36" i="6"/>
  <c r="J36" i="6"/>
  <c r="G37" i="6"/>
  <c r="H37" i="6"/>
  <c r="I37" i="6"/>
  <c r="J37" i="6"/>
  <c r="G38" i="6"/>
  <c r="H38" i="6"/>
  <c r="I38" i="6"/>
  <c r="J38" i="6"/>
  <c r="G39" i="6"/>
  <c r="H39" i="6"/>
  <c r="I39" i="6"/>
  <c r="J39" i="6"/>
  <c r="G40" i="6"/>
  <c r="H40" i="6"/>
  <c r="I40" i="6"/>
  <c r="J40" i="6"/>
  <c r="G41" i="6"/>
  <c r="H41" i="6"/>
  <c r="I41" i="6"/>
  <c r="J41" i="6"/>
  <c r="G42" i="6"/>
  <c r="H42" i="6"/>
  <c r="I42" i="6"/>
  <c r="J42" i="6"/>
  <c r="G43" i="6"/>
  <c r="H43" i="6"/>
  <c r="I43" i="6"/>
  <c r="J43" i="6"/>
  <c r="G44" i="6"/>
  <c r="H44" i="6"/>
  <c r="I44" i="6"/>
  <c r="J44" i="6"/>
  <c r="G45" i="6"/>
  <c r="H45" i="6"/>
  <c r="I45" i="6"/>
  <c r="J45" i="6"/>
  <c r="G46" i="6"/>
  <c r="H46" i="6"/>
  <c r="I46" i="6"/>
  <c r="J46" i="6"/>
  <c r="G47" i="6"/>
  <c r="H47" i="6"/>
  <c r="I47" i="6"/>
  <c r="J47" i="6"/>
  <c r="G48" i="6"/>
  <c r="H48" i="6"/>
  <c r="I48" i="6"/>
  <c r="J48" i="6"/>
  <c r="G49" i="6"/>
  <c r="H49" i="6"/>
  <c r="I49" i="6"/>
  <c r="J49" i="6"/>
  <c r="G50" i="6"/>
  <c r="H50" i="6"/>
  <c r="I50" i="6"/>
  <c r="J50" i="6"/>
  <c r="G51" i="6"/>
  <c r="H51" i="6"/>
  <c r="I51" i="6"/>
  <c r="J51" i="6"/>
  <c r="G52" i="6"/>
  <c r="H52" i="6"/>
  <c r="I52" i="6"/>
  <c r="J52" i="6"/>
  <c r="G53" i="6"/>
  <c r="H53" i="6"/>
  <c r="I53" i="6"/>
  <c r="J53" i="6"/>
  <c r="G54" i="6"/>
  <c r="H54" i="6"/>
  <c r="I54" i="6"/>
  <c r="J54" i="6"/>
  <c r="G55" i="6"/>
  <c r="H55" i="6"/>
  <c r="I55" i="6"/>
  <c r="J55" i="6"/>
  <c r="G56" i="6"/>
  <c r="H56" i="6"/>
  <c r="I56" i="6"/>
  <c r="J56" i="6"/>
  <c r="G57" i="6"/>
  <c r="H57" i="6"/>
  <c r="I57" i="6"/>
  <c r="J57" i="6"/>
  <c r="G58" i="6"/>
  <c r="H58" i="6"/>
  <c r="I58" i="6"/>
  <c r="J58" i="6"/>
  <c r="G59" i="6"/>
  <c r="H59" i="6"/>
  <c r="I59" i="6"/>
  <c r="J59" i="6"/>
  <c r="G60" i="6"/>
  <c r="H60" i="6"/>
  <c r="I60" i="6"/>
  <c r="J60" i="6"/>
  <c r="G61" i="6"/>
  <c r="H61" i="6"/>
  <c r="I61" i="6"/>
  <c r="J61" i="6"/>
  <c r="G62" i="6"/>
  <c r="H62" i="6"/>
  <c r="I62" i="6"/>
  <c r="J62" i="6"/>
  <c r="G63" i="6"/>
  <c r="H63" i="6"/>
  <c r="I63" i="6"/>
  <c r="J63" i="6"/>
  <c r="G64" i="6"/>
  <c r="H64" i="6"/>
  <c r="I64" i="6"/>
  <c r="J64" i="6"/>
  <c r="G65" i="6"/>
  <c r="H65" i="6"/>
  <c r="I65" i="6"/>
  <c r="J65" i="6"/>
  <c r="G66" i="6"/>
  <c r="H66" i="6"/>
  <c r="I66" i="6"/>
  <c r="J66" i="6"/>
  <c r="G67" i="6"/>
  <c r="H67" i="6"/>
  <c r="I67" i="6"/>
  <c r="J67" i="6"/>
  <c r="G68" i="6"/>
  <c r="H68" i="6"/>
  <c r="I68" i="6"/>
  <c r="J68" i="6"/>
  <c r="G69" i="6"/>
  <c r="H69" i="6"/>
  <c r="I69" i="6"/>
  <c r="J69" i="6"/>
  <c r="G70" i="6"/>
  <c r="H70" i="6"/>
  <c r="I70" i="6"/>
  <c r="J70" i="6"/>
  <c r="G71" i="6"/>
  <c r="H71" i="6"/>
  <c r="I71" i="6"/>
  <c r="J71" i="6"/>
  <c r="G72" i="6"/>
  <c r="H72" i="6"/>
  <c r="I72" i="6"/>
  <c r="J72" i="6"/>
  <c r="G73" i="6"/>
  <c r="H73" i="6"/>
  <c r="I73" i="6"/>
  <c r="J73" i="6"/>
  <c r="G74" i="6"/>
  <c r="H74" i="6"/>
  <c r="I74" i="6"/>
  <c r="J74" i="6"/>
  <c r="G75" i="6"/>
  <c r="H75" i="6"/>
  <c r="I75" i="6"/>
  <c r="J75" i="6"/>
  <c r="G76" i="6"/>
  <c r="H76" i="6"/>
  <c r="I76" i="6"/>
  <c r="J76" i="6"/>
  <c r="G77" i="6"/>
  <c r="H77" i="6"/>
  <c r="I77" i="6"/>
  <c r="J77" i="6"/>
  <c r="G78" i="6"/>
  <c r="H78" i="6"/>
  <c r="I78" i="6"/>
  <c r="J78" i="6"/>
  <c r="G79" i="6"/>
  <c r="H79" i="6"/>
  <c r="I79" i="6"/>
  <c r="J79" i="6"/>
  <c r="G80" i="6"/>
  <c r="H80" i="6"/>
  <c r="I80" i="6"/>
  <c r="J80" i="6"/>
  <c r="G81" i="6"/>
  <c r="H81" i="6"/>
  <c r="I81" i="6"/>
  <c r="J81" i="6"/>
  <c r="G82" i="6"/>
  <c r="H82" i="6"/>
  <c r="I82" i="6"/>
  <c r="J82" i="6"/>
  <c r="G83" i="6"/>
  <c r="H83" i="6"/>
  <c r="I83" i="6"/>
  <c r="J83" i="6"/>
  <c r="G84" i="6"/>
  <c r="H84" i="6"/>
  <c r="I84" i="6"/>
  <c r="J84" i="6"/>
  <c r="G85" i="6"/>
  <c r="H85" i="6"/>
  <c r="I85" i="6"/>
  <c r="J85" i="6"/>
  <c r="G86" i="6"/>
  <c r="H86" i="6"/>
  <c r="I86" i="6"/>
  <c r="J86" i="6"/>
  <c r="G87" i="6"/>
  <c r="H87" i="6"/>
  <c r="I87" i="6"/>
  <c r="J87" i="6"/>
  <c r="G88" i="6"/>
  <c r="H88" i="6"/>
  <c r="I88" i="6"/>
  <c r="J88" i="6"/>
  <c r="G89" i="6"/>
  <c r="H89" i="6"/>
  <c r="I89" i="6"/>
  <c r="J89" i="6"/>
  <c r="K89" i="6"/>
  <c r="G90" i="6"/>
  <c r="H90" i="6"/>
  <c r="I90" i="6"/>
  <c r="J90" i="6"/>
  <c r="K90" i="6"/>
  <c r="G91" i="6"/>
  <c r="H91" i="6"/>
  <c r="I91" i="6"/>
  <c r="J91" i="6"/>
  <c r="K91" i="6"/>
  <c r="G92" i="6"/>
  <c r="H92" i="6"/>
  <c r="I92" i="6"/>
  <c r="J92" i="6"/>
  <c r="K92" i="6"/>
  <c r="G93" i="6"/>
  <c r="H93" i="6"/>
  <c r="I93" i="6"/>
  <c r="J93" i="6"/>
  <c r="K93" i="6"/>
  <c r="G94" i="6"/>
  <c r="H94" i="6"/>
  <c r="I94" i="6"/>
  <c r="J94" i="6"/>
  <c r="K94" i="6"/>
  <c r="G95" i="6"/>
  <c r="H95" i="6"/>
  <c r="I95" i="6"/>
  <c r="J95" i="6"/>
  <c r="K95" i="6"/>
  <c r="G96" i="6"/>
  <c r="H96" i="6"/>
  <c r="I96" i="6"/>
  <c r="J96" i="6"/>
  <c r="K96" i="6"/>
  <c r="G97" i="6"/>
  <c r="H97" i="6"/>
  <c r="I97" i="6"/>
  <c r="J97" i="6"/>
  <c r="K97" i="6"/>
  <c r="G98" i="6"/>
  <c r="H98" i="6"/>
  <c r="I98" i="6"/>
  <c r="J98" i="6"/>
  <c r="K98" i="6"/>
  <c r="G99" i="6"/>
  <c r="H99" i="6"/>
  <c r="I99" i="6"/>
  <c r="J99" i="6"/>
  <c r="K99" i="6"/>
  <c r="G100" i="6"/>
  <c r="H100" i="6"/>
  <c r="I100" i="6"/>
  <c r="J100" i="6"/>
  <c r="K100" i="6"/>
  <c r="G101" i="6"/>
  <c r="H101" i="6"/>
  <c r="I101" i="6"/>
  <c r="J101" i="6"/>
  <c r="K101" i="6"/>
  <c r="G102" i="6"/>
  <c r="H102" i="6"/>
  <c r="I102" i="6"/>
  <c r="J102" i="6"/>
  <c r="K102" i="6"/>
  <c r="G103" i="6"/>
  <c r="H103" i="6"/>
  <c r="I103" i="6"/>
  <c r="J103" i="6"/>
  <c r="K103" i="6"/>
  <c r="G104" i="6"/>
  <c r="H104" i="6"/>
  <c r="I104" i="6"/>
  <c r="J104" i="6"/>
  <c r="K104" i="6"/>
  <c r="G105" i="6"/>
  <c r="H105" i="6"/>
  <c r="I105" i="6"/>
  <c r="J105" i="6"/>
  <c r="K105" i="6"/>
  <c r="G106" i="6"/>
  <c r="H106" i="6"/>
  <c r="I106" i="6"/>
  <c r="J106" i="6"/>
  <c r="K106" i="6"/>
  <c r="G107" i="6"/>
  <c r="H107" i="6"/>
  <c r="I107" i="6"/>
  <c r="J107" i="6"/>
  <c r="K107" i="6"/>
  <c r="G108" i="6"/>
  <c r="H108" i="6"/>
  <c r="I108" i="6"/>
  <c r="J108" i="6"/>
  <c r="K108" i="6"/>
  <c r="G109" i="6"/>
  <c r="H109" i="6"/>
  <c r="I109" i="6"/>
  <c r="J109" i="6"/>
  <c r="K109" i="6"/>
  <c r="G110" i="6"/>
  <c r="H110" i="6"/>
  <c r="I110" i="6"/>
  <c r="J110" i="6"/>
  <c r="K110" i="6"/>
  <c r="G111" i="6"/>
  <c r="H111" i="6"/>
  <c r="I111" i="6"/>
  <c r="J111" i="6"/>
  <c r="K111" i="6"/>
  <c r="G112" i="6"/>
  <c r="H112" i="6"/>
  <c r="I112" i="6"/>
  <c r="J112" i="6"/>
  <c r="K112" i="6"/>
  <c r="G113" i="6"/>
  <c r="H113" i="6"/>
  <c r="I113" i="6"/>
  <c r="J113" i="6"/>
  <c r="K113" i="6"/>
  <c r="G114" i="6"/>
  <c r="H114" i="6"/>
  <c r="I114" i="6"/>
  <c r="J114" i="6"/>
  <c r="K114" i="6"/>
  <c r="G115" i="6"/>
  <c r="H115" i="6"/>
  <c r="I115" i="6"/>
  <c r="J115" i="6"/>
  <c r="K115" i="6"/>
  <c r="G116" i="6"/>
  <c r="H116" i="6"/>
  <c r="I116" i="6"/>
  <c r="J116" i="6"/>
  <c r="K116" i="6"/>
  <c r="G117" i="6"/>
  <c r="H117" i="6"/>
  <c r="I117" i="6"/>
  <c r="J117" i="6"/>
  <c r="K117" i="6"/>
  <c r="G118" i="6"/>
  <c r="H118" i="6"/>
  <c r="I118" i="6"/>
  <c r="J118" i="6"/>
  <c r="K118" i="6"/>
  <c r="G119" i="6"/>
  <c r="H119" i="6"/>
  <c r="I119" i="6"/>
  <c r="J119" i="6"/>
  <c r="K119" i="6"/>
  <c r="G120" i="6"/>
  <c r="H120" i="6"/>
  <c r="I120" i="6"/>
  <c r="J120" i="6"/>
  <c r="K120" i="6"/>
  <c r="H2" i="6"/>
  <c r="I2" i="6"/>
  <c r="J2" i="6"/>
  <c r="A3" i="6"/>
  <c r="B3" i="6"/>
  <c r="C3" i="6"/>
  <c r="D3" i="6"/>
  <c r="A4" i="6"/>
  <c r="B4" i="6"/>
  <c r="C4" i="6"/>
  <c r="D4" i="6"/>
  <c r="A5" i="6"/>
  <c r="B5" i="6"/>
  <c r="C5" i="6"/>
  <c r="D5" i="6"/>
  <c r="A6" i="6"/>
  <c r="B6" i="6"/>
  <c r="C6" i="6"/>
  <c r="D6" i="6"/>
  <c r="A7" i="6"/>
  <c r="B7" i="6"/>
  <c r="C7" i="6"/>
  <c r="D7" i="6"/>
  <c r="A8" i="6"/>
  <c r="B8" i="6"/>
  <c r="C8" i="6"/>
  <c r="D8" i="6"/>
  <c r="A9" i="6"/>
  <c r="B9" i="6"/>
  <c r="C9" i="6"/>
  <c r="D9" i="6"/>
  <c r="A10" i="6"/>
  <c r="B10" i="6"/>
  <c r="C10" i="6"/>
  <c r="D10" i="6"/>
  <c r="A11" i="6"/>
  <c r="B11" i="6"/>
  <c r="C11" i="6"/>
  <c r="D11" i="6"/>
  <c r="A12" i="6"/>
  <c r="B12" i="6"/>
  <c r="C12" i="6"/>
  <c r="D12" i="6"/>
  <c r="A13" i="6"/>
  <c r="B13" i="6"/>
  <c r="C13" i="6"/>
  <c r="D13" i="6"/>
  <c r="A14" i="6"/>
  <c r="B14" i="6"/>
  <c r="C14" i="6"/>
  <c r="D14" i="6"/>
  <c r="A15" i="6"/>
  <c r="B15" i="6"/>
  <c r="C15" i="6"/>
  <c r="D15" i="6"/>
  <c r="A16" i="6"/>
  <c r="B16" i="6"/>
  <c r="C16" i="6"/>
  <c r="D16" i="6"/>
  <c r="A17" i="6"/>
  <c r="B17" i="6"/>
  <c r="C17" i="6"/>
  <c r="D17" i="6"/>
  <c r="A18" i="6"/>
  <c r="B18" i="6"/>
  <c r="C18" i="6"/>
  <c r="D18" i="6"/>
  <c r="A19" i="6"/>
  <c r="B19" i="6"/>
  <c r="C19" i="6"/>
  <c r="D19" i="6"/>
  <c r="A20" i="6"/>
  <c r="B20" i="6"/>
  <c r="C20" i="6"/>
  <c r="D20" i="6"/>
  <c r="A21" i="6"/>
  <c r="B21" i="6"/>
  <c r="C21" i="6"/>
  <c r="D21" i="6"/>
  <c r="A22" i="6"/>
  <c r="B22" i="6"/>
  <c r="C22" i="6"/>
  <c r="D22" i="6"/>
  <c r="A23" i="6"/>
  <c r="B23" i="6"/>
  <c r="C23" i="6"/>
  <c r="D23" i="6"/>
  <c r="A24" i="6"/>
  <c r="B24" i="6"/>
  <c r="C24" i="6"/>
  <c r="D24" i="6"/>
  <c r="A25" i="6"/>
  <c r="B25" i="6"/>
  <c r="C25" i="6"/>
  <c r="D25" i="6"/>
  <c r="A26" i="6"/>
  <c r="B26" i="6"/>
  <c r="C26" i="6"/>
  <c r="D26" i="6"/>
  <c r="A27" i="6"/>
  <c r="B27" i="6"/>
  <c r="C27" i="6"/>
  <c r="D27" i="6"/>
  <c r="A28" i="6"/>
  <c r="B28" i="6"/>
  <c r="C28" i="6"/>
  <c r="D28" i="6"/>
  <c r="A29" i="6"/>
  <c r="B29" i="6"/>
  <c r="C29" i="6"/>
  <c r="D29" i="6"/>
  <c r="A30" i="6"/>
  <c r="B30" i="6"/>
  <c r="C30" i="6"/>
  <c r="D30" i="6"/>
  <c r="A31" i="6"/>
  <c r="B31" i="6"/>
  <c r="C31" i="6"/>
  <c r="D31" i="6"/>
  <c r="A32" i="6"/>
  <c r="B32" i="6"/>
  <c r="C32" i="6"/>
  <c r="D32" i="6"/>
  <c r="A33" i="6"/>
  <c r="B33" i="6"/>
  <c r="C33" i="6"/>
  <c r="D33" i="6"/>
  <c r="A34" i="6"/>
  <c r="B34" i="6"/>
  <c r="C34" i="6"/>
  <c r="D34" i="6"/>
  <c r="A35" i="6"/>
  <c r="B35" i="6"/>
  <c r="C35" i="6"/>
  <c r="D35" i="6"/>
  <c r="A36" i="6"/>
  <c r="B36" i="6"/>
  <c r="C36" i="6"/>
  <c r="D36" i="6"/>
  <c r="A37" i="6"/>
  <c r="B37" i="6"/>
  <c r="C37" i="6"/>
  <c r="D37" i="6"/>
  <c r="A38" i="6"/>
  <c r="B38" i="6"/>
  <c r="C38" i="6"/>
  <c r="D38" i="6"/>
  <c r="A39" i="6"/>
  <c r="B39" i="6"/>
  <c r="C39" i="6"/>
  <c r="D39" i="6"/>
  <c r="A40" i="6"/>
  <c r="B40" i="6"/>
  <c r="C40" i="6"/>
  <c r="D40" i="6"/>
  <c r="A41" i="6"/>
  <c r="B41" i="6"/>
  <c r="C41" i="6"/>
  <c r="D41" i="6"/>
  <c r="A42" i="6"/>
  <c r="B42" i="6"/>
  <c r="C42" i="6"/>
  <c r="D42" i="6"/>
  <c r="A43" i="6"/>
  <c r="B43" i="6"/>
  <c r="C43" i="6"/>
  <c r="D43" i="6"/>
  <c r="A44" i="6"/>
  <c r="B44" i="6"/>
  <c r="C44" i="6"/>
  <c r="D44" i="6"/>
  <c r="A45" i="6"/>
  <c r="B45" i="6"/>
  <c r="C45" i="6"/>
  <c r="D45" i="6"/>
  <c r="A46" i="6"/>
  <c r="B46" i="6"/>
  <c r="C46" i="6"/>
  <c r="D46" i="6"/>
  <c r="A47" i="6"/>
  <c r="B47" i="6"/>
  <c r="C47" i="6"/>
  <c r="D47" i="6"/>
  <c r="A48" i="6"/>
  <c r="B48" i="6"/>
  <c r="C48" i="6"/>
  <c r="D48" i="6"/>
  <c r="A49" i="6"/>
  <c r="B49" i="6"/>
  <c r="C49" i="6"/>
  <c r="D49" i="6"/>
  <c r="A50" i="6"/>
  <c r="B50" i="6"/>
  <c r="C50" i="6"/>
  <c r="D50" i="6"/>
  <c r="A51" i="6"/>
  <c r="B51" i="6"/>
  <c r="C51" i="6"/>
  <c r="D51" i="6"/>
  <c r="A52" i="6"/>
  <c r="B52" i="6"/>
  <c r="C52" i="6"/>
  <c r="D52" i="6"/>
  <c r="A53" i="6"/>
  <c r="B53" i="6"/>
  <c r="C53" i="6"/>
  <c r="D53" i="6"/>
  <c r="A54" i="6"/>
  <c r="B54" i="6"/>
  <c r="C54" i="6"/>
  <c r="D54" i="6"/>
  <c r="A55" i="6"/>
  <c r="B55" i="6"/>
  <c r="C55" i="6"/>
  <c r="D55" i="6"/>
  <c r="A56" i="6"/>
  <c r="B56" i="6"/>
  <c r="C56" i="6"/>
  <c r="D56" i="6"/>
  <c r="A57" i="6"/>
  <c r="B57" i="6"/>
  <c r="C57" i="6"/>
  <c r="D57" i="6"/>
  <c r="A58" i="6"/>
  <c r="B58" i="6"/>
  <c r="C58" i="6"/>
  <c r="D58" i="6"/>
  <c r="A59" i="6"/>
  <c r="B59" i="6"/>
  <c r="C59" i="6"/>
  <c r="D59" i="6"/>
  <c r="A60" i="6"/>
  <c r="B60" i="6"/>
  <c r="C60" i="6"/>
  <c r="D60" i="6"/>
  <c r="A61" i="6"/>
  <c r="B61" i="6"/>
  <c r="C61" i="6"/>
  <c r="D61" i="6"/>
  <c r="A62" i="6"/>
  <c r="B62" i="6"/>
  <c r="C62" i="6"/>
  <c r="D62" i="6"/>
  <c r="A63" i="6"/>
  <c r="B63" i="6"/>
  <c r="C63" i="6"/>
  <c r="D63" i="6"/>
  <c r="A64" i="6"/>
  <c r="B64" i="6"/>
  <c r="C64" i="6"/>
  <c r="D64" i="6"/>
  <c r="A65" i="6"/>
  <c r="B65" i="6"/>
  <c r="C65" i="6"/>
  <c r="D65" i="6"/>
  <c r="A66" i="6"/>
  <c r="B66" i="6"/>
  <c r="C66" i="6"/>
  <c r="D66" i="6"/>
  <c r="A67" i="6"/>
  <c r="B67" i="6"/>
  <c r="C67" i="6"/>
  <c r="D67" i="6"/>
  <c r="A68" i="6"/>
  <c r="B68" i="6"/>
  <c r="C68" i="6"/>
  <c r="D68" i="6"/>
  <c r="A69" i="6"/>
  <c r="B69" i="6"/>
  <c r="C69" i="6"/>
  <c r="D69" i="6"/>
  <c r="A70" i="6"/>
  <c r="B70" i="6"/>
  <c r="C70" i="6"/>
  <c r="D70" i="6"/>
  <c r="A71" i="6"/>
  <c r="B71" i="6"/>
  <c r="C71" i="6"/>
  <c r="D71" i="6"/>
  <c r="A72" i="6"/>
  <c r="B72" i="6"/>
  <c r="C72" i="6"/>
  <c r="D72" i="6"/>
  <c r="A73" i="6"/>
  <c r="B73" i="6"/>
  <c r="C73" i="6"/>
  <c r="D73" i="6"/>
  <c r="A74" i="6"/>
  <c r="B74" i="6"/>
  <c r="C74" i="6"/>
  <c r="D74" i="6"/>
  <c r="A75" i="6"/>
  <c r="B75" i="6"/>
  <c r="C75" i="6"/>
  <c r="D75" i="6"/>
  <c r="A76" i="6"/>
  <c r="B76" i="6"/>
  <c r="C76" i="6"/>
  <c r="D76" i="6"/>
  <c r="A77" i="6"/>
  <c r="B77" i="6"/>
  <c r="C77" i="6"/>
  <c r="D77" i="6"/>
  <c r="A78" i="6"/>
  <c r="B78" i="6"/>
  <c r="C78" i="6"/>
  <c r="D78" i="6"/>
  <c r="A79" i="6"/>
  <c r="B79" i="6"/>
  <c r="C79" i="6"/>
  <c r="D79" i="6"/>
  <c r="A80" i="6"/>
  <c r="B80" i="6"/>
  <c r="C80" i="6"/>
  <c r="D80" i="6"/>
  <c r="A81" i="6"/>
  <c r="B81" i="6"/>
  <c r="C81" i="6"/>
  <c r="D81" i="6"/>
  <c r="A82" i="6"/>
  <c r="B82" i="6"/>
  <c r="C82" i="6"/>
  <c r="D82" i="6"/>
  <c r="A83" i="6"/>
  <c r="B83" i="6"/>
  <c r="C83" i="6"/>
  <c r="D83" i="6"/>
  <c r="A84" i="6"/>
  <c r="B84" i="6"/>
  <c r="C84" i="6"/>
  <c r="D84" i="6"/>
  <c r="A85" i="6"/>
  <c r="B85" i="6"/>
  <c r="C85" i="6"/>
  <c r="D85" i="6"/>
  <c r="A86" i="6"/>
  <c r="B86" i="6"/>
  <c r="C86" i="6"/>
  <c r="D86" i="6"/>
  <c r="A87" i="6"/>
  <c r="B87" i="6"/>
  <c r="C87" i="6"/>
  <c r="D87" i="6"/>
  <c r="A88" i="6"/>
  <c r="B88" i="6"/>
  <c r="C88" i="6"/>
  <c r="D88" i="6"/>
  <c r="A89" i="6"/>
  <c r="B89" i="6"/>
  <c r="C89" i="6"/>
  <c r="D89" i="6"/>
  <c r="E89" i="6"/>
  <c r="A90" i="6"/>
  <c r="B90" i="6"/>
  <c r="C90" i="6"/>
  <c r="D90" i="6"/>
  <c r="E90" i="6"/>
  <c r="A91" i="6"/>
  <c r="B91" i="6"/>
  <c r="C91" i="6"/>
  <c r="D91" i="6"/>
  <c r="E91" i="6"/>
  <c r="A92" i="6"/>
  <c r="B92" i="6"/>
  <c r="C92" i="6"/>
  <c r="D92" i="6"/>
  <c r="E92" i="6"/>
  <c r="A93" i="6"/>
  <c r="B93" i="6"/>
  <c r="C93" i="6"/>
  <c r="D93" i="6"/>
  <c r="E93" i="6"/>
  <c r="A94" i="6"/>
  <c r="B94" i="6"/>
  <c r="C94" i="6"/>
  <c r="D94" i="6"/>
  <c r="E94" i="6"/>
  <c r="A95" i="6"/>
  <c r="B95" i="6"/>
  <c r="C95" i="6"/>
  <c r="D95" i="6"/>
  <c r="E95" i="6"/>
  <c r="A96" i="6"/>
  <c r="B96" i="6"/>
  <c r="C96" i="6"/>
  <c r="D96" i="6"/>
  <c r="E96" i="6"/>
  <c r="A97" i="6"/>
  <c r="B97" i="6"/>
  <c r="C97" i="6"/>
  <c r="D97" i="6"/>
  <c r="E97" i="6"/>
  <c r="A98" i="6"/>
  <c r="B98" i="6"/>
  <c r="C98" i="6"/>
  <c r="D98" i="6"/>
  <c r="E98" i="6"/>
  <c r="A99" i="6"/>
  <c r="B99" i="6"/>
  <c r="C99" i="6"/>
  <c r="D99" i="6"/>
  <c r="E99" i="6"/>
  <c r="A100" i="6"/>
  <c r="B100" i="6"/>
  <c r="C100" i="6"/>
  <c r="D100" i="6"/>
  <c r="E100" i="6"/>
  <c r="A101" i="6"/>
  <c r="B101" i="6"/>
  <c r="C101" i="6"/>
  <c r="D101" i="6"/>
  <c r="E101" i="6"/>
  <c r="A102" i="6"/>
  <c r="B102" i="6"/>
  <c r="C102" i="6"/>
  <c r="D102" i="6"/>
  <c r="E102" i="6"/>
  <c r="A103" i="6"/>
  <c r="B103" i="6"/>
  <c r="C103" i="6"/>
  <c r="D103" i="6"/>
  <c r="E103" i="6"/>
  <c r="A104" i="6"/>
  <c r="B104" i="6"/>
  <c r="C104" i="6"/>
  <c r="D104" i="6"/>
  <c r="E104" i="6"/>
  <c r="A105" i="6"/>
  <c r="B105" i="6"/>
  <c r="C105" i="6"/>
  <c r="D105" i="6"/>
  <c r="E105" i="6"/>
  <c r="A106" i="6"/>
  <c r="B106" i="6"/>
  <c r="C106" i="6"/>
  <c r="D106" i="6"/>
  <c r="E106" i="6"/>
  <c r="A107" i="6"/>
  <c r="B107" i="6"/>
  <c r="C107" i="6"/>
  <c r="D107" i="6"/>
  <c r="E107" i="6"/>
  <c r="A108" i="6"/>
  <c r="B108" i="6"/>
  <c r="C108" i="6"/>
  <c r="D108" i="6"/>
  <c r="E108" i="6"/>
  <c r="A109" i="6"/>
  <c r="B109" i="6"/>
  <c r="C109" i="6"/>
  <c r="D109" i="6"/>
  <c r="E109" i="6"/>
  <c r="A110" i="6"/>
  <c r="B110" i="6"/>
  <c r="C110" i="6"/>
  <c r="D110" i="6"/>
  <c r="E110" i="6"/>
  <c r="A111" i="6"/>
  <c r="B111" i="6"/>
  <c r="C111" i="6"/>
  <c r="D111" i="6"/>
  <c r="E111" i="6"/>
  <c r="A112" i="6"/>
  <c r="B112" i="6"/>
  <c r="C112" i="6"/>
  <c r="D112" i="6"/>
  <c r="E112" i="6"/>
  <c r="A113" i="6"/>
  <c r="B113" i="6"/>
  <c r="C113" i="6"/>
  <c r="D113" i="6"/>
  <c r="E113" i="6"/>
  <c r="A114" i="6"/>
  <c r="B114" i="6"/>
  <c r="C114" i="6"/>
  <c r="D114" i="6"/>
  <c r="E114" i="6"/>
  <c r="A115" i="6"/>
  <c r="B115" i="6"/>
  <c r="C115" i="6"/>
  <c r="D115" i="6"/>
  <c r="E115" i="6"/>
  <c r="A116" i="6"/>
  <c r="B116" i="6"/>
  <c r="C116" i="6"/>
  <c r="D116" i="6"/>
  <c r="E116" i="6"/>
  <c r="A117" i="6"/>
  <c r="B117" i="6"/>
  <c r="C117" i="6"/>
  <c r="D117" i="6"/>
  <c r="E117" i="6"/>
  <c r="A118" i="6"/>
  <c r="B118" i="6"/>
  <c r="C118" i="6"/>
  <c r="D118" i="6"/>
  <c r="E118" i="6"/>
  <c r="A119" i="6"/>
  <c r="B119" i="6"/>
  <c r="C119" i="6"/>
  <c r="D119" i="6"/>
  <c r="E119" i="6"/>
  <c r="A120" i="6"/>
  <c r="B120" i="6"/>
  <c r="C120" i="6"/>
  <c r="D120" i="6"/>
  <c r="E120" i="6"/>
  <c r="D2" i="6"/>
  <c r="K5" i="4"/>
  <c r="K2" i="6" s="1"/>
  <c r="AD164" i="2"/>
  <c r="AD163" i="2"/>
  <c r="AD162" i="2"/>
  <c r="AD161" i="2"/>
  <c r="AD160" i="2"/>
  <c r="AD159" i="2"/>
  <c r="AD158" i="2"/>
  <c r="AD157" i="2"/>
  <c r="AD156" i="2"/>
  <c r="AD153" i="2"/>
  <c r="AD152" i="2"/>
  <c r="AD151" i="2"/>
  <c r="AD150" i="2"/>
  <c r="AD149" i="2"/>
  <c r="AD148" i="2"/>
  <c r="AD147" i="2"/>
  <c r="AD146" i="2"/>
  <c r="AD145" i="2"/>
  <c r="AD111" i="2"/>
  <c r="AD110" i="2"/>
  <c r="AD109" i="2"/>
  <c r="AD107" i="2"/>
  <c r="AD106" i="2"/>
  <c r="AD105" i="2"/>
  <c r="AD104" i="2"/>
  <c r="AD103" i="2"/>
  <c r="AD22" i="2"/>
  <c r="AD21" i="2"/>
  <c r="AD20" i="2"/>
  <c r="AD19" i="2"/>
  <c r="AD18" i="2"/>
  <c r="AD17" i="2"/>
  <c r="AD16" i="2"/>
  <c r="AD15" i="2"/>
  <c r="AD14" i="2"/>
  <c r="AD33" i="2"/>
  <c r="AD32" i="2"/>
  <c r="AD31" i="2"/>
  <c r="AD30" i="2"/>
  <c r="AD29" i="2"/>
  <c r="AD28" i="2"/>
  <c r="AD27" i="2"/>
  <c r="AD26" i="2"/>
  <c r="AD25" i="2"/>
  <c r="AD69" i="2"/>
  <c r="AD68" i="2"/>
  <c r="AD67" i="2"/>
  <c r="AD66" i="2"/>
  <c r="AD65" i="2"/>
  <c r="AD64" i="2"/>
  <c r="AD63" i="2"/>
  <c r="AD62" i="2"/>
  <c r="AD61" i="2"/>
  <c r="AD72" i="2"/>
  <c r="AD73" i="2"/>
  <c r="AD74" i="2"/>
  <c r="AD75" i="2"/>
  <c r="AD76" i="2"/>
  <c r="AD77" i="2"/>
  <c r="AD78" i="2"/>
  <c r="AD79" i="2"/>
  <c r="AD80" i="2"/>
  <c r="AD85" i="2"/>
  <c r="AD86" i="2"/>
  <c r="AD87" i="2"/>
  <c r="AD88" i="2"/>
  <c r="AD89" i="2"/>
  <c r="AD91" i="2"/>
  <c r="AD92" i="2"/>
  <c r="AD93" i="2"/>
  <c r="AD94" i="2"/>
  <c r="AD95" i="2"/>
  <c r="AD96" i="2"/>
  <c r="AD97" i="2"/>
  <c r="AD98" i="2"/>
  <c r="AD99" i="2"/>
  <c r="AD100" i="2"/>
  <c r="AI108" i="2"/>
  <c r="AI90" i="2"/>
  <c r="AI13" i="2"/>
  <c r="AD13" i="2" s="1"/>
  <c r="AI24" i="2"/>
  <c r="AD24" i="2" s="1"/>
  <c r="AI60" i="2"/>
  <c r="AD60" i="2" s="1"/>
  <c r="AI71" i="2"/>
  <c r="AD71" i="2" s="1"/>
  <c r="AI144" i="2"/>
  <c r="AI155" i="2"/>
  <c r="AD155" i="2" s="1"/>
  <c r="B2" i="6"/>
  <c r="C2" i="6"/>
  <c r="G2" i="6"/>
  <c r="M2" i="6"/>
  <c r="S2" i="6"/>
  <c r="Y2" i="6"/>
  <c r="AE2" i="6"/>
  <c r="AK2" i="6"/>
  <c r="AQ2" i="6"/>
  <c r="AW2" i="6"/>
  <c r="BC2" i="6"/>
  <c r="BI2" i="6"/>
  <c r="BO2" i="6"/>
  <c r="BU2" i="6"/>
  <c r="CA2" i="6"/>
  <c r="A2" i="6"/>
  <c r="AD144" i="2" l="1"/>
  <c r="AI113" i="2"/>
  <c r="AD113" i="2" s="1"/>
  <c r="AI84" i="2"/>
  <c r="AD84" i="2" s="1"/>
  <c r="AD108" i="2"/>
  <c r="AI102" i="2"/>
  <c r="AD102" i="2" s="1"/>
  <c r="W4" i="2"/>
  <c r="AB47" i="2"/>
  <c r="AB49" i="2"/>
  <c r="AB48" i="2"/>
  <c r="H164" i="2"/>
  <c r="W164" i="2"/>
  <c r="W166" i="2"/>
  <c r="AC117" i="2"/>
  <c r="G17" i="2"/>
  <c r="H17" i="2" s="1"/>
  <c r="AK17" i="2"/>
  <c r="AK114" i="2"/>
  <c r="G113" i="2"/>
  <c r="W113" i="2" s="1"/>
  <c r="W165" i="2"/>
  <c r="AK170" i="2"/>
  <c r="G170" i="2"/>
  <c r="AK168" i="2"/>
  <c r="G168" i="2"/>
  <c r="G169" i="2"/>
  <c r="W169" i="2" s="1"/>
  <c r="AK167" i="2"/>
  <c r="G167" i="2"/>
  <c r="AK127" i="2"/>
  <c r="G124" i="2"/>
  <c r="W124" i="2" s="1"/>
  <c r="H122" i="2"/>
  <c r="H86" i="2"/>
  <c r="AF117" i="2"/>
  <c r="W115" i="2"/>
  <c r="G96" i="2"/>
  <c r="W96" i="2" s="1"/>
  <c r="AK124" i="2"/>
  <c r="G127" i="2"/>
  <c r="H127" i="2" s="1"/>
  <c r="W119" i="2"/>
  <c r="H79" i="2"/>
  <c r="AH117" i="2"/>
  <c r="W65" i="2"/>
  <c r="W129" i="2"/>
  <c r="W130" i="2"/>
  <c r="W128" i="2"/>
  <c r="H128" i="2"/>
  <c r="AK126" i="2"/>
  <c r="G126" i="2"/>
  <c r="G125" i="2"/>
  <c r="W36" i="2"/>
  <c r="H36" i="2"/>
  <c r="G114" i="2"/>
  <c r="AK148" i="2"/>
  <c r="G25" i="2"/>
  <c r="H25" i="2" s="1"/>
  <c r="H61" i="2"/>
  <c r="H91" i="2"/>
  <c r="W120" i="2"/>
  <c r="G152" i="2"/>
  <c r="AK121" i="2"/>
  <c r="G121" i="2"/>
  <c r="AK36" i="2"/>
  <c r="H100" i="2"/>
  <c r="W147" i="2"/>
  <c r="H147" i="2"/>
  <c r="W92" i="2"/>
  <c r="H92" i="2"/>
  <c r="W40" i="2"/>
  <c r="H40" i="2"/>
  <c r="AK164" i="2"/>
  <c r="AK21" i="2"/>
  <c r="G20" i="2"/>
  <c r="H20" i="2" s="1"/>
  <c r="AK40" i="2"/>
  <c r="AK92" i="2"/>
  <c r="G29" i="2"/>
  <c r="W29" i="2" s="1"/>
  <c r="G148" i="2"/>
  <c r="AK20" i="2"/>
  <c r="G21" i="2"/>
  <c r="AK33" i="2"/>
  <c r="G78" i="2"/>
  <c r="G33" i="2"/>
  <c r="W33" i="2" s="1"/>
  <c r="H75" i="2"/>
  <c r="H16" i="2"/>
  <c r="H37" i="2"/>
  <c r="H41" i="2"/>
  <c r="AK125" i="2"/>
  <c r="AK172" i="2"/>
  <c r="G172" i="2"/>
  <c r="H99" i="2"/>
  <c r="H111" i="2"/>
  <c r="H106" i="2"/>
  <c r="H110" i="2"/>
  <c r="H69" i="2"/>
  <c r="AK76" i="2"/>
  <c r="W153" i="2"/>
  <c r="H153" i="2"/>
  <c r="W80" i="2"/>
  <c r="H80" i="2"/>
  <c r="W42" i="2"/>
  <c r="H42" i="2"/>
  <c r="W22" i="2"/>
  <c r="H22" i="2"/>
  <c r="W103" i="2"/>
  <c r="H103" i="2"/>
  <c r="W31" i="2"/>
  <c r="H31" i="2"/>
  <c r="W163" i="2"/>
  <c r="H163" i="2"/>
  <c r="W43" i="2"/>
  <c r="H43" i="2"/>
  <c r="W77" i="2"/>
  <c r="H77" i="2"/>
  <c r="W160" i="2"/>
  <c r="H160" i="2"/>
  <c r="W85" i="2"/>
  <c r="H85" i="2"/>
  <c r="W15" i="2"/>
  <c r="H15" i="2"/>
  <c r="W157" i="2"/>
  <c r="H157" i="2"/>
  <c r="W93" i="2"/>
  <c r="H93" i="2"/>
  <c r="W64" i="2"/>
  <c r="H64" i="2"/>
  <c r="W26" i="2"/>
  <c r="H26" i="2"/>
  <c r="W158" i="2"/>
  <c r="H158" i="2"/>
  <c r="W14" i="2"/>
  <c r="H14" i="2"/>
  <c r="W88" i="2"/>
  <c r="H88" i="2"/>
  <c r="W63" i="2"/>
  <c r="H63" i="2"/>
  <c r="W94" i="2"/>
  <c r="H94" i="2"/>
  <c r="W146" i="2"/>
  <c r="H146" i="2"/>
  <c r="W28" i="2"/>
  <c r="H28" i="2"/>
  <c r="W44" i="2"/>
  <c r="H44" i="2"/>
  <c r="W95" i="2"/>
  <c r="H95" i="2"/>
  <c r="W161" i="2"/>
  <c r="H161" i="2"/>
  <c r="W97" i="2"/>
  <c r="H97" i="2"/>
  <c r="W68" i="2"/>
  <c r="H68" i="2"/>
  <c r="W30" i="2"/>
  <c r="H30" i="2"/>
  <c r="W162" i="2"/>
  <c r="H162" i="2"/>
  <c r="W72" i="2"/>
  <c r="H72" i="2"/>
  <c r="W62" i="2"/>
  <c r="H62" i="2"/>
  <c r="W19" i="2"/>
  <c r="H19" i="2"/>
  <c r="W67" i="2"/>
  <c r="H67" i="2"/>
  <c r="W98" i="2"/>
  <c r="H98" i="2"/>
  <c r="W150" i="2"/>
  <c r="H150" i="2"/>
  <c r="W32" i="2"/>
  <c r="H32" i="2"/>
  <c r="W38" i="2"/>
  <c r="H38" i="2"/>
  <c r="W145" i="2"/>
  <c r="H145" i="2"/>
  <c r="W27" i="2"/>
  <c r="H27" i="2"/>
  <c r="W159" i="2"/>
  <c r="H159" i="2"/>
  <c r="W66" i="2"/>
  <c r="H66" i="2"/>
  <c r="W39" i="2"/>
  <c r="H39" i="2"/>
  <c r="W73" i="2"/>
  <c r="H73" i="2"/>
  <c r="W104" i="2"/>
  <c r="H104" i="2"/>
  <c r="W156" i="2"/>
  <c r="H156" i="2"/>
  <c r="W107" i="2"/>
  <c r="H107" i="2"/>
  <c r="W89" i="2"/>
  <c r="H89" i="2"/>
  <c r="W105" i="2"/>
  <c r="H105" i="2"/>
  <c r="W74" i="2"/>
  <c r="H74" i="2"/>
  <c r="W151" i="2"/>
  <c r="H151" i="2"/>
  <c r="AK153" i="2"/>
  <c r="G87" i="2"/>
  <c r="G109" i="2"/>
  <c r="G149" i="2"/>
  <c r="G76" i="2"/>
  <c r="G18" i="2"/>
  <c r="AK149" i="2"/>
  <c r="AK161" i="2"/>
  <c r="AK97" i="2"/>
  <c r="AK68" i="2"/>
  <c r="AK30" i="2"/>
  <c r="AK162" i="2"/>
  <c r="AK72" i="2"/>
  <c r="AK163" i="2"/>
  <c r="AK39" i="2"/>
  <c r="AK77" i="2"/>
  <c r="AK104" i="2"/>
  <c r="AK38" i="2"/>
  <c r="AK145" i="2"/>
  <c r="AK27" i="2"/>
  <c r="AK88" i="2"/>
  <c r="AK67" i="2"/>
  <c r="AK94" i="2"/>
  <c r="AK150" i="2"/>
  <c r="AK80" i="2"/>
  <c r="AK42" i="2"/>
  <c r="AK22" i="2"/>
  <c r="AK103" i="2"/>
  <c r="AK31" i="2"/>
  <c r="AK62" i="2"/>
  <c r="AK43" i="2"/>
  <c r="AK73" i="2"/>
  <c r="AK156" i="2"/>
  <c r="AK157" i="2"/>
  <c r="AK93" i="2"/>
  <c r="AK64" i="2"/>
  <c r="AK26" i="2"/>
  <c r="AK158" i="2"/>
  <c r="AK87" i="2"/>
  <c r="AK159" i="2"/>
  <c r="AK66" i="2"/>
  <c r="AK19" i="2"/>
  <c r="AK63" i="2"/>
  <c r="AK98" i="2"/>
  <c r="AK146" i="2"/>
  <c r="AK109" i="2"/>
  <c r="G35" i="2"/>
  <c r="AF42" i="2"/>
  <c r="AD90" i="2"/>
  <c r="AC164" i="2"/>
  <c r="AC163" i="2"/>
  <c r="AC162" i="2"/>
  <c r="AC161" i="2"/>
  <c r="AC160" i="2"/>
  <c r="AC159" i="2"/>
  <c r="AC158" i="2"/>
  <c r="AC157" i="2"/>
  <c r="AC156" i="2"/>
  <c r="AC153" i="2"/>
  <c r="AC152" i="2"/>
  <c r="AC151" i="2"/>
  <c r="AC150" i="2"/>
  <c r="AC149" i="2"/>
  <c r="AC148" i="2"/>
  <c r="AC147" i="2"/>
  <c r="AC146" i="2"/>
  <c r="AC145" i="2"/>
  <c r="AC103" i="2"/>
  <c r="AC104" i="2"/>
  <c r="AC105" i="2"/>
  <c r="AC106" i="2"/>
  <c r="AC107" i="2"/>
  <c r="AC109" i="2"/>
  <c r="AC110" i="2"/>
  <c r="AC111" i="2"/>
  <c r="AC85" i="2"/>
  <c r="AC86" i="2"/>
  <c r="AC87" i="2"/>
  <c r="AC88" i="2"/>
  <c r="AC89" i="2"/>
  <c r="AC91" i="2"/>
  <c r="AC92" i="2"/>
  <c r="AC93" i="2"/>
  <c r="AC94" i="2"/>
  <c r="AC95" i="2"/>
  <c r="AC96" i="2"/>
  <c r="AC97" i="2"/>
  <c r="AC98" i="2"/>
  <c r="AC99" i="2"/>
  <c r="AC100" i="2"/>
  <c r="AC80" i="2"/>
  <c r="AC79" i="2"/>
  <c r="AC78" i="2"/>
  <c r="AC77" i="2"/>
  <c r="AC76" i="2"/>
  <c r="AC75" i="2"/>
  <c r="AC74" i="2"/>
  <c r="AC73" i="2"/>
  <c r="AC72" i="2"/>
  <c r="AC69" i="2"/>
  <c r="AC68" i="2"/>
  <c r="AC67" i="2"/>
  <c r="AC66" i="2"/>
  <c r="AC65" i="2"/>
  <c r="AC64" i="2"/>
  <c r="AC63" i="2"/>
  <c r="AC62" i="2"/>
  <c r="AC61" i="2"/>
  <c r="AC33" i="2"/>
  <c r="AC32" i="2"/>
  <c r="AC31" i="2"/>
  <c r="AC30" i="2"/>
  <c r="AC29" i="2"/>
  <c r="AC28" i="2"/>
  <c r="AC27" i="2"/>
  <c r="AC26" i="2"/>
  <c r="AC25" i="2"/>
  <c r="AC14" i="2"/>
  <c r="AC15" i="2"/>
  <c r="AC16" i="2"/>
  <c r="AC17" i="2"/>
  <c r="AC18" i="2"/>
  <c r="AC19" i="2"/>
  <c r="AC20" i="2"/>
  <c r="AC21" i="2"/>
  <c r="AC22" i="2"/>
  <c r="CE6" i="4"/>
  <c r="CE3" i="6" s="1"/>
  <c r="CE7" i="4"/>
  <c r="CE4" i="6" s="1"/>
  <c r="CE8" i="4"/>
  <c r="CE5" i="6" s="1"/>
  <c r="CE9" i="4"/>
  <c r="CE6" i="6" s="1"/>
  <c r="CE10" i="4"/>
  <c r="CE7" i="6" s="1"/>
  <c r="CE11" i="4"/>
  <c r="CE8" i="6" s="1"/>
  <c r="CE12" i="4"/>
  <c r="CE9" i="6" s="1"/>
  <c r="CE13" i="4"/>
  <c r="CE10" i="6" s="1"/>
  <c r="CE14" i="4"/>
  <c r="CE11" i="6" s="1"/>
  <c r="CE15" i="4"/>
  <c r="CE12" i="6" s="1"/>
  <c r="CE16" i="4"/>
  <c r="CE13" i="6" s="1"/>
  <c r="CE17" i="4"/>
  <c r="CE14" i="6" s="1"/>
  <c r="CE18" i="4"/>
  <c r="CE15" i="6" s="1"/>
  <c r="CE19" i="4"/>
  <c r="CE16" i="6" s="1"/>
  <c r="CE20" i="4"/>
  <c r="CE17" i="6" s="1"/>
  <c r="CE21" i="4"/>
  <c r="CE18" i="6" s="1"/>
  <c r="CE22" i="4"/>
  <c r="CE19" i="6" s="1"/>
  <c r="CE23" i="4"/>
  <c r="CE20" i="6" s="1"/>
  <c r="CE24" i="4"/>
  <c r="CE21" i="6" s="1"/>
  <c r="CE25" i="4"/>
  <c r="CE22" i="6" s="1"/>
  <c r="CE26" i="4"/>
  <c r="CE23" i="6" s="1"/>
  <c r="CE27" i="4"/>
  <c r="CE24" i="6" s="1"/>
  <c r="CE28" i="4"/>
  <c r="CE25" i="6" s="1"/>
  <c r="CE29" i="4"/>
  <c r="CE26" i="6" s="1"/>
  <c r="CE30" i="4"/>
  <c r="CE27" i="6" s="1"/>
  <c r="CE31" i="4"/>
  <c r="CE28" i="6" s="1"/>
  <c r="CE32" i="4"/>
  <c r="CE29" i="6" s="1"/>
  <c r="CE33" i="4"/>
  <c r="CE30" i="6" s="1"/>
  <c r="CE34" i="4"/>
  <c r="CE31" i="6" s="1"/>
  <c r="CE35" i="4"/>
  <c r="CE32" i="6" s="1"/>
  <c r="CE36" i="4"/>
  <c r="CE33" i="6" s="1"/>
  <c r="CE37" i="4"/>
  <c r="CE34" i="6" s="1"/>
  <c r="CE38" i="4"/>
  <c r="CE35" i="6" s="1"/>
  <c r="CE39" i="4"/>
  <c r="CE36" i="6" s="1"/>
  <c r="CE40" i="4"/>
  <c r="CE37" i="6" s="1"/>
  <c r="CE41" i="4"/>
  <c r="CE38" i="6" s="1"/>
  <c r="CE42" i="4"/>
  <c r="CE39" i="6" s="1"/>
  <c r="CE43" i="4"/>
  <c r="CE40" i="6" s="1"/>
  <c r="CE44" i="4"/>
  <c r="CE41" i="6" s="1"/>
  <c r="CE45" i="4"/>
  <c r="CE42" i="6" s="1"/>
  <c r="CE46" i="4"/>
  <c r="CE43" i="6" s="1"/>
  <c r="CE47" i="4"/>
  <c r="CE44" i="6" s="1"/>
  <c r="CE48" i="4"/>
  <c r="CE45" i="6" s="1"/>
  <c r="CE49" i="4"/>
  <c r="CE46" i="6" s="1"/>
  <c r="CE50" i="4"/>
  <c r="CE47" i="6" s="1"/>
  <c r="CE51" i="4"/>
  <c r="CE48" i="6" s="1"/>
  <c r="CE52" i="4"/>
  <c r="CE49" i="6" s="1"/>
  <c r="CE53" i="4"/>
  <c r="CE50" i="6" s="1"/>
  <c r="CE54" i="4"/>
  <c r="CE51" i="6" s="1"/>
  <c r="CE55" i="4"/>
  <c r="CE52" i="6" s="1"/>
  <c r="CE56" i="4"/>
  <c r="CE53" i="6" s="1"/>
  <c r="CE57" i="4"/>
  <c r="CE54" i="6" s="1"/>
  <c r="CE58" i="4"/>
  <c r="CE55" i="6" s="1"/>
  <c r="CE59" i="4"/>
  <c r="CE56" i="6" s="1"/>
  <c r="CE60" i="4"/>
  <c r="CE57" i="6" s="1"/>
  <c r="CE61" i="4"/>
  <c r="CE58" i="6" s="1"/>
  <c r="CE62" i="4"/>
  <c r="CE59" i="6" s="1"/>
  <c r="CE63" i="4"/>
  <c r="CE60" i="6" s="1"/>
  <c r="CE64" i="4"/>
  <c r="CE61" i="6" s="1"/>
  <c r="CE65" i="4"/>
  <c r="CE62" i="6" s="1"/>
  <c r="CE66" i="4"/>
  <c r="CE63" i="6" s="1"/>
  <c r="CE67" i="4"/>
  <c r="CE64" i="6" s="1"/>
  <c r="CE68" i="4"/>
  <c r="CE65" i="6" s="1"/>
  <c r="CE69" i="4"/>
  <c r="CE66" i="6" s="1"/>
  <c r="CE70" i="4"/>
  <c r="CE67" i="6" s="1"/>
  <c r="CE71" i="4"/>
  <c r="CE68" i="6" s="1"/>
  <c r="CE72" i="4"/>
  <c r="CE69" i="6" s="1"/>
  <c r="CE73" i="4"/>
  <c r="CE70" i="6" s="1"/>
  <c r="CE74" i="4"/>
  <c r="CE71" i="6" s="1"/>
  <c r="CE75" i="4"/>
  <c r="CE72" i="6" s="1"/>
  <c r="CE76" i="4"/>
  <c r="CE73" i="6" s="1"/>
  <c r="CE77" i="4"/>
  <c r="CE74" i="6" s="1"/>
  <c r="CE78" i="4"/>
  <c r="CE75" i="6" s="1"/>
  <c r="CE79" i="4"/>
  <c r="CE76" i="6" s="1"/>
  <c r="CE80" i="4"/>
  <c r="CE77" i="6" s="1"/>
  <c r="CE81" i="4"/>
  <c r="CE78" i="6" s="1"/>
  <c r="CE82" i="4"/>
  <c r="CE79" i="6" s="1"/>
  <c r="CE83" i="4"/>
  <c r="CE80" i="6" s="1"/>
  <c r="CE84" i="4"/>
  <c r="CE81" i="6" s="1"/>
  <c r="CE85" i="4"/>
  <c r="CE82" i="6" s="1"/>
  <c r="CE86" i="4"/>
  <c r="CE83" i="6" s="1"/>
  <c r="CE87" i="4"/>
  <c r="CE84" i="6" s="1"/>
  <c r="CE88" i="4"/>
  <c r="CE85" i="6" s="1"/>
  <c r="CE89" i="4"/>
  <c r="CE86" i="6" s="1"/>
  <c r="CE90" i="4"/>
  <c r="CE87" i="6" s="1"/>
  <c r="CE91" i="4"/>
  <c r="CE88" i="6" s="1"/>
  <c r="CE92" i="4"/>
  <c r="CE89" i="6" s="1"/>
  <c r="CE93" i="4"/>
  <c r="CE90" i="6" s="1"/>
  <c r="CE5" i="4"/>
  <c r="CE2" i="6" s="1"/>
  <c r="BY6" i="4"/>
  <c r="BY3" i="6" s="1"/>
  <c r="BY7" i="4"/>
  <c r="BY4" i="6" s="1"/>
  <c r="BY8" i="4"/>
  <c r="BY5" i="6" s="1"/>
  <c r="BY9" i="4"/>
  <c r="BY6" i="6" s="1"/>
  <c r="BY10" i="4"/>
  <c r="BY7" i="6" s="1"/>
  <c r="BY11" i="4"/>
  <c r="BY8" i="6" s="1"/>
  <c r="BY12" i="4"/>
  <c r="BY9" i="6" s="1"/>
  <c r="BY13" i="4"/>
  <c r="BY10" i="6" s="1"/>
  <c r="BY14" i="4"/>
  <c r="BY11" i="6" s="1"/>
  <c r="BY15" i="4"/>
  <c r="BY12" i="6" s="1"/>
  <c r="BY16" i="4"/>
  <c r="BY13" i="6" s="1"/>
  <c r="BY17" i="4"/>
  <c r="BY14" i="6" s="1"/>
  <c r="BY18" i="4"/>
  <c r="BY15" i="6" s="1"/>
  <c r="BY19" i="4"/>
  <c r="BY16" i="6" s="1"/>
  <c r="BY20" i="4"/>
  <c r="BY17" i="6" s="1"/>
  <c r="BY21" i="4"/>
  <c r="BY18" i="6" s="1"/>
  <c r="BY22" i="4"/>
  <c r="BY19" i="6" s="1"/>
  <c r="BY23" i="4"/>
  <c r="BY20" i="6" s="1"/>
  <c r="BY24" i="4"/>
  <c r="BY21" i="6" s="1"/>
  <c r="BY25" i="4"/>
  <c r="BY22" i="6" s="1"/>
  <c r="BY26" i="4"/>
  <c r="BY23" i="6" s="1"/>
  <c r="BY27" i="4"/>
  <c r="BY24" i="6" s="1"/>
  <c r="BY28" i="4"/>
  <c r="BY25" i="6" s="1"/>
  <c r="BY29" i="4"/>
  <c r="BY26" i="6" s="1"/>
  <c r="BY30" i="4"/>
  <c r="BY27" i="6" s="1"/>
  <c r="BY31" i="4"/>
  <c r="BY28" i="6" s="1"/>
  <c r="BY32" i="4"/>
  <c r="BY29" i="6" s="1"/>
  <c r="BY33" i="4"/>
  <c r="BY30" i="6" s="1"/>
  <c r="BY34" i="4"/>
  <c r="BY31" i="6" s="1"/>
  <c r="BY35" i="4"/>
  <c r="BY32" i="6" s="1"/>
  <c r="BY36" i="4"/>
  <c r="BY33" i="6" s="1"/>
  <c r="BY37" i="4"/>
  <c r="BY34" i="6" s="1"/>
  <c r="BY38" i="4"/>
  <c r="BY35" i="6" s="1"/>
  <c r="BY39" i="4"/>
  <c r="BY36" i="6" s="1"/>
  <c r="BY40" i="4"/>
  <c r="BY37" i="6" s="1"/>
  <c r="BY41" i="4"/>
  <c r="BY38" i="6" s="1"/>
  <c r="BY42" i="4"/>
  <c r="BY39" i="6" s="1"/>
  <c r="BY43" i="4"/>
  <c r="BY40" i="6" s="1"/>
  <c r="BY44" i="4"/>
  <c r="BY41" i="6" s="1"/>
  <c r="BY45" i="4"/>
  <c r="BY42" i="6" s="1"/>
  <c r="BY46" i="4"/>
  <c r="BY43" i="6" s="1"/>
  <c r="BY47" i="4"/>
  <c r="BY44" i="6" s="1"/>
  <c r="BY48" i="4"/>
  <c r="BY45" i="6" s="1"/>
  <c r="BY49" i="4"/>
  <c r="BY46" i="6" s="1"/>
  <c r="BY50" i="4"/>
  <c r="BY47" i="6" s="1"/>
  <c r="BY51" i="4"/>
  <c r="BY48" i="6" s="1"/>
  <c r="BY52" i="4"/>
  <c r="BY49" i="6" s="1"/>
  <c r="BY53" i="4"/>
  <c r="BY50" i="6" s="1"/>
  <c r="BY54" i="4"/>
  <c r="BY51" i="6" s="1"/>
  <c r="BY55" i="4"/>
  <c r="BY52" i="6" s="1"/>
  <c r="BY56" i="4"/>
  <c r="BY53" i="6" s="1"/>
  <c r="BY57" i="4"/>
  <c r="BY54" i="6" s="1"/>
  <c r="BY58" i="4"/>
  <c r="BY55" i="6" s="1"/>
  <c r="BY59" i="4"/>
  <c r="BY56" i="6" s="1"/>
  <c r="BY60" i="4"/>
  <c r="BY57" i="6" s="1"/>
  <c r="BY61" i="4"/>
  <c r="BY58" i="6" s="1"/>
  <c r="BY62" i="4"/>
  <c r="BY59" i="6" s="1"/>
  <c r="BY63" i="4"/>
  <c r="BY60" i="6" s="1"/>
  <c r="BY64" i="4"/>
  <c r="BY61" i="6" s="1"/>
  <c r="BY65" i="4"/>
  <c r="BY62" i="6" s="1"/>
  <c r="BY66" i="4"/>
  <c r="BY63" i="6" s="1"/>
  <c r="BY67" i="4"/>
  <c r="BY64" i="6" s="1"/>
  <c r="BY68" i="4"/>
  <c r="BY65" i="6" s="1"/>
  <c r="BY69" i="4"/>
  <c r="BY66" i="6" s="1"/>
  <c r="BY70" i="4"/>
  <c r="BY67" i="6" s="1"/>
  <c r="BY71" i="4"/>
  <c r="BY68" i="6" s="1"/>
  <c r="BY72" i="4"/>
  <c r="BY69" i="6" s="1"/>
  <c r="BY73" i="4"/>
  <c r="BY70" i="6" s="1"/>
  <c r="BY74" i="4"/>
  <c r="BY71" i="6" s="1"/>
  <c r="BY75" i="4"/>
  <c r="BY72" i="6" s="1"/>
  <c r="BY76" i="4"/>
  <c r="BY73" i="6" s="1"/>
  <c r="BY77" i="4"/>
  <c r="BY74" i="6" s="1"/>
  <c r="BY78" i="4"/>
  <c r="BY75" i="6" s="1"/>
  <c r="BY79" i="4"/>
  <c r="BY76" i="6" s="1"/>
  <c r="BY80" i="4"/>
  <c r="BY77" i="6" s="1"/>
  <c r="BY81" i="4"/>
  <c r="BY78" i="6" s="1"/>
  <c r="BY82" i="4"/>
  <c r="BY79" i="6" s="1"/>
  <c r="BY83" i="4"/>
  <c r="BY80" i="6" s="1"/>
  <c r="BY84" i="4"/>
  <c r="BY81" i="6" s="1"/>
  <c r="BY85" i="4"/>
  <c r="BY82" i="6" s="1"/>
  <c r="BY86" i="4"/>
  <c r="BY83" i="6" s="1"/>
  <c r="BY87" i="4"/>
  <c r="BY84" i="6" s="1"/>
  <c r="BY88" i="4"/>
  <c r="BY85" i="6" s="1"/>
  <c r="BY89" i="4"/>
  <c r="BY86" i="6" s="1"/>
  <c r="BY90" i="4"/>
  <c r="BY87" i="6" s="1"/>
  <c r="BY91" i="4"/>
  <c r="BY88" i="6" s="1"/>
  <c r="BY92" i="4"/>
  <c r="BY89" i="6" s="1"/>
  <c r="BY93" i="4"/>
  <c r="BY90" i="6" s="1"/>
  <c r="BY5" i="4"/>
  <c r="BY2" i="6" s="1"/>
  <c r="BS6" i="4"/>
  <c r="BS3" i="6" s="1"/>
  <c r="BS7" i="4"/>
  <c r="BS4" i="6" s="1"/>
  <c r="BS8" i="4"/>
  <c r="BS5" i="6" s="1"/>
  <c r="BS9" i="4"/>
  <c r="BS6" i="6" s="1"/>
  <c r="BS10" i="4"/>
  <c r="BS7" i="6" s="1"/>
  <c r="BS11" i="4"/>
  <c r="BS8" i="6" s="1"/>
  <c r="BS12" i="4"/>
  <c r="BS9" i="6" s="1"/>
  <c r="BS13" i="4"/>
  <c r="BS10" i="6" s="1"/>
  <c r="BS14" i="4"/>
  <c r="BS11" i="6" s="1"/>
  <c r="BS15" i="4"/>
  <c r="BS12" i="6" s="1"/>
  <c r="BS16" i="4"/>
  <c r="BS13" i="6" s="1"/>
  <c r="BS17" i="4"/>
  <c r="BS14" i="6" s="1"/>
  <c r="BS18" i="4"/>
  <c r="BS15" i="6" s="1"/>
  <c r="BS19" i="4"/>
  <c r="BS16" i="6" s="1"/>
  <c r="BS20" i="4"/>
  <c r="BS17" i="6" s="1"/>
  <c r="BS21" i="4"/>
  <c r="BS18" i="6" s="1"/>
  <c r="BS22" i="4"/>
  <c r="BS19" i="6" s="1"/>
  <c r="BS23" i="4"/>
  <c r="BS20" i="6" s="1"/>
  <c r="BS24" i="4"/>
  <c r="BS21" i="6" s="1"/>
  <c r="BS25" i="4"/>
  <c r="BS22" i="6" s="1"/>
  <c r="BS26" i="4"/>
  <c r="BS23" i="6" s="1"/>
  <c r="BS27" i="4"/>
  <c r="BS24" i="6" s="1"/>
  <c r="BS28" i="4"/>
  <c r="BS25" i="6" s="1"/>
  <c r="BS29" i="4"/>
  <c r="BS26" i="6" s="1"/>
  <c r="BS30" i="4"/>
  <c r="BS27" i="6" s="1"/>
  <c r="BS31" i="4"/>
  <c r="BS28" i="6" s="1"/>
  <c r="BS32" i="4"/>
  <c r="BS29" i="6" s="1"/>
  <c r="BS33" i="4"/>
  <c r="BS30" i="6" s="1"/>
  <c r="BS34" i="4"/>
  <c r="BS31" i="6" s="1"/>
  <c r="BS35" i="4"/>
  <c r="BS32" i="6" s="1"/>
  <c r="BS36" i="4"/>
  <c r="BS33" i="6" s="1"/>
  <c r="BS37" i="4"/>
  <c r="BS34" i="6" s="1"/>
  <c r="BS38" i="4"/>
  <c r="BS35" i="6" s="1"/>
  <c r="BS39" i="4"/>
  <c r="BS36" i="6" s="1"/>
  <c r="BS40" i="4"/>
  <c r="BS37" i="6" s="1"/>
  <c r="BS41" i="4"/>
  <c r="BS38" i="6" s="1"/>
  <c r="BS42" i="4"/>
  <c r="BS39" i="6" s="1"/>
  <c r="BS43" i="4"/>
  <c r="BS40" i="6" s="1"/>
  <c r="BS44" i="4"/>
  <c r="BS41" i="6" s="1"/>
  <c r="BS45" i="4"/>
  <c r="BS42" i="6" s="1"/>
  <c r="BS46" i="4"/>
  <c r="BS43" i="6" s="1"/>
  <c r="BS47" i="4"/>
  <c r="BS44" i="6" s="1"/>
  <c r="BS48" i="4"/>
  <c r="BS45" i="6" s="1"/>
  <c r="BS49" i="4"/>
  <c r="BS46" i="6" s="1"/>
  <c r="BS50" i="4"/>
  <c r="BS47" i="6" s="1"/>
  <c r="BS51" i="4"/>
  <c r="BS48" i="6" s="1"/>
  <c r="BS52" i="4"/>
  <c r="BS49" i="6" s="1"/>
  <c r="BS53" i="4"/>
  <c r="BS50" i="6" s="1"/>
  <c r="BS54" i="4"/>
  <c r="BS51" i="6" s="1"/>
  <c r="BS55" i="4"/>
  <c r="BS52" i="6" s="1"/>
  <c r="BS56" i="4"/>
  <c r="BS53" i="6" s="1"/>
  <c r="BS57" i="4"/>
  <c r="BS54" i="6" s="1"/>
  <c r="BS58" i="4"/>
  <c r="BS55" i="6" s="1"/>
  <c r="BS59" i="4"/>
  <c r="BS56" i="6" s="1"/>
  <c r="BS60" i="4"/>
  <c r="BS57" i="6" s="1"/>
  <c r="BS61" i="4"/>
  <c r="BS58" i="6" s="1"/>
  <c r="BS62" i="4"/>
  <c r="BS59" i="6" s="1"/>
  <c r="BS63" i="4"/>
  <c r="BS60" i="6" s="1"/>
  <c r="BS64" i="4"/>
  <c r="BS61" i="6" s="1"/>
  <c r="BS65" i="4"/>
  <c r="BS62" i="6" s="1"/>
  <c r="BS66" i="4"/>
  <c r="BS63" i="6" s="1"/>
  <c r="BS67" i="4"/>
  <c r="BS64" i="6" s="1"/>
  <c r="BS68" i="4"/>
  <c r="BS65" i="6" s="1"/>
  <c r="BS69" i="4"/>
  <c r="BS66" i="6" s="1"/>
  <c r="BS70" i="4"/>
  <c r="BS67" i="6" s="1"/>
  <c r="BS71" i="4"/>
  <c r="BS68" i="6" s="1"/>
  <c r="BS72" i="4"/>
  <c r="BS69" i="6" s="1"/>
  <c r="BS73" i="4"/>
  <c r="BS70" i="6" s="1"/>
  <c r="BS74" i="4"/>
  <c r="BS71" i="6" s="1"/>
  <c r="BS75" i="4"/>
  <c r="BS72" i="6" s="1"/>
  <c r="BS76" i="4"/>
  <c r="BS73" i="6" s="1"/>
  <c r="BS77" i="4"/>
  <c r="BS74" i="6" s="1"/>
  <c r="BS78" i="4"/>
  <c r="BS75" i="6" s="1"/>
  <c r="BS79" i="4"/>
  <c r="BS76" i="6" s="1"/>
  <c r="BS80" i="4"/>
  <c r="BS77" i="6" s="1"/>
  <c r="BS81" i="4"/>
  <c r="BS78" i="6" s="1"/>
  <c r="BS82" i="4"/>
  <c r="BS79" i="6" s="1"/>
  <c r="BS83" i="4"/>
  <c r="BS80" i="6" s="1"/>
  <c r="BS84" i="4"/>
  <c r="BS81" i="6" s="1"/>
  <c r="BS85" i="4"/>
  <c r="BS82" i="6" s="1"/>
  <c r="BS86" i="4"/>
  <c r="BS83" i="6" s="1"/>
  <c r="BS87" i="4"/>
  <c r="BS84" i="6" s="1"/>
  <c r="BS88" i="4"/>
  <c r="BS85" i="6" s="1"/>
  <c r="BS89" i="4"/>
  <c r="BS86" i="6" s="1"/>
  <c r="BS90" i="4"/>
  <c r="BS87" i="6" s="1"/>
  <c r="BS91" i="4"/>
  <c r="BS88" i="6" s="1"/>
  <c r="BS92" i="4"/>
  <c r="BS89" i="6" s="1"/>
  <c r="BS2" i="6"/>
  <c r="BM6" i="4"/>
  <c r="BM3" i="6" s="1"/>
  <c r="BM7" i="4"/>
  <c r="BM4" i="6" s="1"/>
  <c r="BM8" i="4"/>
  <c r="BM5" i="6" s="1"/>
  <c r="BM9" i="4"/>
  <c r="BM6" i="6" s="1"/>
  <c r="BM10" i="4"/>
  <c r="BM7" i="6" s="1"/>
  <c r="BM11" i="4"/>
  <c r="BM8" i="6" s="1"/>
  <c r="BM12" i="4"/>
  <c r="BM9" i="6" s="1"/>
  <c r="BM13" i="4"/>
  <c r="BM10" i="6" s="1"/>
  <c r="BM14" i="4"/>
  <c r="BM11" i="6" s="1"/>
  <c r="BM15" i="4"/>
  <c r="BM12" i="6" s="1"/>
  <c r="BM16" i="4"/>
  <c r="BM13" i="6" s="1"/>
  <c r="BM17" i="4"/>
  <c r="BM14" i="6" s="1"/>
  <c r="BM18" i="4"/>
  <c r="BM15" i="6" s="1"/>
  <c r="BM19" i="4"/>
  <c r="BM16" i="6" s="1"/>
  <c r="BM20" i="4"/>
  <c r="BM17" i="6" s="1"/>
  <c r="BM21" i="4"/>
  <c r="BM18" i="6" s="1"/>
  <c r="BM22" i="4"/>
  <c r="BM19" i="6" s="1"/>
  <c r="BM23" i="4"/>
  <c r="BM20" i="6" s="1"/>
  <c r="BM24" i="4"/>
  <c r="BM21" i="6" s="1"/>
  <c r="BM25" i="4"/>
  <c r="BM22" i="6" s="1"/>
  <c r="BM26" i="4"/>
  <c r="BM23" i="6" s="1"/>
  <c r="BM27" i="4"/>
  <c r="BM24" i="6" s="1"/>
  <c r="BM28" i="4"/>
  <c r="BM25" i="6" s="1"/>
  <c r="BM29" i="4"/>
  <c r="BM26" i="6" s="1"/>
  <c r="BM30" i="4"/>
  <c r="BM27" i="6" s="1"/>
  <c r="BM31" i="4"/>
  <c r="BM28" i="6" s="1"/>
  <c r="BM32" i="4"/>
  <c r="BM29" i="6" s="1"/>
  <c r="BM33" i="4"/>
  <c r="BM30" i="6" s="1"/>
  <c r="BM34" i="4"/>
  <c r="BM31" i="6" s="1"/>
  <c r="BM35" i="4"/>
  <c r="BM32" i="6" s="1"/>
  <c r="BM36" i="4"/>
  <c r="BM33" i="6" s="1"/>
  <c r="BM37" i="4"/>
  <c r="BM34" i="6" s="1"/>
  <c r="BM38" i="4"/>
  <c r="BM35" i="6" s="1"/>
  <c r="BM39" i="4"/>
  <c r="BM36" i="6" s="1"/>
  <c r="BM40" i="4"/>
  <c r="BM37" i="6" s="1"/>
  <c r="BM41" i="4"/>
  <c r="BM38" i="6" s="1"/>
  <c r="BM42" i="4"/>
  <c r="BM39" i="6" s="1"/>
  <c r="BM43" i="4"/>
  <c r="BM40" i="6" s="1"/>
  <c r="BM44" i="4"/>
  <c r="BM41" i="6" s="1"/>
  <c r="BM45" i="4"/>
  <c r="BM42" i="6" s="1"/>
  <c r="BM46" i="4"/>
  <c r="BM43" i="6" s="1"/>
  <c r="BM47" i="4"/>
  <c r="BM44" i="6" s="1"/>
  <c r="BM48" i="4"/>
  <c r="BM45" i="6" s="1"/>
  <c r="BM49" i="4"/>
  <c r="BM46" i="6" s="1"/>
  <c r="BM50" i="4"/>
  <c r="BM47" i="6" s="1"/>
  <c r="BM51" i="4"/>
  <c r="BM48" i="6" s="1"/>
  <c r="BM52" i="4"/>
  <c r="BM49" i="6" s="1"/>
  <c r="BM53" i="4"/>
  <c r="BM50" i="6" s="1"/>
  <c r="BM54" i="4"/>
  <c r="BM51" i="6" s="1"/>
  <c r="BM55" i="4"/>
  <c r="BM52" i="6" s="1"/>
  <c r="BM56" i="4"/>
  <c r="BM53" i="6" s="1"/>
  <c r="BM57" i="4"/>
  <c r="BM54" i="6" s="1"/>
  <c r="BM58" i="4"/>
  <c r="BM55" i="6" s="1"/>
  <c r="BM59" i="4"/>
  <c r="BM56" i="6" s="1"/>
  <c r="BM60" i="4"/>
  <c r="BM57" i="6" s="1"/>
  <c r="BM61" i="4"/>
  <c r="BM58" i="6" s="1"/>
  <c r="BM62" i="4"/>
  <c r="BM59" i="6" s="1"/>
  <c r="BM63" i="4"/>
  <c r="BM60" i="6" s="1"/>
  <c r="BM64" i="4"/>
  <c r="BM61" i="6" s="1"/>
  <c r="BM65" i="4"/>
  <c r="BM62" i="6" s="1"/>
  <c r="BM66" i="4"/>
  <c r="BM63" i="6" s="1"/>
  <c r="BM67" i="4"/>
  <c r="BM64" i="6" s="1"/>
  <c r="BM68" i="4"/>
  <c r="BM65" i="6" s="1"/>
  <c r="BM69" i="4"/>
  <c r="BM66" i="6" s="1"/>
  <c r="BM70" i="4"/>
  <c r="BM67" i="6" s="1"/>
  <c r="BM71" i="4"/>
  <c r="BM68" i="6" s="1"/>
  <c r="BM72" i="4"/>
  <c r="BM69" i="6" s="1"/>
  <c r="BM73" i="4"/>
  <c r="BM70" i="6" s="1"/>
  <c r="BM74" i="4"/>
  <c r="BM71" i="6" s="1"/>
  <c r="BM75" i="4"/>
  <c r="BM72" i="6" s="1"/>
  <c r="BM76" i="4"/>
  <c r="BM73" i="6" s="1"/>
  <c r="BM77" i="4"/>
  <c r="BM74" i="6" s="1"/>
  <c r="BM78" i="4"/>
  <c r="BM75" i="6" s="1"/>
  <c r="BM79" i="4"/>
  <c r="BM76" i="6" s="1"/>
  <c r="BM80" i="4"/>
  <c r="BM77" i="6" s="1"/>
  <c r="BM81" i="4"/>
  <c r="BM78" i="6" s="1"/>
  <c r="BM82" i="4"/>
  <c r="BM79" i="6" s="1"/>
  <c r="BM83" i="4"/>
  <c r="BM80" i="6" s="1"/>
  <c r="BM84" i="4"/>
  <c r="BM81" i="6" s="1"/>
  <c r="BM85" i="4"/>
  <c r="BM82" i="6" s="1"/>
  <c r="BM86" i="4"/>
  <c r="BM83" i="6" s="1"/>
  <c r="BM87" i="4"/>
  <c r="BM84" i="6" s="1"/>
  <c r="BM88" i="4"/>
  <c r="BM85" i="6" s="1"/>
  <c r="BM89" i="4"/>
  <c r="BM86" i="6" s="1"/>
  <c r="BM90" i="4"/>
  <c r="BM87" i="6" s="1"/>
  <c r="BM91" i="4"/>
  <c r="BM88" i="6" s="1"/>
  <c r="BM92" i="4"/>
  <c r="BM89" i="6" s="1"/>
  <c r="BM93" i="4"/>
  <c r="BM90" i="6" s="1"/>
  <c r="BM5" i="4"/>
  <c r="BM2" i="6" s="1"/>
  <c r="BG6" i="4"/>
  <c r="BG3" i="6" s="1"/>
  <c r="BG7" i="4"/>
  <c r="BG4" i="6" s="1"/>
  <c r="BG8" i="4"/>
  <c r="BG5" i="6" s="1"/>
  <c r="BG9" i="4"/>
  <c r="BG6" i="6" s="1"/>
  <c r="BG10" i="4"/>
  <c r="BG7" i="6" s="1"/>
  <c r="BG11" i="4"/>
  <c r="BG8" i="6" s="1"/>
  <c r="BG12" i="4"/>
  <c r="BG9" i="6" s="1"/>
  <c r="BG13" i="4"/>
  <c r="BG10" i="6" s="1"/>
  <c r="BG14" i="4"/>
  <c r="BG11" i="6" s="1"/>
  <c r="BG15" i="4"/>
  <c r="BG12" i="6" s="1"/>
  <c r="BG16" i="4"/>
  <c r="BG13" i="6" s="1"/>
  <c r="BG17" i="4"/>
  <c r="BG14" i="6" s="1"/>
  <c r="BG18" i="4"/>
  <c r="BG15" i="6" s="1"/>
  <c r="BG19" i="4"/>
  <c r="BG16" i="6" s="1"/>
  <c r="BG20" i="4"/>
  <c r="BG17" i="6" s="1"/>
  <c r="BG21" i="4"/>
  <c r="BG18" i="6" s="1"/>
  <c r="BG22" i="4"/>
  <c r="BG19" i="6" s="1"/>
  <c r="BG23" i="4"/>
  <c r="BG20" i="6" s="1"/>
  <c r="BG24" i="4"/>
  <c r="BG21" i="6" s="1"/>
  <c r="BG25" i="4"/>
  <c r="BG22" i="6" s="1"/>
  <c r="BG26" i="4"/>
  <c r="BG23" i="6" s="1"/>
  <c r="BG27" i="4"/>
  <c r="BG24" i="6" s="1"/>
  <c r="BG28" i="4"/>
  <c r="BG25" i="6" s="1"/>
  <c r="BG29" i="4"/>
  <c r="BG26" i="6" s="1"/>
  <c r="BG30" i="4"/>
  <c r="BG27" i="6" s="1"/>
  <c r="BG31" i="4"/>
  <c r="BG28" i="6" s="1"/>
  <c r="BG32" i="4"/>
  <c r="BG29" i="6" s="1"/>
  <c r="BG33" i="4"/>
  <c r="BG30" i="6" s="1"/>
  <c r="BG34" i="4"/>
  <c r="BG31" i="6" s="1"/>
  <c r="BG35" i="4"/>
  <c r="BG32" i="6" s="1"/>
  <c r="BG36" i="4"/>
  <c r="BG33" i="6" s="1"/>
  <c r="BG37" i="4"/>
  <c r="BG34" i="6" s="1"/>
  <c r="BG38" i="4"/>
  <c r="BG35" i="6" s="1"/>
  <c r="BG39" i="4"/>
  <c r="BG36" i="6" s="1"/>
  <c r="BG40" i="4"/>
  <c r="BG37" i="6" s="1"/>
  <c r="BG41" i="4"/>
  <c r="BG38" i="6" s="1"/>
  <c r="BG42" i="4"/>
  <c r="BG39" i="6" s="1"/>
  <c r="BG43" i="4"/>
  <c r="BG40" i="6" s="1"/>
  <c r="BG44" i="4"/>
  <c r="BG41" i="6" s="1"/>
  <c r="BG45" i="4"/>
  <c r="BG42" i="6" s="1"/>
  <c r="BG46" i="4"/>
  <c r="BG43" i="6" s="1"/>
  <c r="BG47" i="4"/>
  <c r="BG44" i="6" s="1"/>
  <c r="BG48" i="4"/>
  <c r="BG45" i="6" s="1"/>
  <c r="BG49" i="4"/>
  <c r="BG46" i="6" s="1"/>
  <c r="BG50" i="4"/>
  <c r="BG47" i="6" s="1"/>
  <c r="BG51" i="4"/>
  <c r="BG48" i="6" s="1"/>
  <c r="BG52" i="4"/>
  <c r="BG49" i="6" s="1"/>
  <c r="BG53" i="4"/>
  <c r="BG50" i="6" s="1"/>
  <c r="BG54" i="4"/>
  <c r="BG51" i="6" s="1"/>
  <c r="BG55" i="4"/>
  <c r="BG52" i="6" s="1"/>
  <c r="BG56" i="4"/>
  <c r="BG53" i="6" s="1"/>
  <c r="BG57" i="4"/>
  <c r="BG54" i="6" s="1"/>
  <c r="BG58" i="4"/>
  <c r="BG55" i="6" s="1"/>
  <c r="BG59" i="4"/>
  <c r="BG56" i="6" s="1"/>
  <c r="BG60" i="4"/>
  <c r="BG57" i="6" s="1"/>
  <c r="BG61" i="4"/>
  <c r="BG58" i="6" s="1"/>
  <c r="BG62" i="4"/>
  <c r="BG59" i="6" s="1"/>
  <c r="BG63" i="4"/>
  <c r="BG60" i="6" s="1"/>
  <c r="BG64" i="4"/>
  <c r="BG61" i="6" s="1"/>
  <c r="BG65" i="4"/>
  <c r="BG62" i="6" s="1"/>
  <c r="BG66" i="4"/>
  <c r="BG63" i="6" s="1"/>
  <c r="BG67" i="4"/>
  <c r="BG64" i="6" s="1"/>
  <c r="BG68" i="4"/>
  <c r="BG65" i="6" s="1"/>
  <c r="BG69" i="4"/>
  <c r="BG66" i="6" s="1"/>
  <c r="BG70" i="4"/>
  <c r="BG67" i="6" s="1"/>
  <c r="BG71" i="4"/>
  <c r="BG68" i="6" s="1"/>
  <c r="BG72" i="4"/>
  <c r="BG69" i="6" s="1"/>
  <c r="BG73" i="4"/>
  <c r="BG70" i="6" s="1"/>
  <c r="BG74" i="4"/>
  <c r="BG71" i="6" s="1"/>
  <c r="BG75" i="4"/>
  <c r="BG72" i="6" s="1"/>
  <c r="BG76" i="4"/>
  <c r="BG73" i="6" s="1"/>
  <c r="BG77" i="4"/>
  <c r="BG74" i="6" s="1"/>
  <c r="BG78" i="4"/>
  <c r="BG75" i="6" s="1"/>
  <c r="BG79" i="4"/>
  <c r="BG76" i="6" s="1"/>
  <c r="BG80" i="4"/>
  <c r="BG77" i="6" s="1"/>
  <c r="BG81" i="4"/>
  <c r="BG78" i="6" s="1"/>
  <c r="BG82" i="4"/>
  <c r="BG79" i="6" s="1"/>
  <c r="BG83" i="4"/>
  <c r="BG80" i="6" s="1"/>
  <c r="BG84" i="4"/>
  <c r="BG81" i="6" s="1"/>
  <c r="BG85" i="4"/>
  <c r="BG82" i="6" s="1"/>
  <c r="BG86" i="4"/>
  <c r="BG83" i="6" s="1"/>
  <c r="BG87" i="4"/>
  <c r="BG84" i="6" s="1"/>
  <c r="BG88" i="4"/>
  <c r="BG85" i="6" s="1"/>
  <c r="BG89" i="4"/>
  <c r="BG86" i="6" s="1"/>
  <c r="BG90" i="4"/>
  <c r="BG87" i="6" s="1"/>
  <c r="BG91" i="4"/>
  <c r="BG88" i="6" s="1"/>
  <c r="BG92" i="4"/>
  <c r="BG89" i="6" s="1"/>
  <c r="BG93" i="4"/>
  <c r="BG90" i="6" s="1"/>
  <c r="BG5" i="4"/>
  <c r="BG2" i="6" s="1"/>
  <c r="BA6" i="4"/>
  <c r="BA3" i="6" s="1"/>
  <c r="BA7" i="4"/>
  <c r="BA4" i="6" s="1"/>
  <c r="BA8" i="4"/>
  <c r="BA5" i="6" s="1"/>
  <c r="BA9" i="4"/>
  <c r="BA6" i="6" s="1"/>
  <c r="BA10" i="4"/>
  <c r="BA7" i="6" s="1"/>
  <c r="BA11" i="4"/>
  <c r="BA8" i="6" s="1"/>
  <c r="BA12" i="4"/>
  <c r="BA9" i="6" s="1"/>
  <c r="BA13" i="4"/>
  <c r="BA10" i="6" s="1"/>
  <c r="BA14" i="4"/>
  <c r="BA11" i="6" s="1"/>
  <c r="BA15" i="4"/>
  <c r="BA12" i="6" s="1"/>
  <c r="BA16" i="4"/>
  <c r="BA13" i="6" s="1"/>
  <c r="BA17" i="4"/>
  <c r="BA14" i="6" s="1"/>
  <c r="BA18" i="4"/>
  <c r="BA15" i="6" s="1"/>
  <c r="BA19" i="4"/>
  <c r="BA16" i="6" s="1"/>
  <c r="BA20" i="4"/>
  <c r="BA17" i="6" s="1"/>
  <c r="BA21" i="4"/>
  <c r="BA18" i="6" s="1"/>
  <c r="BA22" i="4"/>
  <c r="BA19" i="6" s="1"/>
  <c r="BA23" i="4"/>
  <c r="BA20" i="6" s="1"/>
  <c r="BA24" i="4"/>
  <c r="BA21" i="6" s="1"/>
  <c r="BA25" i="4"/>
  <c r="BA22" i="6" s="1"/>
  <c r="BA26" i="4"/>
  <c r="BA23" i="6" s="1"/>
  <c r="BA27" i="4"/>
  <c r="BA24" i="6" s="1"/>
  <c r="BA28" i="4"/>
  <c r="BA25" i="6" s="1"/>
  <c r="BA29" i="4"/>
  <c r="BA26" i="6" s="1"/>
  <c r="BA30" i="4"/>
  <c r="BA27" i="6" s="1"/>
  <c r="BA31" i="4"/>
  <c r="BA28" i="6" s="1"/>
  <c r="BA32" i="4"/>
  <c r="BA29" i="6" s="1"/>
  <c r="BA33" i="4"/>
  <c r="BA30" i="6" s="1"/>
  <c r="BA34" i="4"/>
  <c r="BA31" i="6" s="1"/>
  <c r="BA35" i="4"/>
  <c r="BA32" i="6" s="1"/>
  <c r="BA36" i="4"/>
  <c r="BA33" i="6" s="1"/>
  <c r="BA37" i="4"/>
  <c r="BA34" i="6" s="1"/>
  <c r="BA38" i="4"/>
  <c r="BA35" i="6" s="1"/>
  <c r="BA39" i="4"/>
  <c r="BA36" i="6" s="1"/>
  <c r="BA40" i="4"/>
  <c r="BA37" i="6" s="1"/>
  <c r="BA41" i="4"/>
  <c r="BA38" i="6" s="1"/>
  <c r="BA42" i="4"/>
  <c r="BA39" i="6" s="1"/>
  <c r="BA43" i="4"/>
  <c r="BA40" i="6" s="1"/>
  <c r="BA44" i="4"/>
  <c r="BA41" i="6" s="1"/>
  <c r="BA45" i="4"/>
  <c r="BA42" i="6" s="1"/>
  <c r="BA46" i="4"/>
  <c r="BA43" i="6" s="1"/>
  <c r="BA47" i="4"/>
  <c r="BA44" i="6" s="1"/>
  <c r="BA48" i="4"/>
  <c r="BA45" i="6" s="1"/>
  <c r="BA49" i="4"/>
  <c r="BA46" i="6" s="1"/>
  <c r="BA50" i="4"/>
  <c r="BA47" i="6" s="1"/>
  <c r="BA51" i="4"/>
  <c r="BA48" i="6" s="1"/>
  <c r="BA52" i="4"/>
  <c r="BA49" i="6" s="1"/>
  <c r="BA53" i="4"/>
  <c r="BA50" i="6" s="1"/>
  <c r="BA54" i="4"/>
  <c r="BA51" i="6" s="1"/>
  <c r="BA55" i="4"/>
  <c r="BA52" i="6" s="1"/>
  <c r="BA56" i="4"/>
  <c r="BA53" i="6" s="1"/>
  <c r="BA57" i="4"/>
  <c r="BA54" i="6" s="1"/>
  <c r="BA58" i="4"/>
  <c r="BA55" i="6" s="1"/>
  <c r="BA59" i="4"/>
  <c r="BA56" i="6" s="1"/>
  <c r="BA60" i="4"/>
  <c r="BA57" i="6" s="1"/>
  <c r="BA61" i="4"/>
  <c r="BA58" i="6" s="1"/>
  <c r="BA62" i="4"/>
  <c r="BA59" i="6" s="1"/>
  <c r="BA63" i="4"/>
  <c r="BA60" i="6" s="1"/>
  <c r="BA64" i="4"/>
  <c r="BA61" i="6" s="1"/>
  <c r="BA65" i="4"/>
  <c r="BA62" i="6" s="1"/>
  <c r="BA66" i="4"/>
  <c r="BA63" i="6" s="1"/>
  <c r="BA67" i="4"/>
  <c r="BA64" i="6" s="1"/>
  <c r="BA68" i="4"/>
  <c r="BA65" i="6" s="1"/>
  <c r="BA69" i="4"/>
  <c r="BA66" i="6" s="1"/>
  <c r="BA70" i="4"/>
  <c r="BA67" i="6" s="1"/>
  <c r="BA71" i="4"/>
  <c r="BA68" i="6" s="1"/>
  <c r="BA72" i="4"/>
  <c r="BA69" i="6" s="1"/>
  <c r="BA73" i="4"/>
  <c r="BA70" i="6" s="1"/>
  <c r="BA74" i="4"/>
  <c r="BA71" i="6" s="1"/>
  <c r="BA75" i="4"/>
  <c r="BA72" i="6" s="1"/>
  <c r="BA76" i="4"/>
  <c r="BA73" i="6" s="1"/>
  <c r="BA77" i="4"/>
  <c r="BA74" i="6" s="1"/>
  <c r="BA78" i="4"/>
  <c r="BA75" i="6" s="1"/>
  <c r="BA79" i="4"/>
  <c r="BA76" i="6" s="1"/>
  <c r="BA80" i="4"/>
  <c r="BA77" i="6" s="1"/>
  <c r="BA81" i="4"/>
  <c r="BA78" i="6" s="1"/>
  <c r="BA82" i="4"/>
  <c r="BA79" i="6" s="1"/>
  <c r="BA83" i="4"/>
  <c r="BA80" i="6" s="1"/>
  <c r="BA84" i="4"/>
  <c r="BA81" i="6" s="1"/>
  <c r="BA85" i="4"/>
  <c r="BA82" i="6" s="1"/>
  <c r="BA86" i="4"/>
  <c r="BA83" i="6" s="1"/>
  <c r="BA87" i="4"/>
  <c r="BA84" i="6" s="1"/>
  <c r="BA88" i="4"/>
  <c r="BA85" i="6" s="1"/>
  <c r="BA89" i="4"/>
  <c r="BA86" i="6" s="1"/>
  <c r="BA90" i="4"/>
  <c r="BA87" i="6" s="1"/>
  <c r="BA91" i="4"/>
  <c r="BA88" i="6" s="1"/>
  <c r="BA92" i="4"/>
  <c r="BA89" i="6" s="1"/>
  <c r="BA5" i="4"/>
  <c r="BA2" i="6" s="1"/>
  <c r="AU5" i="4"/>
  <c r="AU2" i="6" s="1"/>
  <c r="AU6" i="4"/>
  <c r="AU3" i="6" s="1"/>
  <c r="AU7" i="4"/>
  <c r="AU4" i="6" s="1"/>
  <c r="AU8" i="4"/>
  <c r="AU5" i="6" s="1"/>
  <c r="AU9" i="4"/>
  <c r="AU6" i="6" s="1"/>
  <c r="AU10" i="4"/>
  <c r="AU7" i="6" s="1"/>
  <c r="AU11" i="4"/>
  <c r="AU8" i="6" s="1"/>
  <c r="AU12" i="4"/>
  <c r="AU9" i="6" s="1"/>
  <c r="AU13" i="4"/>
  <c r="AU10" i="6" s="1"/>
  <c r="AU14" i="4"/>
  <c r="AU11" i="6" s="1"/>
  <c r="AU15" i="4"/>
  <c r="AU12" i="6" s="1"/>
  <c r="AU16" i="4"/>
  <c r="AU13" i="6" s="1"/>
  <c r="AU17" i="4"/>
  <c r="AU14" i="6" s="1"/>
  <c r="AU18" i="4"/>
  <c r="AU15" i="6" s="1"/>
  <c r="AU19" i="4"/>
  <c r="AU16" i="6" s="1"/>
  <c r="AU20" i="4"/>
  <c r="AU17" i="6" s="1"/>
  <c r="AU21" i="4"/>
  <c r="AU18" i="6" s="1"/>
  <c r="AU22" i="4"/>
  <c r="AU19" i="6" s="1"/>
  <c r="AU23" i="4"/>
  <c r="AU20" i="6" s="1"/>
  <c r="AU24" i="4"/>
  <c r="AU21" i="6" s="1"/>
  <c r="AU25" i="4"/>
  <c r="AU22" i="6" s="1"/>
  <c r="AU26" i="4"/>
  <c r="AU23" i="6" s="1"/>
  <c r="AU27" i="4"/>
  <c r="AU24" i="6" s="1"/>
  <c r="AU28" i="4"/>
  <c r="AU25" i="6" s="1"/>
  <c r="AU29" i="4"/>
  <c r="AU26" i="6" s="1"/>
  <c r="AU30" i="4"/>
  <c r="AU27" i="6" s="1"/>
  <c r="AU31" i="4"/>
  <c r="AU28" i="6" s="1"/>
  <c r="AU32" i="4"/>
  <c r="AU29" i="6" s="1"/>
  <c r="AU33" i="4"/>
  <c r="AU30" i="6" s="1"/>
  <c r="AU34" i="4"/>
  <c r="AU31" i="6" s="1"/>
  <c r="AU35" i="4"/>
  <c r="AU32" i="6" s="1"/>
  <c r="AU36" i="4"/>
  <c r="AU33" i="6" s="1"/>
  <c r="AU37" i="4"/>
  <c r="AU34" i="6" s="1"/>
  <c r="AU38" i="4"/>
  <c r="AU35" i="6" s="1"/>
  <c r="AU39" i="4"/>
  <c r="AU36" i="6" s="1"/>
  <c r="AU40" i="4"/>
  <c r="AU37" i="6" s="1"/>
  <c r="AU41" i="4"/>
  <c r="AU38" i="6" s="1"/>
  <c r="AU42" i="4"/>
  <c r="AU39" i="6" s="1"/>
  <c r="AU43" i="4"/>
  <c r="AU40" i="6" s="1"/>
  <c r="AU44" i="4"/>
  <c r="AU41" i="6" s="1"/>
  <c r="AU45" i="4"/>
  <c r="AU42" i="6" s="1"/>
  <c r="AU46" i="4"/>
  <c r="AU43" i="6" s="1"/>
  <c r="AU47" i="4"/>
  <c r="AU44" i="6" s="1"/>
  <c r="AU48" i="4"/>
  <c r="AU45" i="6" s="1"/>
  <c r="AU49" i="4"/>
  <c r="AU46" i="6" s="1"/>
  <c r="AU50" i="4"/>
  <c r="AU47" i="6" s="1"/>
  <c r="AU51" i="4"/>
  <c r="AU48" i="6" s="1"/>
  <c r="AU52" i="4"/>
  <c r="AU49" i="6" s="1"/>
  <c r="AU53" i="4"/>
  <c r="AU50" i="6" s="1"/>
  <c r="AU54" i="4"/>
  <c r="AU51" i="6" s="1"/>
  <c r="AU55" i="4"/>
  <c r="AU52" i="6" s="1"/>
  <c r="AU56" i="4"/>
  <c r="AU53" i="6" s="1"/>
  <c r="AU57" i="4"/>
  <c r="AU54" i="6" s="1"/>
  <c r="AU58" i="4"/>
  <c r="AU55" i="6" s="1"/>
  <c r="AU59" i="4"/>
  <c r="AU56" i="6" s="1"/>
  <c r="AU60" i="4"/>
  <c r="AU57" i="6" s="1"/>
  <c r="AU61" i="4"/>
  <c r="AU58" i="6" s="1"/>
  <c r="AU62" i="4"/>
  <c r="AU59" i="6" s="1"/>
  <c r="AU63" i="4"/>
  <c r="AU60" i="6" s="1"/>
  <c r="AU64" i="4"/>
  <c r="AU61" i="6" s="1"/>
  <c r="AU65" i="4"/>
  <c r="AU62" i="6" s="1"/>
  <c r="AU66" i="4"/>
  <c r="AU63" i="6" s="1"/>
  <c r="AU67" i="4"/>
  <c r="AU64" i="6" s="1"/>
  <c r="AU68" i="4"/>
  <c r="AU65" i="6" s="1"/>
  <c r="AU69" i="4"/>
  <c r="AU66" i="6" s="1"/>
  <c r="AU70" i="4"/>
  <c r="AU67" i="6" s="1"/>
  <c r="AU71" i="4"/>
  <c r="AU68" i="6" s="1"/>
  <c r="AU72" i="4"/>
  <c r="AU69" i="6" s="1"/>
  <c r="AU73" i="4"/>
  <c r="AU70" i="6" s="1"/>
  <c r="AU74" i="4"/>
  <c r="AU71" i="6" s="1"/>
  <c r="AU75" i="4"/>
  <c r="AU72" i="6" s="1"/>
  <c r="AU76" i="4"/>
  <c r="AU73" i="6" s="1"/>
  <c r="AU77" i="4"/>
  <c r="AU74" i="6" s="1"/>
  <c r="AU78" i="4"/>
  <c r="AU75" i="6" s="1"/>
  <c r="AU79" i="4"/>
  <c r="AU76" i="6" s="1"/>
  <c r="AU80" i="4"/>
  <c r="AU77" i="6" s="1"/>
  <c r="AU81" i="4"/>
  <c r="AU78" i="6" s="1"/>
  <c r="AU82" i="4"/>
  <c r="AU79" i="6" s="1"/>
  <c r="AU83" i="4"/>
  <c r="AU80" i="6" s="1"/>
  <c r="AU84" i="4"/>
  <c r="AU81" i="6" s="1"/>
  <c r="AU85" i="4"/>
  <c r="AU82" i="6" s="1"/>
  <c r="AU86" i="4"/>
  <c r="AU83" i="6" s="1"/>
  <c r="AU87" i="4"/>
  <c r="AU84" i="6" s="1"/>
  <c r="AU88" i="4"/>
  <c r="AU85" i="6" s="1"/>
  <c r="AU89" i="4"/>
  <c r="AU86" i="6" s="1"/>
  <c r="AU90" i="4"/>
  <c r="AU87" i="6" s="1"/>
  <c r="AU91" i="4"/>
  <c r="AU88" i="6" s="1"/>
  <c r="AO6" i="4"/>
  <c r="AO3" i="6" s="1"/>
  <c r="AO7" i="4"/>
  <c r="AO4" i="6" s="1"/>
  <c r="AO8" i="4"/>
  <c r="AO5" i="6" s="1"/>
  <c r="AO9" i="4"/>
  <c r="AO6" i="6" s="1"/>
  <c r="AO10" i="4"/>
  <c r="AO7" i="6" s="1"/>
  <c r="AO11" i="4"/>
  <c r="AO8" i="6" s="1"/>
  <c r="AO12" i="4"/>
  <c r="AO9" i="6" s="1"/>
  <c r="AO13" i="4"/>
  <c r="AO10" i="6" s="1"/>
  <c r="AO14" i="4"/>
  <c r="AO11" i="6" s="1"/>
  <c r="AO15" i="4"/>
  <c r="AO12" i="6" s="1"/>
  <c r="AO16" i="4"/>
  <c r="AO13" i="6" s="1"/>
  <c r="AO17" i="4"/>
  <c r="AO14" i="6" s="1"/>
  <c r="AO18" i="4"/>
  <c r="AO15" i="6" s="1"/>
  <c r="AO19" i="4"/>
  <c r="AO16" i="6" s="1"/>
  <c r="AO20" i="4"/>
  <c r="AO17" i="6" s="1"/>
  <c r="AO21" i="4"/>
  <c r="AO18" i="6" s="1"/>
  <c r="AO22" i="4"/>
  <c r="AO19" i="6" s="1"/>
  <c r="AO23" i="4"/>
  <c r="AO20" i="6" s="1"/>
  <c r="AO24" i="4"/>
  <c r="AO21" i="6" s="1"/>
  <c r="AO25" i="4"/>
  <c r="AO22" i="6" s="1"/>
  <c r="AO26" i="4"/>
  <c r="AO23" i="6" s="1"/>
  <c r="AO27" i="4"/>
  <c r="AO24" i="6" s="1"/>
  <c r="AO28" i="4"/>
  <c r="AO25" i="6" s="1"/>
  <c r="AO29" i="4"/>
  <c r="AO26" i="6" s="1"/>
  <c r="AO30" i="4"/>
  <c r="AO27" i="6" s="1"/>
  <c r="AO31" i="4"/>
  <c r="AO28" i="6" s="1"/>
  <c r="AO32" i="4"/>
  <c r="AO29" i="6" s="1"/>
  <c r="AO33" i="4"/>
  <c r="AO30" i="6" s="1"/>
  <c r="AO34" i="4"/>
  <c r="AO31" i="6" s="1"/>
  <c r="AO35" i="4"/>
  <c r="AO32" i="6" s="1"/>
  <c r="AO36" i="4"/>
  <c r="AO33" i="6" s="1"/>
  <c r="AO37" i="4"/>
  <c r="AO34" i="6" s="1"/>
  <c r="AO38" i="4"/>
  <c r="AO35" i="6" s="1"/>
  <c r="AO39" i="4"/>
  <c r="AO36" i="6" s="1"/>
  <c r="AO40" i="4"/>
  <c r="AO37" i="6" s="1"/>
  <c r="AO41" i="4"/>
  <c r="AO38" i="6" s="1"/>
  <c r="AO42" i="4"/>
  <c r="AO39" i="6" s="1"/>
  <c r="AO43" i="4"/>
  <c r="AO40" i="6" s="1"/>
  <c r="AO44" i="4"/>
  <c r="AO41" i="6" s="1"/>
  <c r="AO45" i="4"/>
  <c r="AO42" i="6" s="1"/>
  <c r="AO46" i="4"/>
  <c r="AO43" i="6" s="1"/>
  <c r="AO47" i="4"/>
  <c r="AO44" i="6" s="1"/>
  <c r="AO48" i="4"/>
  <c r="AO45" i="6" s="1"/>
  <c r="AO49" i="4"/>
  <c r="AO46" i="6" s="1"/>
  <c r="AO50" i="4"/>
  <c r="AO47" i="6" s="1"/>
  <c r="AO51" i="4"/>
  <c r="AO48" i="6" s="1"/>
  <c r="AO52" i="4"/>
  <c r="AO49" i="6" s="1"/>
  <c r="AO53" i="4"/>
  <c r="AO50" i="6" s="1"/>
  <c r="AO54" i="4"/>
  <c r="AO51" i="6" s="1"/>
  <c r="AO55" i="4"/>
  <c r="AO52" i="6" s="1"/>
  <c r="AO56" i="4"/>
  <c r="AO53" i="6" s="1"/>
  <c r="AO57" i="4"/>
  <c r="AO54" i="6" s="1"/>
  <c r="AO58" i="4"/>
  <c r="AO55" i="6" s="1"/>
  <c r="AO59" i="4"/>
  <c r="AO56" i="6" s="1"/>
  <c r="AO60" i="4"/>
  <c r="AO57" i="6" s="1"/>
  <c r="AO61" i="4"/>
  <c r="AO58" i="6" s="1"/>
  <c r="AO62" i="4"/>
  <c r="AO59" i="6" s="1"/>
  <c r="AO63" i="4"/>
  <c r="AO60" i="6" s="1"/>
  <c r="AO64" i="4"/>
  <c r="AO61" i="6" s="1"/>
  <c r="AO65" i="4"/>
  <c r="AO62" i="6" s="1"/>
  <c r="AO66" i="4"/>
  <c r="AO63" i="6" s="1"/>
  <c r="AO67" i="4"/>
  <c r="AO64" i="6" s="1"/>
  <c r="AO68" i="4"/>
  <c r="AO65" i="6" s="1"/>
  <c r="AO69" i="4"/>
  <c r="AO66" i="6" s="1"/>
  <c r="AO70" i="4"/>
  <c r="AO67" i="6" s="1"/>
  <c r="AO71" i="4"/>
  <c r="AO68" i="6" s="1"/>
  <c r="AO72" i="4"/>
  <c r="AO69" i="6" s="1"/>
  <c r="AO73" i="4"/>
  <c r="AO70" i="6" s="1"/>
  <c r="AO74" i="4"/>
  <c r="AO71" i="6" s="1"/>
  <c r="AO75" i="4"/>
  <c r="AO72" i="6" s="1"/>
  <c r="AO76" i="4"/>
  <c r="AO73" i="6" s="1"/>
  <c r="AO77" i="4"/>
  <c r="AO74" i="6" s="1"/>
  <c r="AO78" i="4"/>
  <c r="AO75" i="6" s="1"/>
  <c r="AO79" i="4"/>
  <c r="AO76" i="6" s="1"/>
  <c r="AO80" i="4"/>
  <c r="AO77" i="6" s="1"/>
  <c r="AO81" i="4"/>
  <c r="AO78" i="6" s="1"/>
  <c r="AO82" i="4"/>
  <c r="AO79" i="6" s="1"/>
  <c r="AO83" i="4"/>
  <c r="AO80" i="6" s="1"/>
  <c r="AO84" i="4"/>
  <c r="AO81" i="6" s="1"/>
  <c r="AO85" i="4"/>
  <c r="AO82" i="6" s="1"/>
  <c r="AO86" i="4"/>
  <c r="AO83" i="6" s="1"/>
  <c r="AO87" i="4"/>
  <c r="AO84" i="6" s="1"/>
  <c r="AO88" i="4"/>
  <c r="AO85" i="6" s="1"/>
  <c r="AO89" i="4"/>
  <c r="AO86" i="6" s="1"/>
  <c r="AO90" i="4"/>
  <c r="AO87" i="6" s="1"/>
  <c r="AO91" i="4"/>
  <c r="AO88" i="6" s="1"/>
  <c r="AO92" i="4"/>
  <c r="AO89" i="6" s="1"/>
  <c r="AO5" i="4"/>
  <c r="AO2" i="6" s="1"/>
  <c r="AI6" i="4"/>
  <c r="AI3" i="6" s="1"/>
  <c r="AI7" i="4"/>
  <c r="AI4" i="6" s="1"/>
  <c r="AI8" i="4"/>
  <c r="AI5" i="6" s="1"/>
  <c r="AI9" i="4"/>
  <c r="AI6" i="6" s="1"/>
  <c r="AI10" i="4"/>
  <c r="AI7" i="6" s="1"/>
  <c r="AI11" i="4"/>
  <c r="AI8" i="6" s="1"/>
  <c r="AI12" i="4"/>
  <c r="AI9" i="6" s="1"/>
  <c r="AI13" i="4"/>
  <c r="AI10" i="6" s="1"/>
  <c r="AI14" i="4"/>
  <c r="AI11" i="6" s="1"/>
  <c r="AI15" i="4"/>
  <c r="AI12" i="6" s="1"/>
  <c r="AI16" i="4"/>
  <c r="AI13" i="6" s="1"/>
  <c r="AI17" i="4"/>
  <c r="AI14" i="6" s="1"/>
  <c r="AI18" i="4"/>
  <c r="AI15" i="6" s="1"/>
  <c r="AI19" i="4"/>
  <c r="AI16" i="6" s="1"/>
  <c r="AI20" i="4"/>
  <c r="AI17" i="6" s="1"/>
  <c r="AI21" i="4"/>
  <c r="AI18" i="6" s="1"/>
  <c r="AI22" i="4"/>
  <c r="AI19" i="6" s="1"/>
  <c r="AI23" i="4"/>
  <c r="AI20" i="6" s="1"/>
  <c r="AI24" i="4"/>
  <c r="AI21" i="6" s="1"/>
  <c r="AI25" i="4"/>
  <c r="AI22" i="6" s="1"/>
  <c r="AI26" i="4"/>
  <c r="AI23" i="6" s="1"/>
  <c r="AI27" i="4"/>
  <c r="AI24" i="6" s="1"/>
  <c r="AI28" i="4"/>
  <c r="AI25" i="6" s="1"/>
  <c r="AI29" i="4"/>
  <c r="AI26" i="6" s="1"/>
  <c r="AI30" i="4"/>
  <c r="AI27" i="6" s="1"/>
  <c r="AI31" i="4"/>
  <c r="AI28" i="6" s="1"/>
  <c r="AI32" i="4"/>
  <c r="AI29" i="6" s="1"/>
  <c r="AI33" i="4"/>
  <c r="AI30" i="6" s="1"/>
  <c r="AI34" i="4"/>
  <c r="AI31" i="6" s="1"/>
  <c r="AI35" i="4"/>
  <c r="AI32" i="6" s="1"/>
  <c r="AI36" i="4"/>
  <c r="AI33" i="6" s="1"/>
  <c r="AI37" i="4"/>
  <c r="AI34" i="6" s="1"/>
  <c r="AI38" i="4"/>
  <c r="AI35" i="6" s="1"/>
  <c r="AI39" i="4"/>
  <c r="AI36" i="6" s="1"/>
  <c r="AI40" i="4"/>
  <c r="AI37" i="6" s="1"/>
  <c r="AI41" i="4"/>
  <c r="AI38" i="6" s="1"/>
  <c r="AI42" i="4"/>
  <c r="AI39" i="6" s="1"/>
  <c r="AI43" i="4"/>
  <c r="AI40" i="6" s="1"/>
  <c r="AI44" i="4"/>
  <c r="AI41" i="6" s="1"/>
  <c r="AI45" i="4"/>
  <c r="AI42" i="6" s="1"/>
  <c r="AI46" i="4"/>
  <c r="AI43" i="6" s="1"/>
  <c r="AI47" i="4"/>
  <c r="AI44" i="6" s="1"/>
  <c r="AI48" i="4"/>
  <c r="AI45" i="6" s="1"/>
  <c r="AI49" i="4"/>
  <c r="AI46" i="6" s="1"/>
  <c r="AI50" i="4"/>
  <c r="AI47" i="6" s="1"/>
  <c r="AI51" i="4"/>
  <c r="AI48" i="6" s="1"/>
  <c r="AI52" i="4"/>
  <c r="AI49" i="6" s="1"/>
  <c r="AI53" i="4"/>
  <c r="AI50" i="6" s="1"/>
  <c r="AI54" i="4"/>
  <c r="AI51" i="6" s="1"/>
  <c r="AI55" i="4"/>
  <c r="AI52" i="6" s="1"/>
  <c r="AI56" i="4"/>
  <c r="AI53" i="6" s="1"/>
  <c r="AI57" i="4"/>
  <c r="AI54" i="6" s="1"/>
  <c r="AI58" i="4"/>
  <c r="AI55" i="6" s="1"/>
  <c r="AI59" i="4"/>
  <c r="AI56" i="6" s="1"/>
  <c r="AI60" i="4"/>
  <c r="AI57" i="6" s="1"/>
  <c r="AI61" i="4"/>
  <c r="AI58" i="6" s="1"/>
  <c r="AI62" i="4"/>
  <c r="AI59" i="6" s="1"/>
  <c r="AI63" i="4"/>
  <c r="AI60" i="6" s="1"/>
  <c r="AI64" i="4"/>
  <c r="AI61" i="6" s="1"/>
  <c r="AI65" i="4"/>
  <c r="AI62" i="6" s="1"/>
  <c r="AI66" i="4"/>
  <c r="AI63" i="6" s="1"/>
  <c r="AI67" i="4"/>
  <c r="AI64" i="6" s="1"/>
  <c r="AI68" i="4"/>
  <c r="AI65" i="6" s="1"/>
  <c r="AI69" i="4"/>
  <c r="AI66" i="6" s="1"/>
  <c r="AI70" i="4"/>
  <c r="AI67" i="6" s="1"/>
  <c r="AI71" i="4"/>
  <c r="AI68" i="6" s="1"/>
  <c r="AI72" i="4"/>
  <c r="AI69" i="6" s="1"/>
  <c r="AI73" i="4"/>
  <c r="AI70" i="6" s="1"/>
  <c r="AI74" i="4"/>
  <c r="AI71" i="6" s="1"/>
  <c r="AI75" i="4"/>
  <c r="AI72" i="6" s="1"/>
  <c r="AI76" i="4"/>
  <c r="AI73" i="6" s="1"/>
  <c r="AI77" i="4"/>
  <c r="AI74" i="6" s="1"/>
  <c r="AI78" i="4"/>
  <c r="AI75" i="6" s="1"/>
  <c r="AI79" i="4"/>
  <c r="AI76" i="6" s="1"/>
  <c r="AI80" i="4"/>
  <c r="AI77" i="6" s="1"/>
  <c r="AI81" i="4"/>
  <c r="AI78" i="6" s="1"/>
  <c r="AI82" i="4"/>
  <c r="AI79" i="6" s="1"/>
  <c r="AI83" i="4"/>
  <c r="AI80" i="6" s="1"/>
  <c r="AI84" i="4"/>
  <c r="AI81" i="6" s="1"/>
  <c r="AI85" i="4"/>
  <c r="AI82" i="6" s="1"/>
  <c r="AI86" i="4"/>
  <c r="AI83" i="6" s="1"/>
  <c r="AI87" i="4"/>
  <c r="AI84" i="6" s="1"/>
  <c r="AI88" i="4"/>
  <c r="AI85" i="6" s="1"/>
  <c r="AI89" i="4"/>
  <c r="AI86" i="6" s="1"/>
  <c r="AI90" i="4"/>
  <c r="AI87" i="6" s="1"/>
  <c r="AI91" i="4"/>
  <c r="AI88" i="6" s="1"/>
  <c r="AI5" i="4"/>
  <c r="AI2" i="6" s="1"/>
  <c r="AC6" i="4"/>
  <c r="AC3" i="6" s="1"/>
  <c r="AC7" i="4"/>
  <c r="AC4" i="6" s="1"/>
  <c r="AC8" i="4"/>
  <c r="AC5" i="6" s="1"/>
  <c r="AC9" i="4"/>
  <c r="AC6" i="6" s="1"/>
  <c r="AC10" i="4"/>
  <c r="AC7" i="6" s="1"/>
  <c r="AC11" i="4"/>
  <c r="AC8" i="6" s="1"/>
  <c r="AC12" i="4"/>
  <c r="AC9" i="6" s="1"/>
  <c r="AC13" i="4"/>
  <c r="AC10" i="6" s="1"/>
  <c r="AC14" i="4"/>
  <c r="AC11" i="6" s="1"/>
  <c r="AC15" i="4"/>
  <c r="AC12" i="6" s="1"/>
  <c r="AC16" i="4"/>
  <c r="AC13" i="6" s="1"/>
  <c r="AC17" i="4"/>
  <c r="AC14" i="6" s="1"/>
  <c r="AC18" i="4"/>
  <c r="AC15" i="6" s="1"/>
  <c r="AC19" i="4"/>
  <c r="AC16" i="6" s="1"/>
  <c r="AC20" i="4"/>
  <c r="AC17" i="6" s="1"/>
  <c r="AC21" i="4"/>
  <c r="AC18" i="6" s="1"/>
  <c r="AC22" i="4"/>
  <c r="AC19" i="6" s="1"/>
  <c r="AC23" i="4"/>
  <c r="AC20" i="6" s="1"/>
  <c r="AC24" i="4"/>
  <c r="AC21" i="6" s="1"/>
  <c r="AC25" i="4"/>
  <c r="AC22" i="6" s="1"/>
  <c r="AC26" i="4"/>
  <c r="AC23" i="6" s="1"/>
  <c r="AC27" i="4"/>
  <c r="AC24" i="6" s="1"/>
  <c r="AC28" i="4"/>
  <c r="AC25" i="6" s="1"/>
  <c r="AC29" i="4"/>
  <c r="AC26" i="6" s="1"/>
  <c r="AC30" i="4"/>
  <c r="AC27" i="6" s="1"/>
  <c r="AC31" i="4"/>
  <c r="AC28" i="6" s="1"/>
  <c r="AC32" i="4"/>
  <c r="AC29" i="6" s="1"/>
  <c r="AC33" i="4"/>
  <c r="AC30" i="6" s="1"/>
  <c r="AC34" i="4"/>
  <c r="AC31" i="6" s="1"/>
  <c r="AC35" i="4"/>
  <c r="AC32" i="6" s="1"/>
  <c r="AC36" i="4"/>
  <c r="AC33" i="6" s="1"/>
  <c r="AC37" i="4"/>
  <c r="AC34" i="6" s="1"/>
  <c r="AC38" i="4"/>
  <c r="AC35" i="6" s="1"/>
  <c r="AC39" i="4"/>
  <c r="AC36" i="6" s="1"/>
  <c r="AC40" i="4"/>
  <c r="AC37" i="6" s="1"/>
  <c r="AC41" i="4"/>
  <c r="AC38" i="6" s="1"/>
  <c r="AC42" i="4"/>
  <c r="AC39" i="6" s="1"/>
  <c r="AC43" i="4"/>
  <c r="AC40" i="6" s="1"/>
  <c r="AC44" i="4"/>
  <c r="AC41" i="6" s="1"/>
  <c r="AC45" i="4"/>
  <c r="AC42" i="6" s="1"/>
  <c r="AC46" i="4"/>
  <c r="AC43" i="6" s="1"/>
  <c r="AC47" i="4"/>
  <c r="AC44" i="6" s="1"/>
  <c r="AC48" i="4"/>
  <c r="AC45" i="6" s="1"/>
  <c r="AC49" i="4"/>
  <c r="AC46" i="6" s="1"/>
  <c r="AC50" i="4"/>
  <c r="AC47" i="6" s="1"/>
  <c r="AC51" i="4"/>
  <c r="AC48" i="6" s="1"/>
  <c r="AC52" i="4"/>
  <c r="AC49" i="6" s="1"/>
  <c r="AC53" i="4"/>
  <c r="AC50" i="6" s="1"/>
  <c r="AC54" i="4"/>
  <c r="AC51" i="6" s="1"/>
  <c r="AC55" i="4"/>
  <c r="AC52" i="6" s="1"/>
  <c r="AC56" i="4"/>
  <c r="AC53" i="6" s="1"/>
  <c r="AC57" i="4"/>
  <c r="AC54" i="6" s="1"/>
  <c r="AC58" i="4"/>
  <c r="AC55" i="6" s="1"/>
  <c r="AC59" i="4"/>
  <c r="AC56" i="6" s="1"/>
  <c r="AC60" i="4"/>
  <c r="AC57" i="6" s="1"/>
  <c r="AC61" i="4"/>
  <c r="AC58" i="6" s="1"/>
  <c r="AC62" i="4"/>
  <c r="AC59" i="6" s="1"/>
  <c r="AC63" i="4"/>
  <c r="AC60" i="6" s="1"/>
  <c r="AC64" i="4"/>
  <c r="AC61" i="6" s="1"/>
  <c r="AC65" i="4"/>
  <c r="AC62" i="6" s="1"/>
  <c r="AC66" i="4"/>
  <c r="AC63" i="6" s="1"/>
  <c r="AC67" i="4"/>
  <c r="AC64" i="6" s="1"/>
  <c r="AC68" i="4"/>
  <c r="AC65" i="6" s="1"/>
  <c r="AC69" i="4"/>
  <c r="AC66" i="6" s="1"/>
  <c r="AC70" i="4"/>
  <c r="AC67" i="6" s="1"/>
  <c r="AC71" i="4"/>
  <c r="AC68" i="6" s="1"/>
  <c r="AC72" i="4"/>
  <c r="AC69" i="6" s="1"/>
  <c r="AC73" i="4"/>
  <c r="AC70" i="6" s="1"/>
  <c r="AC74" i="4"/>
  <c r="AC71" i="6" s="1"/>
  <c r="AC75" i="4"/>
  <c r="AC72" i="6" s="1"/>
  <c r="AC76" i="4"/>
  <c r="AC73" i="6" s="1"/>
  <c r="AC77" i="4"/>
  <c r="AC74" i="6" s="1"/>
  <c r="AC78" i="4"/>
  <c r="AC75" i="6" s="1"/>
  <c r="AC79" i="4"/>
  <c r="AC76" i="6" s="1"/>
  <c r="AC80" i="4"/>
  <c r="AC77" i="6" s="1"/>
  <c r="AC81" i="4"/>
  <c r="AC78" i="6" s="1"/>
  <c r="AC82" i="4"/>
  <c r="AC79" i="6" s="1"/>
  <c r="AC83" i="4"/>
  <c r="AC80" i="6" s="1"/>
  <c r="AC84" i="4"/>
  <c r="AC81" i="6" s="1"/>
  <c r="AC85" i="4"/>
  <c r="AC82" i="6" s="1"/>
  <c r="AC86" i="4"/>
  <c r="AC83" i="6" s="1"/>
  <c r="AC87" i="4"/>
  <c r="AC84" i="6" s="1"/>
  <c r="AC88" i="4"/>
  <c r="AC85" i="6" s="1"/>
  <c r="AC89" i="4"/>
  <c r="AC86" i="6" s="1"/>
  <c r="AC90" i="4"/>
  <c r="AC87" i="6" s="1"/>
  <c r="AC91" i="4"/>
  <c r="AC88" i="6" s="1"/>
  <c r="AC5" i="4"/>
  <c r="AC2" i="6" s="1"/>
  <c r="W6" i="4"/>
  <c r="W3" i="6" s="1"/>
  <c r="W7" i="4"/>
  <c r="W4" i="6" s="1"/>
  <c r="W8" i="4"/>
  <c r="W5" i="6" s="1"/>
  <c r="W9" i="4"/>
  <c r="W6" i="6" s="1"/>
  <c r="W10" i="4"/>
  <c r="W7" i="6" s="1"/>
  <c r="W11" i="4"/>
  <c r="W8" i="6" s="1"/>
  <c r="W12" i="4"/>
  <c r="W9" i="6" s="1"/>
  <c r="W13" i="4"/>
  <c r="W10" i="6" s="1"/>
  <c r="W14" i="4"/>
  <c r="W11" i="6" s="1"/>
  <c r="W15" i="4"/>
  <c r="W12" i="6" s="1"/>
  <c r="W16" i="4"/>
  <c r="W13" i="6" s="1"/>
  <c r="W17" i="4"/>
  <c r="W14" i="6" s="1"/>
  <c r="W18" i="4"/>
  <c r="W15" i="6" s="1"/>
  <c r="W19" i="4"/>
  <c r="W16" i="6" s="1"/>
  <c r="W20" i="4"/>
  <c r="W17" i="6" s="1"/>
  <c r="W21" i="4"/>
  <c r="W18" i="6" s="1"/>
  <c r="W22" i="4"/>
  <c r="W19" i="6" s="1"/>
  <c r="W23" i="4"/>
  <c r="W20" i="6" s="1"/>
  <c r="W24" i="4"/>
  <c r="W21" i="6" s="1"/>
  <c r="W25" i="4"/>
  <c r="W22" i="6" s="1"/>
  <c r="W26" i="4"/>
  <c r="W23" i="6" s="1"/>
  <c r="W27" i="4"/>
  <c r="W24" i="6" s="1"/>
  <c r="W28" i="4"/>
  <c r="W25" i="6" s="1"/>
  <c r="W29" i="4"/>
  <c r="W26" i="6" s="1"/>
  <c r="W30" i="4"/>
  <c r="W27" i="6" s="1"/>
  <c r="W31" i="4"/>
  <c r="W28" i="6" s="1"/>
  <c r="W32" i="4"/>
  <c r="W29" i="6" s="1"/>
  <c r="W33" i="4"/>
  <c r="W30" i="6" s="1"/>
  <c r="W34" i="4"/>
  <c r="W31" i="6" s="1"/>
  <c r="W35" i="4"/>
  <c r="W32" i="6" s="1"/>
  <c r="W36" i="4"/>
  <c r="W33" i="6" s="1"/>
  <c r="W37" i="4"/>
  <c r="W34" i="6" s="1"/>
  <c r="W38" i="4"/>
  <c r="W35" i="6" s="1"/>
  <c r="W39" i="4"/>
  <c r="W36" i="6" s="1"/>
  <c r="W40" i="4"/>
  <c r="W37" i="6" s="1"/>
  <c r="W41" i="4"/>
  <c r="W38" i="6" s="1"/>
  <c r="W42" i="4"/>
  <c r="W39" i="6" s="1"/>
  <c r="W43" i="4"/>
  <c r="W40" i="6" s="1"/>
  <c r="W44" i="4"/>
  <c r="W41" i="6" s="1"/>
  <c r="W45" i="4"/>
  <c r="W42" i="6" s="1"/>
  <c r="W46" i="4"/>
  <c r="W43" i="6" s="1"/>
  <c r="W47" i="4"/>
  <c r="W44" i="6" s="1"/>
  <c r="W48" i="4"/>
  <c r="W45" i="6" s="1"/>
  <c r="W49" i="4"/>
  <c r="W46" i="6" s="1"/>
  <c r="W50" i="4"/>
  <c r="W47" i="6" s="1"/>
  <c r="W51" i="4"/>
  <c r="W48" i="6" s="1"/>
  <c r="W52" i="4"/>
  <c r="W49" i="6" s="1"/>
  <c r="W53" i="4"/>
  <c r="W50" i="6" s="1"/>
  <c r="W54" i="4"/>
  <c r="W51" i="6" s="1"/>
  <c r="W55" i="4"/>
  <c r="W52" i="6" s="1"/>
  <c r="W56" i="4"/>
  <c r="W53" i="6" s="1"/>
  <c r="W57" i="4"/>
  <c r="W54" i="6" s="1"/>
  <c r="W58" i="4"/>
  <c r="W55" i="6" s="1"/>
  <c r="W59" i="4"/>
  <c r="W56" i="6" s="1"/>
  <c r="W60" i="4"/>
  <c r="W57" i="6" s="1"/>
  <c r="W61" i="4"/>
  <c r="W58" i="6" s="1"/>
  <c r="W62" i="4"/>
  <c r="W59" i="6" s="1"/>
  <c r="W63" i="4"/>
  <c r="W60" i="6" s="1"/>
  <c r="W64" i="4"/>
  <c r="W61" i="6" s="1"/>
  <c r="W65" i="4"/>
  <c r="W62" i="6" s="1"/>
  <c r="W66" i="4"/>
  <c r="W63" i="6" s="1"/>
  <c r="W67" i="4"/>
  <c r="W64" i="6" s="1"/>
  <c r="W68" i="4"/>
  <c r="W65" i="6" s="1"/>
  <c r="W69" i="4"/>
  <c r="W66" i="6" s="1"/>
  <c r="W70" i="4"/>
  <c r="W67" i="6" s="1"/>
  <c r="W71" i="4"/>
  <c r="W68" i="6" s="1"/>
  <c r="W72" i="4"/>
  <c r="W69" i="6" s="1"/>
  <c r="W73" i="4"/>
  <c r="W70" i="6" s="1"/>
  <c r="W74" i="4"/>
  <c r="W71" i="6" s="1"/>
  <c r="W75" i="4"/>
  <c r="W72" i="6" s="1"/>
  <c r="W76" i="4"/>
  <c r="W73" i="6" s="1"/>
  <c r="W77" i="4"/>
  <c r="W74" i="6" s="1"/>
  <c r="W78" i="4"/>
  <c r="W75" i="6" s="1"/>
  <c r="W79" i="4"/>
  <c r="W76" i="6" s="1"/>
  <c r="W80" i="4"/>
  <c r="W77" i="6" s="1"/>
  <c r="W81" i="4"/>
  <c r="W78" i="6" s="1"/>
  <c r="W82" i="4"/>
  <c r="W79" i="6" s="1"/>
  <c r="W83" i="4"/>
  <c r="W80" i="6" s="1"/>
  <c r="W84" i="4"/>
  <c r="W81" i="6" s="1"/>
  <c r="W85" i="4"/>
  <c r="W82" i="6" s="1"/>
  <c r="W86" i="4"/>
  <c r="W83" i="6" s="1"/>
  <c r="W87" i="4"/>
  <c r="W84" i="6" s="1"/>
  <c r="W88" i="4"/>
  <c r="W85" i="6" s="1"/>
  <c r="W89" i="4"/>
  <c r="W86" i="6" s="1"/>
  <c r="W90" i="4"/>
  <c r="W87" i="6" s="1"/>
  <c r="W91" i="4"/>
  <c r="W88" i="6" s="1"/>
  <c r="W5" i="4"/>
  <c r="W2" i="6" s="1"/>
  <c r="Q6" i="4"/>
  <c r="Q3" i="6" s="1"/>
  <c r="Q7" i="4"/>
  <c r="Q4" i="6" s="1"/>
  <c r="Q8" i="4"/>
  <c r="Q5" i="6" s="1"/>
  <c r="Q9" i="4"/>
  <c r="Q6" i="6" s="1"/>
  <c r="Q10" i="4"/>
  <c r="Q7" i="6" s="1"/>
  <c r="Q11" i="4"/>
  <c r="Q8" i="6" s="1"/>
  <c r="Q12" i="4"/>
  <c r="Q9" i="6" s="1"/>
  <c r="Q13" i="4"/>
  <c r="Q10" i="6" s="1"/>
  <c r="Q14" i="4"/>
  <c r="Q11" i="6" s="1"/>
  <c r="Q15" i="4"/>
  <c r="Q12" i="6" s="1"/>
  <c r="Q16" i="4"/>
  <c r="Q13" i="6" s="1"/>
  <c r="Q17" i="4"/>
  <c r="Q14" i="6" s="1"/>
  <c r="Q18" i="4"/>
  <c r="Q15" i="6" s="1"/>
  <c r="Q19" i="4"/>
  <c r="Q16" i="6" s="1"/>
  <c r="Q20" i="4"/>
  <c r="Q17" i="6" s="1"/>
  <c r="Q21" i="4"/>
  <c r="Q18" i="6" s="1"/>
  <c r="Q22" i="4"/>
  <c r="Q19" i="6" s="1"/>
  <c r="Q23" i="4"/>
  <c r="Q20" i="6" s="1"/>
  <c r="Q24" i="4"/>
  <c r="Q21" i="6" s="1"/>
  <c r="Q25" i="4"/>
  <c r="Q22" i="6" s="1"/>
  <c r="Q26" i="4"/>
  <c r="Q23" i="6" s="1"/>
  <c r="Q27" i="4"/>
  <c r="Q24" i="6" s="1"/>
  <c r="Q28" i="4"/>
  <c r="Q25" i="6" s="1"/>
  <c r="Q29" i="4"/>
  <c r="Q26" i="6" s="1"/>
  <c r="Q30" i="4"/>
  <c r="Q27" i="6" s="1"/>
  <c r="Q31" i="4"/>
  <c r="Q28" i="6" s="1"/>
  <c r="Q32" i="4"/>
  <c r="Q29" i="6" s="1"/>
  <c r="Q33" i="4"/>
  <c r="Q30" i="6" s="1"/>
  <c r="Q34" i="4"/>
  <c r="Q31" i="6" s="1"/>
  <c r="Q35" i="4"/>
  <c r="Q32" i="6" s="1"/>
  <c r="Q36" i="4"/>
  <c r="Q33" i="6" s="1"/>
  <c r="Q37" i="4"/>
  <c r="Q34" i="6" s="1"/>
  <c r="Q38" i="4"/>
  <c r="Q35" i="6" s="1"/>
  <c r="Q39" i="4"/>
  <c r="Q36" i="6" s="1"/>
  <c r="Q40" i="4"/>
  <c r="Q37" i="6" s="1"/>
  <c r="Q41" i="4"/>
  <c r="Q38" i="6" s="1"/>
  <c r="Q42" i="4"/>
  <c r="Q39" i="6" s="1"/>
  <c r="Q43" i="4"/>
  <c r="Q40" i="6" s="1"/>
  <c r="Q44" i="4"/>
  <c r="Q41" i="6" s="1"/>
  <c r="Q45" i="4"/>
  <c r="Q42" i="6" s="1"/>
  <c r="Q46" i="4"/>
  <c r="Q43" i="6" s="1"/>
  <c r="Q47" i="4"/>
  <c r="Q44" i="6" s="1"/>
  <c r="Q48" i="4"/>
  <c r="Q45" i="6" s="1"/>
  <c r="Q49" i="4"/>
  <c r="Q46" i="6" s="1"/>
  <c r="Q50" i="4"/>
  <c r="Q47" i="6" s="1"/>
  <c r="Q51" i="4"/>
  <c r="Q48" i="6" s="1"/>
  <c r="Q52" i="4"/>
  <c r="Q49" i="6" s="1"/>
  <c r="Q53" i="4"/>
  <c r="Q50" i="6" s="1"/>
  <c r="Q54" i="4"/>
  <c r="Q51" i="6" s="1"/>
  <c r="Q55" i="4"/>
  <c r="Q52" i="6" s="1"/>
  <c r="Q56" i="4"/>
  <c r="Q53" i="6" s="1"/>
  <c r="Q57" i="4"/>
  <c r="Q54" i="6" s="1"/>
  <c r="Q58" i="4"/>
  <c r="Q55" i="6" s="1"/>
  <c r="Q59" i="4"/>
  <c r="Q56" i="6" s="1"/>
  <c r="Q60" i="4"/>
  <c r="Q57" i="6" s="1"/>
  <c r="Q61" i="4"/>
  <c r="Q58" i="6" s="1"/>
  <c r="Q62" i="4"/>
  <c r="Q59" i="6" s="1"/>
  <c r="Q63" i="4"/>
  <c r="Q60" i="6" s="1"/>
  <c r="Q64" i="4"/>
  <c r="Q61" i="6" s="1"/>
  <c r="Q65" i="4"/>
  <c r="Q62" i="6" s="1"/>
  <c r="Q66" i="4"/>
  <c r="Q63" i="6" s="1"/>
  <c r="Q67" i="4"/>
  <c r="Q64" i="6" s="1"/>
  <c r="Q68" i="4"/>
  <c r="Q65" i="6" s="1"/>
  <c r="Q69" i="4"/>
  <c r="Q66" i="6" s="1"/>
  <c r="Q70" i="4"/>
  <c r="Q67" i="6" s="1"/>
  <c r="Q71" i="4"/>
  <c r="Q68" i="6" s="1"/>
  <c r="Q72" i="4"/>
  <c r="Q69" i="6" s="1"/>
  <c r="Q73" i="4"/>
  <c r="Q70" i="6" s="1"/>
  <c r="Q74" i="4"/>
  <c r="Q71" i="6" s="1"/>
  <c r="Q75" i="4"/>
  <c r="Q72" i="6" s="1"/>
  <c r="Q76" i="4"/>
  <c r="Q73" i="6" s="1"/>
  <c r="Q77" i="4"/>
  <c r="Q74" i="6" s="1"/>
  <c r="Q78" i="4"/>
  <c r="Q75" i="6" s="1"/>
  <c r="Q79" i="4"/>
  <c r="Q76" i="6" s="1"/>
  <c r="Q80" i="4"/>
  <c r="Q77" i="6" s="1"/>
  <c r="Q81" i="4"/>
  <c r="Q78" i="6" s="1"/>
  <c r="Q82" i="4"/>
  <c r="Q79" i="6" s="1"/>
  <c r="Q83" i="4"/>
  <c r="Q80" i="6" s="1"/>
  <c r="Q84" i="4"/>
  <c r="Q81" i="6" s="1"/>
  <c r="Q85" i="4"/>
  <c r="Q82" i="6" s="1"/>
  <c r="Q86" i="4"/>
  <c r="Q83" i="6" s="1"/>
  <c r="Q87" i="4"/>
  <c r="Q84" i="6" s="1"/>
  <c r="Q88" i="4"/>
  <c r="Q85" i="6" s="1"/>
  <c r="Q89" i="4"/>
  <c r="Q86" i="6" s="1"/>
  <c r="Q90" i="4"/>
  <c r="Q87" i="6" s="1"/>
  <c r="Q91" i="4"/>
  <c r="Q88" i="6" s="1"/>
  <c r="Q5" i="4"/>
  <c r="Q2" i="6" s="1"/>
  <c r="K6" i="4"/>
  <c r="K3" i="6" s="1"/>
  <c r="K7" i="4"/>
  <c r="K4" i="6" s="1"/>
  <c r="K8" i="4"/>
  <c r="K5" i="6" s="1"/>
  <c r="K9" i="4"/>
  <c r="K6" i="6" s="1"/>
  <c r="K10" i="4"/>
  <c r="K7" i="6" s="1"/>
  <c r="K11" i="4"/>
  <c r="K8" i="6" s="1"/>
  <c r="K12" i="4"/>
  <c r="K9" i="6" s="1"/>
  <c r="K13" i="4"/>
  <c r="K10" i="6" s="1"/>
  <c r="K14" i="4"/>
  <c r="K11" i="6" s="1"/>
  <c r="K15" i="4"/>
  <c r="K12" i="6" s="1"/>
  <c r="K16" i="4"/>
  <c r="K13" i="6" s="1"/>
  <c r="K17" i="4"/>
  <c r="K14" i="6" s="1"/>
  <c r="K18" i="4"/>
  <c r="K15" i="6" s="1"/>
  <c r="K19" i="4"/>
  <c r="K16" i="6" s="1"/>
  <c r="K20" i="4"/>
  <c r="K17" i="6" s="1"/>
  <c r="K21" i="4"/>
  <c r="K18" i="6" s="1"/>
  <c r="K22" i="4"/>
  <c r="K19" i="6" s="1"/>
  <c r="K23" i="4"/>
  <c r="K20" i="6" s="1"/>
  <c r="K24" i="4"/>
  <c r="K21" i="6" s="1"/>
  <c r="K25" i="4"/>
  <c r="K22" i="6" s="1"/>
  <c r="K26" i="4"/>
  <c r="K23" i="6" s="1"/>
  <c r="K27" i="4"/>
  <c r="K24" i="6" s="1"/>
  <c r="K28" i="4"/>
  <c r="K25" i="6" s="1"/>
  <c r="K29" i="4"/>
  <c r="K26" i="6" s="1"/>
  <c r="K30" i="4"/>
  <c r="K27" i="6" s="1"/>
  <c r="K31" i="4"/>
  <c r="K28" i="6" s="1"/>
  <c r="K32" i="4"/>
  <c r="K29" i="6" s="1"/>
  <c r="K33" i="4"/>
  <c r="K30" i="6" s="1"/>
  <c r="K34" i="4"/>
  <c r="K31" i="6" s="1"/>
  <c r="K35" i="4"/>
  <c r="K32" i="6" s="1"/>
  <c r="K36" i="4"/>
  <c r="K33" i="6" s="1"/>
  <c r="K37" i="4"/>
  <c r="K34" i="6" s="1"/>
  <c r="K38" i="4"/>
  <c r="K35" i="6" s="1"/>
  <c r="K39" i="4"/>
  <c r="K36" i="6" s="1"/>
  <c r="K40" i="4"/>
  <c r="K37" i="6" s="1"/>
  <c r="K41" i="4"/>
  <c r="K38" i="6" s="1"/>
  <c r="K42" i="4"/>
  <c r="K39" i="6" s="1"/>
  <c r="K43" i="4"/>
  <c r="K40" i="6" s="1"/>
  <c r="K44" i="4"/>
  <c r="K41" i="6" s="1"/>
  <c r="K45" i="4"/>
  <c r="K42" i="6" s="1"/>
  <c r="K46" i="4"/>
  <c r="K43" i="6" s="1"/>
  <c r="K47" i="4"/>
  <c r="K44" i="6" s="1"/>
  <c r="K48" i="4"/>
  <c r="K45" i="6" s="1"/>
  <c r="K49" i="4"/>
  <c r="K46" i="6" s="1"/>
  <c r="K50" i="4"/>
  <c r="K47" i="6" s="1"/>
  <c r="K51" i="4"/>
  <c r="K48" i="6" s="1"/>
  <c r="K52" i="4"/>
  <c r="K49" i="6" s="1"/>
  <c r="K53" i="4"/>
  <c r="K50" i="6" s="1"/>
  <c r="K54" i="4"/>
  <c r="K51" i="6" s="1"/>
  <c r="K55" i="4"/>
  <c r="K52" i="6" s="1"/>
  <c r="K56" i="4"/>
  <c r="K53" i="6" s="1"/>
  <c r="K57" i="4"/>
  <c r="K54" i="6" s="1"/>
  <c r="K58" i="4"/>
  <c r="K55" i="6" s="1"/>
  <c r="K59" i="4"/>
  <c r="K56" i="6" s="1"/>
  <c r="K60" i="4"/>
  <c r="K57" i="6" s="1"/>
  <c r="K61" i="4"/>
  <c r="K58" i="6" s="1"/>
  <c r="K62" i="4"/>
  <c r="K59" i="6" s="1"/>
  <c r="K63" i="4"/>
  <c r="K60" i="6" s="1"/>
  <c r="K64" i="4"/>
  <c r="K61" i="6" s="1"/>
  <c r="K65" i="4"/>
  <c r="K62" i="6" s="1"/>
  <c r="K66" i="4"/>
  <c r="K63" i="6" s="1"/>
  <c r="K67" i="4"/>
  <c r="K64" i="6" s="1"/>
  <c r="K68" i="4"/>
  <c r="K65" i="6" s="1"/>
  <c r="K69" i="4"/>
  <c r="K66" i="6" s="1"/>
  <c r="K70" i="4"/>
  <c r="K67" i="6" s="1"/>
  <c r="K71" i="4"/>
  <c r="K68" i="6" s="1"/>
  <c r="K72" i="4"/>
  <c r="K69" i="6" s="1"/>
  <c r="K73" i="4"/>
  <c r="K70" i="6" s="1"/>
  <c r="K74" i="4"/>
  <c r="K71" i="6" s="1"/>
  <c r="K75" i="4"/>
  <c r="K72" i="6" s="1"/>
  <c r="K76" i="4"/>
  <c r="K73" i="6" s="1"/>
  <c r="K77" i="4"/>
  <c r="K74" i="6" s="1"/>
  <c r="K78" i="4"/>
  <c r="K75" i="6" s="1"/>
  <c r="K79" i="4"/>
  <c r="K76" i="6" s="1"/>
  <c r="K80" i="4"/>
  <c r="K77" i="6" s="1"/>
  <c r="K81" i="4"/>
  <c r="K78" i="6" s="1"/>
  <c r="K82" i="4"/>
  <c r="K79" i="6" s="1"/>
  <c r="K83" i="4"/>
  <c r="K80" i="6" s="1"/>
  <c r="K84" i="4"/>
  <c r="K81" i="6" s="1"/>
  <c r="K85" i="4"/>
  <c r="K82" i="6" s="1"/>
  <c r="K86" i="4"/>
  <c r="K83" i="6" s="1"/>
  <c r="K87" i="4"/>
  <c r="K84" i="6" s="1"/>
  <c r="K88" i="4"/>
  <c r="K85" i="6" s="1"/>
  <c r="K89" i="4"/>
  <c r="K86" i="6" s="1"/>
  <c r="K90" i="4"/>
  <c r="K87" i="6" s="1"/>
  <c r="K91" i="4"/>
  <c r="K88" i="6" s="1"/>
  <c r="E5" i="4"/>
  <c r="E2" i="6" s="1"/>
  <c r="E6" i="4"/>
  <c r="E3" i="6" s="1"/>
  <c r="E7" i="4"/>
  <c r="E4" i="6" s="1"/>
  <c r="E8" i="4"/>
  <c r="E5" i="6" s="1"/>
  <c r="E9" i="4"/>
  <c r="E6" i="6" s="1"/>
  <c r="E10" i="4"/>
  <c r="E7" i="6" s="1"/>
  <c r="E11" i="4"/>
  <c r="E8" i="6" s="1"/>
  <c r="E12" i="4"/>
  <c r="E9" i="6" s="1"/>
  <c r="E13" i="4"/>
  <c r="E10" i="6" s="1"/>
  <c r="E14" i="4"/>
  <c r="E11" i="6" s="1"/>
  <c r="E15" i="4"/>
  <c r="E12" i="6" s="1"/>
  <c r="E16" i="4"/>
  <c r="E13" i="6" s="1"/>
  <c r="E17" i="4"/>
  <c r="E14" i="6" s="1"/>
  <c r="E18" i="4"/>
  <c r="E15" i="6" s="1"/>
  <c r="E19" i="4"/>
  <c r="E16" i="6" s="1"/>
  <c r="E20" i="4"/>
  <c r="E17" i="6" s="1"/>
  <c r="E21" i="4"/>
  <c r="E18" i="6" s="1"/>
  <c r="E22" i="4"/>
  <c r="E19" i="6" s="1"/>
  <c r="E23" i="4"/>
  <c r="E20" i="6" s="1"/>
  <c r="E24" i="4"/>
  <c r="E21" i="6" s="1"/>
  <c r="E25" i="4"/>
  <c r="E22" i="6" s="1"/>
  <c r="E26" i="4"/>
  <c r="E23" i="6" s="1"/>
  <c r="E27" i="4"/>
  <c r="E24" i="6" s="1"/>
  <c r="E28" i="4"/>
  <c r="E25" i="6" s="1"/>
  <c r="E29" i="4"/>
  <c r="E26" i="6" s="1"/>
  <c r="E30" i="4"/>
  <c r="E27" i="6" s="1"/>
  <c r="E31" i="4"/>
  <c r="E28" i="6" s="1"/>
  <c r="E32" i="4"/>
  <c r="E29" i="6" s="1"/>
  <c r="E33" i="4"/>
  <c r="E30" i="6" s="1"/>
  <c r="E34" i="4"/>
  <c r="E31" i="6" s="1"/>
  <c r="E35" i="4"/>
  <c r="E32" i="6" s="1"/>
  <c r="E36" i="4"/>
  <c r="E33" i="6" s="1"/>
  <c r="E37" i="4"/>
  <c r="E34" i="6" s="1"/>
  <c r="E38" i="4"/>
  <c r="E35" i="6" s="1"/>
  <c r="E39" i="4"/>
  <c r="E36" i="6" s="1"/>
  <c r="E40" i="4"/>
  <c r="E37" i="6" s="1"/>
  <c r="E41" i="4"/>
  <c r="E38" i="6" s="1"/>
  <c r="E42" i="4"/>
  <c r="E39" i="6" s="1"/>
  <c r="E43" i="4"/>
  <c r="E40" i="6" s="1"/>
  <c r="E44" i="4"/>
  <c r="E41" i="6" s="1"/>
  <c r="E45" i="4"/>
  <c r="E42" i="6" s="1"/>
  <c r="E46" i="4"/>
  <c r="E43" i="6" s="1"/>
  <c r="E47" i="4"/>
  <c r="E44" i="6" s="1"/>
  <c r="E48" i="4"/>
  <c r="E45" i="6" s="1"/>
  <c r="E49" i="4"/>
  <c r="E46" i="6" s="1"/>
  <c r="E50" i="4"/>
  <c r="E47" i="6" s="1"/>
  <c r="E51" i="4"/>
  <c r="E48" i="6" s="1"/>
  <c r="E52" i="4"/>
  <c r="E49" i="6" s="1"/>
  <c r="E53" i="4"/>
  <c r="E50" i="6" s="1"/>
  <c r="E54" i="4"/>
  <c r="E51" i="6" s="1"/>
  <c r="E55" i="4"/>
  <c r="E52" i="6" s="1"/>
  <c r="E56" i="4"/>
  <c r="E53" i="6" s="1"/>
  <c r="E57" i="4"/>
  <c r="E54" i="6" s="1"/>
  <c r="E58" i="4"/>
  <c r="E55" i="6" s="1"/>
  <c r="E59" i="4"/>
  <c r="E56" i="6" s="1"/>
  <c r="E60" i="4"/>
  <c r="E57" i="6" s="1"/>
  <c r="E61" i="4"/>
  <c r="E58" i="6" s="1"/>
  <c r="E62" i="4"/>
  <c r="E59" i="6" s="1"/>
  <c r="E63" i="4"/>
  <c r="E60" i="6" s="1"/>
  <c r="E64" i="4"/>
  <c r="E61" i="6" s="1"/>
  <c r="E65" i="4"/>
  <c r="E62" i="6" s="1"/>
  <c r="E66" i="4"/>
  <c r="E63" i="6" s="1"/>
  <c r="E67" i="4"/>
  <c r="E64" i="6" s="1"/>
  <c r="E68" i="4"/>
  <c r="E65" i="6" s="1"/>
  <c r="E69" i="4"/>
  <c r="E66" i="6" s="1"/>
  <c r="E70" i="4"/>
  <c r="E67" i="6" s="1"/>
  <c r="E71" i="4"/>
  <c r="E68" i="6" s="1"/>
  <c r="E72" i="4"/>
  <c r="E69" i="6" s="1"/>
  <c r="E73" i="4"/>
  <c r="E70" i="6" s="1"/>
  <c r="E74" i="4"/>
  <c r="E71" i="6" s="1"/>
  <c r="E75" i="4"/>
  <c r="E72" i="6" s="1"/>
  <c r="E76" i="4"/>
  <c r="E73" i="6" s="1"/>
  <c r="E77" i="4"/>
  <c r="E74" i="6" s="1"/>
  <c r="E78" i="4"/>
  <c r="E75" i="6" s="1"/>
  <c r="E79" i="4"/>
  <c r="E76" i="6" s="1"/>
  <c r="E80" i="4"/>
  <c r="E77" i="6" s="1"/>
  <c r="E81" i="4"/>
  <c r="E78" i="6" s="1"/>
  <c r="E82" i="4"/>
  <c r="E79" i="6" s="1"/>
  <c r="E83" i="4"/>
  <c r="E80" i="6" s="1"/>
  <c r="E84" i="4"/>
  <c r="E81" i="6" s="1"/>
  <c r="E85" i="4"/>
  <c r="E82" i="6" s="1"/>
  <c r="E86" i="4"/>
  <c r="E83" i="6" s="1"/>
  <c r="E87" i="4"/>
  <c r="E84" i="6" s="1"/>
  <c r="E88" i="4"/>
  <c r="E85" i="6" s="1"/>
  <c r="E89" i="4"/>
  <c r="E86" i="6" s="1"/>
  <c r="E90" i="4"/>
  <c r="E87" i="6" s="1"/>
  <c r="E91" i="4"/>
  <c r="E88" i="6" s="1"/>
  <c r="Y15" i="2"/>
  <c r="AH164" i="2"/>
  <c r="AF164" i="2"/>
  <c r="AH163" i="2"/>
  <c r="AF163" i="2"/>
  <c r="AH162" i="2"/>
  <c r="AF162" i="2"/>
  <c r="AH161" i="2"/>
  <c r="AF161" i="2"/>
  <c r="AH160" i="2"/>
  <c r="AF160" i="2"/>
  <c r="AH159" i="2"/>
  <c r="AF159" i="2"/>
  <c r="AH158" i="2"/>
  <c r="AF158" i="2"/>
  <c r="AH157" i="2"/>
  <c r="AF157" i="2"/>
  <c r="AH156" i="2"/>
  <c r="AF156" i="2"/>
  <c r="AE155" i="2"/>
  <c r="AH153" i="2"/>
  <c r="AF153" i="2"/>
  <c r="AH152" i="2"/>
  <c r="AF152" i="2"/>
  <c r="AH151" i="2"/>
  <c r="AF151" i="2"/>
  <c r="AH150" i="2"/>
  <c r="AF150" i="2"/>
  <c r="AH149" i="2"/>
  <c r="AF149" i="2"/>
  <c r="AH148" i="2"/>
  <c r="AF148" i="2"/>
  <c r="AH147" i="2"/>
  <c r="AF147" i="2"/>
  <c r="AH146" i="2"/>
  <c r="AF146" i="2"/>
  <c r="AH145" i="2"/>
  <c r="AF145" i="2"/>
  <c r="AE144" i="2"/>
  <c r="AE113" i="2" s="1"/>
  <c r="AH111" i="2"/>
  <c r="AF111" i="2"/>
  <c r="AH110" i="2"/>
  <c r="AF110" i="2"/>
  <c r="AH109" i="2"/>
  <c r="AF109" i="2"/>
  <c r="AG108" i="2"/>
  <c r="AG102" i="2" s="1"/>
  <c r="AL102" i="2" s="1"/>
  <c r="AE108" i="2"/>
  <c r="AH107" i="2"/>
  <c r="AF107" i="2"/>
  <c r="AH106" i="2"/>
  <c r="AF106" i="2"/>
  <c r="AH105" i="2"/>
  <c r="AF105" i="2"/>
  <c r="AH104" i="2"/>
  <c r="AF104" i="2"/>
  <c r="AH103" i="2"/>
  <c r="AF103" i="2"/>
  <c r="AH100" i="2"/>
  <c r="AF100" i="2"/>
  <c r="AH99" i="2"/>
  <c r="AF99" i="2"/>
  <c r="AH98" i="2"/>
  <c r="AF98" i="2"/>
  <c r="AH97" i="2"/>
  <c r="AF97" i="2"/>
  <c r="AH96" i="2"/>
  <c r="AF96" i="2"/>
  <c r="AH95" i="2"/>
  <c r="AF95" i="2"/>
  <c r="AH94" i="2"/>
  <c r="AF94" i="2"/>
  <c r="AH93" i="2"/>
  <c r="AF93" i="2"/>
  <c r="AH92" i="2"/>
  <c r="AF92" i="2"/>
  <c r="AH91" i="2"/>
  <c r="AF91" i="2"/>
  <c r="AG90" i="2"/>
  <c r="AC90" i="2"/>
  <c r="AH89" i="2"/>
  <c r="AF89" i="2"/>
  <c r="AH88" i="2"/>
  <c r="AF88" i="2"/>
  <c r="AH87" i="2"/>
  <c r="AF87" i="2"/>
  <c r="AH86" i="2"/>
  <c r="AF86" i="2"/>
  <c r="AH85" i="2"/>
  <c r="AF85" i="2"/>
  <c r="AH80" i="2"/>
  <c r="AF80" i="2"/>
  <c r="AH79" i="2"/>
  <c r="AF79" i="2"/>
  <c r="AH78" i="2"/>
  <c r="AF78" i="2"/>
  <c r="AH77" i="2"/>
  <c r="AF77" i="2"/>
  <c r="AH76" i="2"/>
  <c r="AF76" i="2"/>
  <c r="AH75" i="2"/>
  <c r="AF75" i="2"/>
  <c r="AH74" i="2"/>
  <c r="AF74" i="2"/>
  <c r="AH73" i="2"/>
  <c r="AF73" i="2"/>
  <c r="AH72" i="2"/>
  <c r="AF72" i="2"/>
  <c r="AG71" i="2"/>
  <c r="AL71" i="2" s="1"/>
  <c r="G71" i="2" s="1"/>
  <c r="AE71" i="2"/>
  <c r="AH69" i="2"/>
  <c r="AF69" i="2"/>
  <c r="AH68" i="2"/>
  <c r="AF68" i="2"/>
  <c r="AH67" i="2"/>
  <c r="AF67" i="2"/>
  <c r="AH66" i="2"/>
  <c r="AF66" i="2"/>
  <c r="AH65" i="2"/>
  <c r="AF65" i="2"/>
  <c r="AH64" i="2"/>
  <c r="AF64" i="2"/>
  <c r="AH63" i="2"/>
  <c r="AF63" i="2"/>
  <c r="AH62" i="2"/>
  <c r="AF62" i="2"/>
  <c r="AH61" i="2"/>
  <c r="AF61" i="2"/>
  <c r="AG60" i="2"/>
  <c r="AL60" i="2" s="1"/>
  <c r="G60" i="2" s="1"/>
  <c r="AE60" i="2"/>
  <c r="L18" i="23" s="1"/>
  <c r="AH33" i="2"/>
  <c r="AF33" i="2"/>
  <c r="AH32" i="2"/>
  <c r="AF32" i="2"/>
  <c r="AH31" i="2"/>
  <c r="AF31" i="2"/>
  <c r="AH30" i="2"/>
  <c r="AF30" i="2"/>
  <c r="AH29" i="2"/>
  <c r="AF29" i="2"/>
  <c r="AH28" i="2"/>
  <c r="AF28" i="2"/>
  <c r="AH27" i="2"/>
  <c r="AF27" i="2"/>
  <c r="AH26" i="2"/>
  <c r="AF26" i="2"/>
  <c r="AH25" i="2"/>
  <c r="AF25" i="2"/>
  <c r="AG24" i="2"/>
  <c r="AL24" i="2" s="1"/>
  <c r="G24" i="2" s="1"/>
  <c r="AE24" i="2"/>
  <c r="AH22" i="2"/>
  <c r="AF22" i="2"/>
  <c r="AH21" i="2"/>
  <c r="AF21" i="2"/>
  <c r="AH20" i="2"/>
  <c r="AF20" i="2"/>
  <c r="AH19" i="2"/>
  <c r="AF19" i="2"/>
  <c r="AH18" i="2"/>
  <c r="AF18" i="2"/>
  <c r="AH17" i="2"/>
  <c r="AF17" i="2"/>
  <c r="AH16" i="2"/>
  <c r="AF16" i="2"/>
  <c r="AH15" i="2"/>
  <c r="AF15" i="2"/>
  <c r="AH14" i="2"/>
  <c r="AF14" i="2"/>
  <c r="AG13" i="2"/>
  <c r="AE13" i="2"/>
  <c r="AC113" i="2" l="1"/>
  <c r="AF113" i="2"/>
  <c r="AH113" i="2"/>
  <c r="W17" i="2"/>
  <c r="AD173" i="2"/>
  <c r="L18" i="25"/>
  <c r="AL90" i="2"/>
  <c r="AL84" i="2" s="1"/>
  <c r="G84" i="2" s="1"/>
  <c r="AG84" i="2"/>
  <c r="AL108" i="2"/>
  <c r="G108" i="2" s="1"/>
  <c r="W108" i="2" s="1"/>
  <c r="G102" i="2"/>
  <c r="AL13" i="2"/>
  <c r="AK13" i="2" s="1"/>
  <c r="AE102" i="2"/>
  <c r="H170" i="2"/>
  <c r="W170" i="2"/>
  <c r="H168" i="2"/>
  <c r="W168" i="2"/>
  <c r="H169" i="2"/>
  <c r="H33" i="2"/>
  <c r="H96" i="2"/>
  <c r="H124" i="2"/>
  <c r="W25" i="2"/>
  <c r="W127" i="2"/>
  <c r="W167" i="2"/>
  <c r="H167" i="2"/>
  <c r="AK113" i="2"/>
  <c r="H29" i="2"/>
  <c r="W20" i="2"/>
  <c r="H126" i="2"/>
  <c r="W126" i="2"/>
  <c r="H125" i="2"/>
  <c r="W125" i="2"/>
  <c r="AK123" i="2"/>
  <c r="G123" i="2"/>
  <c r="H114" i="2"/>
  <c r="W114" i="2"/>
  <c r="W152" i="2"/>
  <c r="H152" i="2"/>
  <c r="H121" i="2"/>
  <c r="W121" i="2"/>
  <c r="W78" i="2"/>
  <c r="H78" i="2"/>
  <c r="W148" i="2"/>
  <c r="H148" i="2"/>
  <c r="W21" i="2"/>
  <c r="H21" i="2"/>
  <c r="H172" i="2"/>
  <c r="W172" i="2"/>
  <c r="H113" i="2"/>
  <c r="W76" i="2"/>
  <c r="H76" i="2"/>
  <c r="W87" i="2"/>
  <c r="H87" i="2"/>
  <c r="W149" i="2"/>
  <c r="H149" i="2"/>
  <c r="W60" i="2"/>
  <c r="H60" i="2"/>
  <c r="W35" i="2"/>
  <c r="H35" i="2"/>
  <c r="W24" i="2"/>
  <c r="H24" i="2"/>
  <c r="W71" i="2"/>
  <c r="H71" i="2"/>
  <c r="W18" i="2"/>
  <c r="H18" i="2"/>
  <c r="W109" i="2"/>
  <c r="H109" i="2"/>
  <c r="G155" i="2"/>
  <c r="G144" i="2"/>
  <c r="AK71" i="2"/>
  <c r="AK60" i="2"/>
  <c r="AK35" i="2"/>
  <c r="AK24" i="2"/>
  <c r="AK155" i="2"/>
  <c r="AK144" i="2"/>
  <c r="AC60" i="2"/>
  <c r="AC155" i="2"/>
  <c r="AC13" i="2"/>
  <c r="AC108" i="2"/>
  <c r="AC71" i="2"/>
  <c r="AC144" i="2"/>
  <c r="AC24" i="2"/>
  <c r="AF41" i="2"/>
  <c r="AH90" i="2"/>
  <c r="AF155" i="2"/>
  <c r="AH108" i="2"/>
  <c r="AH13" i="2"/>
  <c r="AF90" i="2"/>
  <c r="AF24" i="2"/>
  <c r="AF60" i="2"/>
  <c r="AF108" i="2"/>
  <c r="AF13" i="2"/>
  <c r="AH60" i="2"/>
  <c r="AH71" i="2"/>
  <c r="AH144" i="2"/>
  <c r="AH24" i="2"/>
  <c r="AF71" i="2"/>
  <c r="AF144" i="2"/>
  <c r="AH155" i="2"/>
  <c r="AE84" i="2"/>
  <c r="Y13" i="2"/>
  <c r="Y164" i="2"/>
  <c r="Z164" i="2" s="1"/>
  <c r="Y163" i="2"/>
  <c r="Z163" i="2" s="1"/>
  <c r="Y162" i="2"/>
  <c r="Z162" i="2" s="1"/>
  <c r="Y161" i="2"/>
  <c r="Z161" i="2" s="1"/>
  <c r="Y160" i="2"/>
  <c r="Z160" i="2" s="1"/>
  <c r="Y159" i="2"/>
  <c r="Z159" i="2" s="1"/>
  <c r="Y158" i="2"/>
  <c r="Z158" i="2" s="1"/>
  <c r="Y157" i="2"/>
  <c r="Z157" i="2" s="1"/>
  <c r="Y156" i="2"/>
  <c r="Z156" i="2" s="1"/>
  <c r="Y155" i="2"/>
  <c r="Z155" i="2" s="1"/>
  <c r="Y153" i="2"/>
  <c r="Z153" i="2" s="1"/>
  <c r="Y152" i="2"/>
  <c r="Z152" i="2" s="1"/>
  <c r="Y151" i="2"/>
  <c r="Z151" i="2" s="1"/>
  <c r="Y150" i="2"/>
  <c r="Z150" i="2" s="1"/>
  <c r="Y149" i="2"/>
  <c r="Z149" i="2" s="1"/>
  <c r="Y148" i="2"/>
  <c r="Z148" i="2" s="1"/>
  <c r="Y147" i="2"/>
  <c r="Z147" i="2" s="1"/>
  <c r="Y146" i="2"/>
  <c r="Z146" i="2" s="1"/>
  <c r="Y145" i="2"/>
  <c r="Z145" i="2" s="1"/>
  <c r="Y144" i="2"/>
  <c r="Z144" i="2" s="1"/>
  <c r="Y103" i="2"/>
  <c r="Z103" i="2" s="1"/>
  <c r="Y104" i="2"/>
  <c r="Z104" i="2" s="1"/>
  <c r="Y105" i="2"/>
  <c r="Z105" i="2" s="1"/>
  <c r="Y106" i="2"/>
  <c r="Z106" i="2" s="1"/>
  <c r="Y107" i="2"/>
  <c r="Z107" i="2" s="1"/>
  <c r="Y108" i="2"/>
  <c r="Z108" i="2" s="1"/>
  <c r="Y109" i="2"/>
  <c r="Z109" i="2" s="1"/>
  <c r="Y110" i="2"/>
  <c r="Z110" i="2" s="1"/>
  <c r="Y111" i="2"/>
  <c r="Z111" i="2" s="1"/>
  <c r="Y102" i="2"/>
  <c r="Y85" i="2"/>
  <c r="Z85" i="2" s="1"/>
  <c r="Y86" i="2"/>
  <c r="Z86" i="2" s="1"/>
  <c r="Y87" i="2"/>
  <c r="Z87" i="2" s="1"/>
  <c r="Y88" i="2"/>
  <c r="Z88" i="2" s="1"/>
  <c r="Y89" i="2"/>
  <c r="Z89" i="2" s="1"/>
  <c r="Y90" i="2"/>
  <c r="Z90" i="2" s="1"/>
  <c r="Y91" i="2"/>
  <c r="Z91" i="2" s="1"/>
  <c r="Y92" i="2"/>
  <c r="Z92" i="2" s="1"/>
  <c r="Y93" i="2"/>
  <c r="Z93" i="2" s="1"/>
  <c r="Y94" i="2"/>
  <c r="Z94" i="2" s="1"/>
  <c r="Y95" i="2"/>
  <c r="Z95" i="2" s="1"/>
  <c r="Y96" i="2"/>
  <c r="Z96" i="2" s="1"/>
  <c r="Y97" i="2"/>
  <c r="Z97" i="2" s="1"/>
  <c r="Y98" i="2"/>
  <c r="Z98" i="2" s="1"/>
  <c r="Y99" i="2"/>
  <c r="Z99" i="2" s="1"/>
  <c r="Y100" i="2"/>
  <c r="Z100" i="2" s="1"/>
  <c r="Y84" i="2"/>
  <c r="Y72" i="2"/>
  <c r="Z72" i="2" s="1"/>
  <c r="Y73" i="2"/>
  <c r="Z73" i="2" s="1"/>
  <c r="Y74" i="2"/>
  <c r="Z74" i="2" s="1"/>
  <c r="Y75" i="2"/>
  <c r="Z75" i="2" s="1"/>
  <c r="Y76" i="2"/>
  <c r="Z76" i="2" s="1"/>
  <c r="Y77" i="2"/>
  <c r="Z77" i="2" s="1"/>
  <c r="Y78" i="2"/>
  <c r="Z78" i="2" s="1"/>
  <c r="Y79" i="2"/>
  <c r="Z79" i="2" s="1"/>
  <c r="Y80" i="2"/>
  <c r="Z80" i="2" s="1"/>
  <c r="Y71" i="2"/>
  <c r="Z71" i="2" s="1"/>
  <c r="Y63" i="2"/>
  <c r="Z63" i="2" s="1"/>
  <c r="R23" i="3"/>
  <c r="R24" i="3"/>
  <c r="R25" i="3"/>
  <c r="R26" i="3"/>
  <c r="R27" i="3"/>
  <c r="R28" i="3"/>
  <c r="R30" i="3"/>
  <c r="R15" i="3"/>
  <c r="R14" i="3"/>
  <c r="R13" i="3"/>
  <c r="AK90" i="2" l="1"/>
  <c r="H108" i="2"/>
  <c r="G90" i="2"/>
  <c r="W90" i="2" s="1"/>
  <c r="AK108" i="2"/>
  <c r="Z13" i="2"/>
  <c r="G13" i="2"/>
  <c r="AH102" i="2"/>
  <c r="H123" i="2"/>
  <c r="W123" i="2"/>
  <c r="G117" i="2"/>
  <c r="AK117" i="2"/>
  <c r="W102" i="2"/>
  <c r="AK102" i="2"/>
  <c r="W155" i="2"/>
  <c r="AB155" i="2" s="1"/>
  <c r="H155" i="2"/>
  <c r="W84" i="2"/>
  <c r="W144" i="2"/>
  <c r="H144" i="2"/>
  <c r="AK84" i="2"/>
  <c r="AF40" i="2"/>
  <c r="AH84" i="2"/>
  <c r="AC84" i="2"/>
  <c r="AC102" i="2"/>
  <c r="AF102" i="2"/>
  <c r="AF84" i="2"/>
  <c r="R11" i="3"/>
  <c r="AC173" i="2" l="1"/>
  <c r="H90" i="2"/>
  <c r="H13" i="2"/>
  <c r="W13" i="2"/>
  <c r="AB40" i="2"/>
  <c r="W117" i="2"/>
  <c r="H117" i="2"/>
  <c r="AF39" i="2"/>
  <c r="W173" i="2" l="1"/>
  <c r="C3" i="2" s="1"/>
  <c r="J3" i="3" s="1"/>
  <c r="AB13" i="2"/>
  <c r="AB42" i="2"/>
  <c r="AB41" i="2"/>
  <c r="AB44" i="2"/>
  <c r="AB39" i="2"/>
  <c r="AF38" i="2"/>
  <c r="Y69" i="2"/>
  <c r="Z69" i="2" s="1"/>
  <c r="Y68" i="2"/>
  <c r="Z68" i="2" s="1"/>
  <c r="Y67" i="2"/>
  <c r="Z67" i="2" s="1"/>
  <c r="Y66" i="2"/>
  <c r="Z66" i="2" s="1"/>
  <c r="Y65" i="2"/>
  <c r="Z65" i="2" s="1"/>
  <c r="Y64" i="2"/>
  <c r="Z64" i="2" s="1"/>
  <c r="Y62" i="2"/>
  <c r="Z62" i="2" s="1"/>
  <c r="Y61" i="2"/>
  <c r="Z61" i="2" s="1"/>
  <c r="Y60" i="2"/>
  <c r="Z60" i="2" s="1"/>
  <c r="Y25" i="2"/>
  <c r="Z25" i="2" s="1"/>
  <c r="Y26" i="2"/>
  <c r="Z26" i="2" s="1"/>
  <c r="Y27" i="2"/>
  <c r="Z27" i="2" s="1"/>
  <c r="Y28" i="2"/>
  <c r="Z28" i="2" s="1"/>
  <c r="Y29" i="2"/>
  <c r="Z29" i="2" s="1"/>
  <c r="Y30" i="2"/>
  <c r="Z30" i="2" s="1"/>
  <c r="Y31" i="2"/>
  <c r="Z31" i="2" s="1"/>
  <c r="Y32" i="2"/>
  <c r="Z32" i="2" s="1"/>
  <c r="Y33" i="2"/>
  <c r="Z33" i="2" s="1"/>
  <c r="Y24" i="2"/>
  <c r="Z24" i="2" s="1"/>
  <c r="Y14" i="2"/>
  <c r="Z15" i="2"/>
  <c r="Y16" i="2"/>
  <c r="Y17" i="2"/>
  <c r="Z17" i="2" s="1"/>
  <c r="Y18" i="2"/>
  <c r="Z18" i="2" s="1"/>
  <c r="Y19" i="2"/>
  <c r="Z19" i="2" s="1"/>
  <c r="Y20" i="2"/>
  <c r="Z20" i="2" s="1"/>
  <c r="Y21" i="2"/>
  <c r="Z21" i="2" s="1"/>
  <c r="Y22" i="2"/>
  <c r="Z22" i="2" s="1"/>
  <c r="H102" i="2"/>
  <c r="C4" i="2" l="1"/>
  <c r="J4" i="3" s="1"/>
  <c r="C5" i="2"/>
  <c r="J5" i="3" s="1"/>
  <c r="Z14" i="2"/>
  <c r="X173" i="2"/>
  <c r="AB43" i="2"/>
  <c r="G22" i="3"/>
  <c r="G31" i="3" s="1"/>
  <c r="H22" i="3"/>
  <c r="H84" i="2"/>
  <c r="L22" i="3"/>
  <c r="K22" i="3"/>
  <c r="Q22" i="3"/>
  <c r="I22" i="3"/>
  <c r="O22" i="3"/>
  <c r="M22" i="3"/>
  <c r="E22" i="3"/>
  <c r="E31" i="3" s="1"/>
  <c r="J22" i="3"/>
  <c r="N22" i="3"/>
  <c r="F22" i="3"/>
  <c r="F31" i="3" s="1"/>
  <c r="P22" i="3"/>
  <c r="AB38" i="2"/>
  <c r="AF37" i="2"/>
  <c r="Z16" i="2"/>
  <c r="R29" i="3"/>
  <c r="Z84" i="2"/>
  <c r="Z102" i="2"/>
  <c r="C6" i="2" l="1"/>
  <c r="J6" i="3" s="1"/>
  <c r="Z173" i="2"/>
  <c r="R3" i="3" s="1"/>
  <c r="AB37" i="2"/>
  <c r="AF36" i="2"/>
  <c r="W5" i="2"/>
  <c r="R16" i="3"/>
  <c r="D18" i="3"/>
  <c r="D22" i="3"/>
  <c r="D31" i="3" s="1"/>
  <c r="Q31" i="3"/>
  <c r="Q18" i="3"/>
  <c r="P31" i="3"/>
  <c r="P18" i="3"/>
  <c r="O18" i="3"/>
  <c r="O31" i="3"/>
  <c r="N31" i="3"/>
  <c r="N18" i="3"/>
  <c r="M31" i="3"/>
  <c r="M18" i="3"/>
  <c r="L31" i="3"/>
  <c r="L18" i="3"/>
  <c r="K18" i="3"/>
  <c r="K31" i="3"/>
  <c r="J31" i="3"/>
  <c r="J18" i="3"/>
  <c r="I18" i="3"/>
  <c r="I31" i="3"/>
  <c r="H18" i="3"/>
  <c r="H31" i="3"/>
  <c r="G18" i="3"/>
  <c r="F18" i="3"/>
  <c r="E18" i="3"/>
  <c r="W6" i="2"/>
  <c r="G32" i="3" l="1"/>
  <c r="F32" i="3"/>
  <c r="D32" i="3"/>
  <c r="E32" i="3"/>
  <c r="AB72" i="2"/>
  <c r="O19" i="3"/>
  <c r="AF35" i="2"/>
  <c r="AH35" i="2"/>
  <c r="AB36" i="2"/>
  <c r="N19" i="3"/>
  <c r="M19" i="3"/>
  <c r="L19" i="3"/>
  <c r="J19" i="3"/>
  <c r="I19" i="3"/>
  <c r="H19" i="3"/>
  <c r="G19" i="3"/>
  <c r="F19" i="3"/>
  <c r="E19" i="3"/>
  <c r="D19" i="3"/>
  <c r="Q19" i="3"/>
  <c r="P19" i="3"/>
  <c r="K19" i="3"/>
  <c r="R17" i="3"/>
  <c r="S12" i="3" s="1"/>
  <c r="AB77" i="2" l="1"/>
  <c r="AB78" i="2"/>
  <c r="AB76" i="2"/>
  <c r="AB74" i="2"/>
  <c r="AB73" i="2"/>
  <c r="AB35" i="2"/>
  <c r="S17" i="3"/>
  <c r="S16" i="3"/>
  <c r="S15" i="3"/>
  <c r="S13" i="3"/>
  <c r="S14" i="3"/>
  <c r="S11" i="3"/>
  <c r="AB75" i="2" l="1"/>
  <c r="AB80" i="2"/>
  <c r="R22" i="3"/>
  <c r="S22" i="3" s="1"/>
  <c r="AB84" i="2" l="1"/>
  <c r="AB79" i="2"/>
  <c r="AB87" i="2"/>
  <c r="AB88" i="2"/>
  <c r="AB86" i="2"/>
  <c r="S30" i="3"/>
  <c r="S24" i="3"/>
  <c r="S27" i="3"/>
  <c r="S25" i="3"/>
  <c r="S23" i="3"/>
  <c r="S29" i="3"/>
  <c r="S26" i="3"/>
  <c r="S28" i="3"/>
  <c r="P32" i="3"/>
  <c r="L32" i="3"/>
  <c r="H32" i="3"/>
  <c r="O32" i="3"/>
  <c r="K32" i="3"/>
  <c r="N32" i="3"/>
  <c r="J32" i="3"/>
  <c r="Q32" i="3"/>
  <c r="M32" i="3"/>
  <c r="I32" i="3"/>
  <c r="AB85" i="2" l="1"/>
  <c r="AB92" i="2"/>
  <c r="AB90" i="2"/>
  <c r="AB71" i="2"/>
  <c r="AB69" i="2"/>
  <c r="AB89" i="2" l="1"/>
  <c r="AB94" i="2"/>
  <c r="AB93" i="2"/>
  <c r="AB98" i="2"/>
  <c r="AB91" i="2"/>
  <c r="AB96" i="2"/>
  <c r="AB97" i="2"/>
  <c r="AB61" i="2"/>
  <c r="AB62" i="2"/>
  <c r="AB166" i="2" l="1"/>
  <c r="AB95" i="2"/>
  <c r="AB100" i="2"/>
  <c r="AB63" i="2"/>
  <c r="AB64" i="2"/>
  <c r="AB65" i="2"/>
  <c r="AB102" i="2" l="1"/>
  <c r="AB170" i="2"/>
  <c r="AB165" i="2"/>
  <c r="AB167" i="2"/>
  <c r="AB99" i="2"/>
  <c r="AB168" i="2"/>
  <c r="AB67" i="2"/>
  <c r="AB169" i="2" l="1"/>
  <c r="AB104" i="2"/>
  <c r="AB66" i="2"/>
  <c r="AB106" i="2" l="1"/>
  <c r="AB103" i="2"/>
  <c r="AB108" i="2"/>
  <c r="AB107" i="2"/>
  <c r="AB110" i="2"/>
  <c r="AB105" i="2"/>
  <c r="AB111" i="2"/>
  <c r="AB68" i="2"/>
  <c r="AB172" i="2" l="1"/>
  <c r="AB109" i="2"/>
  <c r="AB114" i="2"/>
  <c r="AB60" i="2"/>
  <c r="AB16" i="2"/>
  <c r="AB17" i="2"/>
  <c r="AB113" i="2" l="1"/>
  <c r="AB117" i="2"/>
  <c r="AB121" i="2"/>
  <c r="AB119" i="2"/>
  <c r="AB120" i="2"/>
  <c r="AB115" i="2"/>
  <c r="AB15" i="2"/>
  <c r="AB14" i="2"/>
  <c r="AB18" i="2"/>
  <c r="AB19" i="2"/>
  <c r="AB20" i="2"/>
  <c r="AB123" i="2" l="1"/>
  <c r="AB125" i="2"/>
  <c r="AB118" i="2"/>
  <c r="AB25" i="2"/>
  <c r="AB126" i="2" l="1"/>
  <c r="AB127" i="2"/>
  <c r="AB122" i="2"/>
  <c r="AB129" i="2"/>
  <c r="AB124" i="2"/>
  <c r="AB130" i="2"/>
  <c r="AB22" i="2"/>
  <c r="AB21" i="2"/>
  <c r="AB27" i="2"/>
  <c r="AB29" i="2"/>
  <c r="AB31" i="2"/>
  <c r="AB32" i="2"/>
  <c r="AB33" i="2"/>
  <c r="AB145" i="2" l="1"/>
  <c r="AB128" i="2"/>
  <c r="AB26" i="2"/>
  <c r="AB30" i="2"/>
  <c r="AB28" i="2"/>
  <c r="AB24" i="2"/>
  <c r="AB147" i="2" l="1"/>
  <c r="AB146" i="2"/>
  <c r="AB150" i="2"/>
  <c r="AB151" i="2"/>
  <c r="AB149" i="2"/>
  <c r="AB144" i="2"/>
  <c r="AB148" i="2" l="1"/>
  <c r="AB153" i="2"/>
  <c r="AB159" i="2" l="1"/>
  <c r="AB160" i="2"/>
  <c r="AB161" i="2"/>
  <c r="AB152" i="2"/>
  <c r="AB156" i="2"/>
  <c r="AB157" i="2"/>
  <c r="AB158" i="2" l="1"/>
  <c r="AB163" i="2"/>
  <c r="AB164" i="2"/>
  <c r="AB162" i="2" l="1"/>
  <c r="AB53" i="2" l="1"/>
  <c r="AB52" i="2"/>
  <c r="AB46" i="2"/>
  <c r="AB56" i="2" l="1"/>
  <c r="AB51" i="2"/>
  <c r="AB55" i="2"/>
  <c r="AB54" i="2"/>
  <c r="AB50" i="2"/>
  <c r="AB173"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08789B1-B7B5-4215-B0E8-0324523F78E1}" keepAlive="1" name="Query - Black" description="Connection to the 'Black' query in the workbook." type="5" refreshedVersion="0" background="1" saveData="1">
    <dbPr connection="Provider=Microsoft.Mashup.OleDb.1;Data Source=$Workbook$;Location=Black;Extended Properties=&quot;&quot;" command="SELECT * FROM [Black]"/>
  </connection>
  <connection id="2" xr16:uid="{1ECCD677-425C-45AF-9EF2-C97ADFB4C623}" keepAlive="1" name="Query - Blue" description="Connection to the 'Blue' query in the workbook." type="5" refreshedVersion="0" background="1" saveData="1">
    <dbPr connection="Provider=Microsoft.Mashup.OleDb.1;Data Source=$Workbook$;Location=Blue;Extended Properties=&quot;&quot;" command="SELECT * FROM [Blue]"/>
  </connection>
  <connection id="3" xr16:uid="{4B790ABA-702B-412E-92EC-ECED301E7A82}" keepAlive="1" name="Query - Consolidated Order" description="Connection to the 'Consolidated Order' query in the workbook." type="5" refreshedVersion="8" background="1" saveData="1">
    <dbPr connection="Provider=Microsoft.Mashup.OleDb.1;Data Source=$Workbook$;Location=&quot;Consolidated Order&quot;;Extended Properties=&quot;&quot;" command="SELECT * FROM [Consolidated Order]"/>
  </connection>
  <connection id="4" xr16:uid="{80F47A72-C5CD-4317-8373-318A3ABE8DCB}" keepAlive="1" name="Query - Consolidated Order (2)" description="Connection to the 'Consolidated Order (2)' query in the workbook." type="5" refreshedVersion="8" background="1" saveData="1">
    <dbPr connection="Provider=Microsoft.Mashup.OleDb.1;Data Source=$Workbook$;Location=&quot;Consolidated Order (2)&quot;;Extended Properties=&quot;&quot;" command="SELECT * FROM [Consolidated Order (2)]"/>
  </connection>
  <connection id="5" xr16:uid="{099CACA5-31D1-4AB9-822F-76468D926C52}" keepAlive="1" name="Query - Custom 1" description="Connection to the 'Custom 1' query in the workbook." type="5" refreshedVersion="0" background="1" saveData="1">
    <dbPr connection="Provider=Microsoft.Mashup.OleDb.1;Data Source=$Workbook$;Location=&quot;Custom 1&quot;;Extended Properties=&quot;&quot;" command="SELECT * FROM [Custom 1]"/>
  </connection>
  <connection id="6" xr16:uid="{4C00F70C-E93D-4202-A305-B9A49458C16B}" keepAlive="1" name="Query - Custom 2" description="Connection to the 'Custom 2' query in the workbook." type="5" refreshedVersion="0" background="1" saveData="1">
    <dbPr connection="Provider=Microsoft.Mashup.OleDb.1;Data Source=$Workbook$;Location=&quot;Custom 2&quot;;Extended Properties=&quot;&quot;" command="SELECT * FROM [Custom 2]"/>
  </connection>
  <connection id="7" xr16:uid="{837218F5-83BB-4AFE-A146-EE8BA3D42A5E}" keepAlive="1" name="Query - Custom 3" description="Connection to the 'Custom 3' query in the workbook." type="5" refreshedVersion="0" background="1" saveData="1">
    <dbPr connection="Provider=Microsoft.Mashup.OleDb.1;Data Source=$Workbook$;Location=&quot;Custom 3&quot;;Extended Properties=&quot;&quot;" command="SELECT * FROM [Custom 3]"/>
  </connection>
  <connection id="8" xr16:uid="{74C2EBDF-4873-4B5B-B119-8E14DECC53D5}" keepAlive="1" name="Query - Dune" description="Connection to the 'Dune' query in the workbook." type="5" refreshedVersion="0" background="1" saveData="1">
    <dbPr connection="Provider=Microsoft.Mashup.OleDb.1;Data Source=$Workbook$;Location=Dune;Extended Properties=&quot;&quot;" command="SELECT * FROM [Dune]"/>
  </connection>
  <connection id="9" xr16:uid="{CC9C8B14-7A49-4E1D-BFF0-3B46545616AE}" keepAlive="1" name="Query - Green" description="Connection to the 'Green' query in the workbook." type="5" refreshedVersion="0" background="1" saveData="1">
    <dbPr connection="Provider=Microsoft.Mashup.OleDb.1;Data Source=$Workbook$;Location=Green;Extended Properties=&quot;&quot;" command="SELECT * FROM [Green]"/>
  </connection>
  <connection id="10" xr16:uid="{AF6D07F0-6C7B-4738-B7E3-82004A2AF33E}" keepAlive="1" name="Query - Lime" description="Connection to the 'Lime' query in the workbook." type="5" refreshedVersion="0" background="1" saveData="1">
    <dbPr connection="Provider=Microsoft.Mashup.OleDb.1;Data Source=$Workbook$;Location=Lime;Extended Properties=&quot;&quot;" command="SELECT * FROM [Lime]"/>
  </connection>
  <connection id="11" xr16:uid="{1D1267E4-C4FB-45A7-A989-F6F6DF469021}" keepAlive="1" name="Query - Merch" description="Connection to the 'Merch' query in the workbook." type="5" refreshedVersion="8" background="1" saveData="1">
    <dbPr connection="Provider=Microsoft.Mashup.OleDb.1;Data Source=$Workbook$;Location=Merch;Extended Properties=&quot;&quot;" command="SELECT * FROM [Merch]"/>
  </connection>
  <connection id="12" xr16:uid="{0F511151-2C84-46EE-83BD-2848EDA24E18}" keepAlive="1" name="Query - Orange" description="Connection to the 'Orange' query in the workbook." type="5" refreshedVersion="0" background="1" saveData="1">
    <dbPr connection="Provider=Microsoft.Mashup.OleDb.1;Data Source=$Workbook$;Location=Orange;Extended Properties=&quot;&quot;" command="SELECT * FROM [Orange]"/>
  </connection>
  <connection id="13" xr16:uid="{CD112DE1-5B3C-4F26-9FDC-13D943374DFF}" keepAlive="1" name="Query - Pink" description="Connection to the 'Pink' query in the workbook." type="5" refreshedVersion="0" background="1" saveData="1">
    <dbPr connection="Provider=Microsoft.Mashup.OleDb.1;Data Source=$Workbook$;Location=Pink;Extended Properties=&quot;&quot;" command="SELECT * FROM [Pink]"/>
  </connection>
  <connection id="14" xr16:uid="{B8804050-636A-45BF-944A-7F0F4D2B6F2C}" keepAlive="1" name="Query - Purple" description="Connection to the 'Purple' query in the workbook." type="5" refreshedVersion="0" background="1" saveData="1">
    <dbPr connection="Provider=Microsoft.Mashup.OleDb.1;Data Source=$Workbook$;Location=Purple;Extended Properties=&quot;&quot;" command="SELECT * FROM [Purple]"/>
  </connection>
  <connection id="15" xr16:uid="{B666BCD6-A596-41C8-B049-143D8C974359}" keepAlive="1" name="Query - Red" description="Connection to the 'Red' query in the workbook." type="5" refreshedVersion="0" background="1" saveData="1">
    <dbPr connection="Provider=Microsoft.Mashup.OleDb.1;Data Source=$Workbook$;Location=Red;Extended Properties=&quot;&quot;" command="SELECT * FROM [Red]"/>
  </connection>
  <connection id="16" xr16:uid="{FB123B42-B6D7-40DA-9086-4C4F848EAB90}" keepAlive="1" name="Query - White" description="Connection to the 'White' query in the workbook." type="5" refreshedVersion="0" background="1">
    <dbPr connection="Provider=Microsoft.Mashup.OleDb.1;Data Source=$Workbook$;Location=White;Extended Properties=&quot;&quot;" command="SELECT * FROM [White]"/>
  </connection>
  <connection id="17" xr16:uid="{20DA3B74-262D-4848-B4F9-C982825603D8}" keepAlive="1" name="Query - Yellow" description="Connection to the 'Yellow' query in the workbook." type="5" refreshedVersion="0" background="1" saveData="1">
    <dbPr connection="Provider=Microsoft.Mashup.OleDb.1;Data Source=$Workbook$;Location=Yellow;Extended Properties=&quot;&quot;" command="SELECT * FROM [Yellow]"/>
  </connection>
</connections>
</file>

<file path=xl/sharedStrings.xml><?xml version="1.0" encoding="utf-8"?>
<sst xmlns="http://schemas.openxmlformats.org/spreadsheetml/2006/main" count="870" uniqueCount="387">
  <si>
    <t>Bulk Discount</t>
  </si>
  <si>
    <t>Grand Total</t>
  </si>
  <si>
    <t>Address:</t>
  </si>
  <si>
    <t>Business Name:</t>
  </si>
  <si>
    <t>Buyer Contact Name:</t>
  </si>
  <si>
    <t>City:</t>
  </si>
  <si>
    <t>Phone:</t>
  </si>
  <si>
    <t>Email:</t>
  </si>
  <si>
    <t>State:</t>
  </si>
  <si>
    <t>Zip:</t>
  </si>
  <si>
    <t>SHIPPING</t>
  </si>
  <si>
    <t>BILLING</t>
  </si>
  <si>
    <t>DISCOUNTS</t>
  </si>
  <si>
    <t>SKU#</t>
  </si>
  <si>
    <t>Total</t>
  </si>
  <si>
    <t>Sloper</t>
  </si>
  <si>
    <t>5XL</t>
  </si>
  <si>
    <t>4XL</t>
  </si>
  <si>
    <t>3XL</t>
  </si>
  <si>
    <t>2XL</t>
  </si>
  <si>
    <t>XL</t>
  </si>
  <si>
    <t>LARGE</t>
  </si>
  <si>
    <t>MEDIUM</t>
  </si>
  <si>
    <t>SMALL</t>
  </si>
  <si>
    <t>XS / FEET</t>
  </si>
  <si>
    <t>Edge</t>
  </si>
  <si>
    <t>GRIP TYPE</t>
  </si>
  <si>
    <t>ORDER SUMMARY ($)</t>
  </si>
  <si>
    <t>ORDER SUMMARY (Grip Quantity)</t>
  </si>
  <si>
    <t>Grips Subtotal</t>
  </si>
  <si>
    <t>All Grips</t>
  </si>
  <si>
    <t>Custom
XXX</t>
  </si>
  <si>
    <t>INSTRUCTIONS</t>
  </si>
  <si>
    <t>Complete Series</t>
  </si>
  <si>
    <t>OCE-0100</t>
  </si>
  <si>
    <t>OCE-0101</t>
  </si>
  <si>
    <t>OCE-0102</t>
  </si>
  <si>
    <t>OCE-0103</t>
  </si>
  <si>
    <t>OCE-0104</t>
  </si>
  <si>
    <t>OCE-0105</t>
  </si>
  <si>
    <t>OCE-0106</t>
  </si>
  <si>
    <t>OCE-0107</t>
  </si>
  <si>
    <t>OCE-0108</t>
  </si>
  <si>
    <t>OCE-0120</t>
  </si>
  <si>
    <t>OCE-0121</t>
  </si>
  <si>
    <t>OCE-0122</t>
  </si>
  <si>
    <t>OCE-0123</t>
  </si>
  <si>
    <t>OCE-0124</t>
  </si>
  <si>
    <t>OCE-0125</t>
  </si>
  <si>
    <t>OCE-0126</t>
  </si>
  <si>
    <t>OCE-0127</t>
  </si>
  <si>
    <t>OCE-0128</t>
  </si>
  <si>
    <t>OCE-0109</t>
  </si>
  <si>
    <t>OCE-0129</t>
  </si>
  <si>
    <t>Markup %</t>
  </si>
  <si>
    <t>OCE-0200</t>
  </si>
  <si>
    <t>OCE-0201</t>
  </si>
  <si>
    <t>OCE-0202</t>
  </si>
  <si>
    <t>OCE-0203</t>
  </si>
  <si>
    <t>OCE-0204</t>
  </si>
  <si>
    <t>OCE-0205</t>
  </si>
  <si>
    <t>OCE-0206</t>
  </si>
  <si>
    <t>OCE-0207</t>
  </si>
  <si>
    <t>OCE-0208</t>
  </si>
  <si>
    <t>OCE-0209</t>
  </si>
  <si>
    <t>OCE-0220</t>
  </si>
  <si>
    <t>OCE-0221</t>
  </si>
  <si>
    <t>OCE-0222</t>
  </si>
  <si>
    <t>OCE-0223</t>
  </si>
  <si>
    <t>OCE-0224</t>
  </si>
  <si>
    <t>OCE-0225</t>
  </si>
  <si>
    <t>OCE-0226</t>
  </si>
  <si>
    <t>OCE-0227</t>
  </si>
  <si>
    <t>OCE-0228</t>
  </si>
  <si>
    <t>OCE-0229</t>
  </si>
  <si>
    <t>Wedge - Standard</t>
  </si>
  <si>
    <t>Wedge - 20 Degree</t>
  </si>
  <si>
    <t>Wedge - 25 Degree</t>
  </si>
  <si>
    <t>Wedge - 35 Degree</t>
  </si>
  <si>
    <t>Wedge - 40 Degree</t>
  </si>
  <si>
    <t>Wedge - 50 Degree</t>
  </si>
  <si>
    <t>Wedge - 55 Degree</t>
  </si>
  <si>
    <t>Wedge - 65 Degree</t>
  </si>
  <si>
    <t>Wedge - 70 Degree</t>
  </si>
  <si>
    <t>Wedge - 80 Degree</t>
  </si>
  <si>
    <t>Wedge - 85 Degree</t>
  </si>
  <si>
    <t>OCE-0300</t>
  </si>
  <si>
    <t>OCE-0301</t>
  </si>
  <si>
    <t>OCE-0302</t>
  </si>
  <si>
    <t>OCE-0303</t>
  </si>
  <si>
    <t>OCE-0304</t>
  </si>
  <si>
    <t>OCE-0305</t>
  </si>
  <si>
    <t>OCE-0306</t>
  </si>
  <si>
    <t>OCE-0307</t>
  </si>
  <si>
    <t>OCE-0309</t>
  </si>
  <si>
    <t>OCE-0310</t>
  </si>
  <si>
    <t>OCE-0312</t>
  </si>
  <si>
    <t>OCE-0313</t>
  </si>
  <si>
    <t>OCE-0315</t>
  </si>
  <si>
    <t>OCE-0316</t>
  </si>
  <si>
    <t>OCE-0318</t>
  </si>
  <si>
    <t>OCE-0319</t>
  </si>
  <si>
    <t>OCE-0340</t>
  </si>
  <si>
    <t>OCE-0341</t>
  </si>
  <si>
    <t>OCE-0342</t>
  </si>
  <si>
    <t>OCE-0343</t>
  </si>
  <si>
    <t>OCE-0344</t>
  </si>
  <si>
    <t>OCE-0345</t>
  </si>
  <si>
    <t>OCE-0346</t>
  </si>
  <si>
    <t>OCE-0347</t>
  </si>
  <si>
    <t>OCE-0348</t>
  </si>
  <si>
    <t>Circle</t>
  </si>
  <si>
    <t>Circle - High</t>
  </si>
  <si>
    <t>Circle - Medium</t>
  </si>
  <si>
    <t>Circle - Low</t>
  </si>
  <si>
    <t>OCE-0500</t>
  </si>
  <si>
    <t>OCE-0501</t>
  </si>
  <si>
    <t>OCE-0502</t>
  </si>
  <si>
    <t>OCE-0503</t>
  </si>
  <si>
    <t>OCE-0504</t>
  </si>
  <si>
    <t>OCE-0505</t>
  </si>
  <si>
    <t>OCE-0506</t>
  </si>
  <si>
    <t>OCE-0507</t>
  </si>
  <si>
    <t>OCE-0508</t>
  </si>
  <si>
    <t>OCE-0509</t>
  </si>
  <si>
    <t>Pinches</t>
  </si>
  <si>
    <t>OCE-0520</t>
  </si>
  <si>
    <t>OCE-0521</t>
  </si>
  <si>
    <t>OCE-0522</t>
  </si>
  <si>
    <t>OCE-0523</t>
  </si>
  <si>
    <t>OCE-0524</t>
  </si>
  <si>
    <t>OCE-0525</t>
  </si>
  <si>
    <t>OCE-0526</t>
  </si>
  <si>
    <t>OCE-0527</t>
  </si>
  <si>
    <t>OCE-0528</t>
  </si>
  <si>
    <t>OCE-0529</t>
  </si>
  <si>
    <t>Margin</t>
  </si>
  <si>
    <t>Jug</t>
  </si>
  <si>
    <t>Pinch</t>
  </si>
  <si>
    <t>Foot</t>
  </si>
  <si>
    <t>Macro / Feature</t>
  </si>
  <si>
    <t>GRIP SIZE</t>
  </si>
  <si>
    <t>SUB TOTAL</t>
  </si>
  <si>
    <t>% OF GRAND TOTAL</t>
  </si>
  <si>
    <t>PRICE PER GRIP</t>
  </si>
  <si>
    <t># of GRIPS</t>
  </si>
  <si>
    <t>ERGOT FAMILY</t>
  </si>
  <si>
    <t>THE GOODS FAMILY</t>
  </si>
  <si>
    <t>10% off</t>
  </si>
  <si>
    <t>5% off</t>
  </si>
  <si>
    <t>3% off</t>
  </si>
  <si>
    <t>TOTALS</t>
  </si>
  <si>
    <t>Hand Grips</t>
  </si>
  <si>
    <t>Black
18-01</t>
  </si>
  <si>
    <t>Pink
11-26</t>
  </si>
  <si>
    <t>Red
11-12</t>
  </si>
  <si>
    <t>Orange
14-01</t>
  </si>
  <si>
    <t>Dune
15-06</t>
  </si>
  <si>
    <t>Yellow
15-12</t>
  </si>
  <si>
    <t>Green
16-16</t>
  </si>
  <si>
    <t>Lime
16-09</t>
  </si>
  <si>
    <t>Blue
13-01</t>
  </si>
  <si>
    <t>White
12-01</t>
  </si>
  <si>
    <t>Purple
07-13</t>
  </si>
  <si>
    <t>TOTAL GRIPS</t>
  </si>
  <si>
    <t>2" Diameter (XS / Foot)</t>
  </si>
  <si>
    <t>3" Diameter (XS / Foot)</t>
  </si>
  <si>
    <t>13" Diameter (2XL)</t>
  </si>
  <si>
    <t>21" Diameter (4XL)</t>
  </si>
  <si>
    <t>5" Diameter (M)</t>
  </si>
  <si>
    <t>8" Diameter (L)</t>
  </si>
  <si>
    <t>5" Diameter (S)</t>
  </si>
  <si>
    <t>8" Diameter (M)</t>
  </si>
  <si>
    <t>13" Diameter (XL)</t>
  </si>
  <si>
    <t>21" Diameter (3XL)</t>
  </si>
  <si>
    <t>Purchase Order Number</t>
  </si>
  <si>
    <t>Quantity</t>
  </si>
  <si>
    <t>White</t>
  </si>
  <si>
    <t>12-01</t>
  </si>
  <si>
    <t>Pink</t>
  </si>
  <si>
    <t>11-26</t>
  </si>
  <si>
    <t>Red</t>
  </si>
  <si>
    <t>11-12</t>
  </si>
  <si>
    <t>Orange</t>
  </si>
  <si>
    <t>14-01</t>
  </si>
  <si>
    <t>Dune</t>
  </si>
  <si>
    <t>15-06</t>
  </si>
  <si>
    <t>Yellow</t>
  </si>
  <si>
    <t>15-12</t>
  </si>
  <si>
    <t>Lime</t>
  </si>
  <si>
    <t>16-09</t>
  </si>
  <si>
    <t>Green</t>
  </si>
  <si>
    <t>16-16</t>
  </si>
  <si>
    <t>Blue</t>
  </si>
  <si>
    <t>13-01</t>
  </si>
  <si>
    <t>Purple</t>
  </si>
  <si>
    <t>07-13</t>
  </si>
  <si>
    <t>Black</t>
  </si>
  <si>
    <t>18-01</t>
  </si>
  <si>
    <t>Custom</t>
  </si>
  <si>
    <t>(grips)</t>
  </si>
  <si>
    <t>Total Quantity</t>
  </si>
  <si>
    <t>(sets)</t>
  </si>
  <si>
    <t>blank</t>
  </si>
  <si>
    <t>Custom2</t>
  </si>
  <si>
    <t>Custom3</t>
  </si>
  <si>
    <t>Color</t>
  </si>
  <si>
    <t>XX-XX</t>
  </si>
  <si>
    <t>Final Customer Price</t>
  </si>
  <si>
    <t>Peak Cost</t>
  </si>
  <si>
    <t>XS / Feet</t>
  </si>
  <si>
    <t>Weight (Lbs)</t>
  </si>
  <si>
    <t>Ocelot Grips, LLC</t>
  </si>
  <si>
    <t>Purchase Order</t>
  </si>
  <si>
    <t>Date:</t>
  </si>
  <si>
    <t>SHIP TO</t>
  </si>
  <si>
    <t>PO #:</t>
  </si>
  <si>
    <t>ORDER SUMMARY</t>
  </si>
  <si>
    <t>NOTES</t>
  </si>
  <si>
    <t>Standard</t>
  </si>
  <si>
    <t>Priority</t>
  </si>
  <si>
    <t>Ship By:</t>
  </si>
  <si>
    <t xml:space="preserve">COGS </t>
  </si>
  <si>
    <t xml:space="preserve">Hold to Ship: </t>
  </si>
  <si>
    <t>PEAK</t>
  </si>
  <si>
    <t>Estimated Weight</t>
  </si>
  <si>
    <t>Sum of PEAK</t>
  </si>
  <si>
    <t>100000</t>
  </si>
  <si>
    <t>COGS</t>
  </si>
  <si>
    <t>OCE-0339</t>
  </si>
  <si>
    <t>OCE-0359</t>
  </si>
  <si>
    <t>Order Total</t>
  </si>
  <si>
    <t>Fade Slopers</t>
  </si>
  <si>
    <t>Glazed Jugs</t>
  </si>
  <si>
    <t>Looking Glass Pockets</t>
  </si>
  <si>
    <t>Dose Fins</t>
  </si>
  <si>
    <t>Tracer Edges</t>
  </si>
  <si>
    <t>Shade Wedges</t>
  </si>
  <si>
    <t>Mass Slopers</t>
  </si>
  <si>
    <t>All Good Pinches</t>
  </si>
  <si>
    <t>Good Good Jugs</t>
  </si>
  <si>
    <t>Pocket</t>
  </si>
  <si>
    <t>OCE-0140</t>
  </si>
  <si>
    <t>OCE-0141</t>
  </si>
  <si>
    <t>OCE-0142</t>
  </si>
  <si>
    <t>OCE-0143</t>
  </si>
  <si>
    <t>OCE-0144</t>
  </si>
  <si>
    <t>OCE-0145</t>
  </si>
  <si>
    <t>OCE-0146</t>
  </si>
  <si>
    <t>OCE-0147</t>
  </si>
  <si>
    <t>OCE-0148</t>
  </si>
  <si>
    <t>OCE-0149</t>
  </si>
  <si>
    <t>Gym Price</t>
  </si>
  <si>
    <t>MSRP</t>
  </si>
  <si>
    <t>Discount % (MSRP)</t>
  </si>
  <si>
    <t>Mass Luminous</t>
  </si>
  <si>
    <t>OCE-0381</t>
  </si>
  <si>
    <t>OCE-0382</t>
  </si>
  <si>
    <t>OCE-0383</t>
  </si>
  <si>
    <t>Edge / Sloper</t>
  </si>
  <si>
    <t>OCE-0360</t>
  </si>
  <si>
    <t>OCE-0361</t>
  </si>
  <si>
    <t>OCE-0362</t>
  </si>
  <si>
    <t>OCE-0363</t>
  </si>
  <si>
    <t>OCE-0364</t>
  </si>
  <si>
    <t>OCE-0365</t>
  </si>
  <si>
    <t>OCE-0366</t>
  </si>
  <si>
    <t>OCE-0367</t>
  </si>
  <si>
    <t>OCE-0369</t>
  </si>
  <si>
    <t>OCE-0368</t>
  </si>
  <si>
    <t>OCE-0370</t>
  </si>
  <si>
    <t>OCE-0371</t>
  </si>
  <si>
    <t>OCE-0372</t>
  </si>
  <si>
    <t>Edge / Positive</t>
  </si>
  <si>
    <t>34" Diameter (5XL)</t>
  </si>
  <si>
    <t>Edge / Low Pro Sloper</t>
  </si>
  <si>
    <t>Edge / Low Pro Positive</t>
  </si>
  <si>
    <t>Edge / High Pro Sloper</t>
  </si>
  <si>
    <t>Edge / High Pro Positive</t>
  </si>
  <si>
    <t>GYM DISC</t>
  </si>
  <si>
    <t>Gym Discount</t>
  </si>
  <si>
    <t>OCE-0379</t>
  </si>
  <si>
    <t>OCE-0389</t>
  </si>
  <si>
    <t>Light Waves</t>
  </si>
  <si>
    <t>34" Diameter (Macro)</t>
  </si>
  <si>
    <t>N</t>
  </si>
  <si>
    <t>Grip Subtotal</t>
  </si>
  <si>
    <t>OCE-0321</t>
  </si>
  <si>
    <t>OCE-0324</t>
  </si>
  <si>
    <t>OCE-0327</t>
  </si>
  <si>
    <t>OCE-0330</t>
  </si>
  <si>
    <t>OCE-0333</t>
  </si>
  <si>
    <t>OCE-0336</t>
  </si>
  <si>
    <t>Wedge - 30 Degree</t>
  </si>
  <si>
    <t>Wedge - 45 Degree</t>
  </si>
  <si>
    <t>Wedge - 60 Degree</t>
  </si>
  <si>
    <t>Wedge - 75 Degree</t>
  </si>
  <si>
    <t>Wedge - 90 Degree</t>
  </si>
  <si>
    <t>34" Diameter (5XL) SET</t>
  </si>
  <si>
    <t>21" Diameter (3XL) SET</t>
  </si>
  <si>
    <t>21" Diameter (4XL) SET</t>
  </si>
  <si>
    <t>OCE-0349</t>
  </si>
  <si>
    <t>34" Diameter (5XL Macro)</t>
  </si>
  <si>
    <t>34" Diameter (5XL Macro) SET</t>
  </si>
  <si>
    <t>OCE-10463</t>
  </si>
  <si>
    <t>S Red shirt</t>
  </si>
  <si>
    <t>OCE-10464</t>
  </si>
  <si>
    <t>M Red shirt</t>
  </si>
  <si>
    <t>OCE-10465</t>
  </si>
  <si>
    <t>L Red shirt</t>
  </si>
  <si>
    <t>OCE-10466</t>
  </si>
  <si>
    <t>XL Red shirt</t>
  </si>
  <si>
    <t>OCE-10467</t>
  </si>
  <si>
    <t>S Teal shirt</t>
  </si>
  <si>
    <t>OCE-10468</t>
  </si>
  <si>
    <t>M Teal shirt</t>
  </si>
  <si>
    <t>OCE-10469</t>
  </si>
  <si>
    <t>L Teal shirt</t>
  </si>
  <si>
    <t>OCE-10470</t>
  </si>
  <si>
    <t>XL Teal shirt</t>
  </si>
  <si>
    <t>OCE-10440</t>
  </si>
  <si>
    <t>Cat Ears</t>
  </si>
  <si>
    <t>OCE-10471</t>
  </si>
  <si>
    <t>Purple Sticker</t>
  </si>
  <si>
    <t>OCE-10472</t>
  </si>
  <si>
    <t>Black Sticker</t>
  </si>
  <si>
    <t>OCE-10473</t>
  </si>
  <si>
    <t>Banner</t>
  </si>
  <si>
    <t>OCE-10474</t>
  </si>
  <si>
    <t>Litter Box Card</t>
  </si>
  <si>
    <t>Distributor (40%)</t>
  </si>
  <si>
    <t>Thanks for choosing Ocelot Grips for your next grip order. Please review the following prior to completing your order.
On the 'Grips Selector' tab, input the quantity (1,2,3…) of the given product SKU in a given color (see color columns) you wish to purchase. 
You may also select a custom color by inputing order quantities into one of the three 'Custom Color' columns on the right side of order input table. At the top of the table be sure to input the color code (i.e. 00-00) for the color you wish to select. If you are unsure of the color code you need, you may contact your Ocelot sales rep and we'll send the correct code to you.
On the 'Order Summary' tab, you'll see a breakdown of your order quantities by grip size, type and color. We hope this summary is helpful in assuring you achieve the appropriate balance in your order.
Finally, once completed, save this form and email it back as an attachment to joey@ocelotgrips.com for final submission for production. 
If you have any have any questions, reach out we'll respond back promptly. We thank you again for your business and are excited to have Ocelot Grips in your facility!</t>
  </si>
  <si>
    <t>11-26 (Pink)</t>
  </si>
  <si>
    <t>OCE-0170</t>
  </si>
  <si>
    <t>OCE-0160</t>
  </si>
  <si>
    <t>OCE-0161</t>
  </si>
  <si>
    <t>OCE-0162</t>
  </si>
  <si>
    <t>OCE-0163</t>
  </si>
  <si>
    <t>OCE-0164</t>
  </si>
  <si>
    <t>OCE-0165</t>
  </si>
  <si>
    <t>OCE-0166</t>
  </si>
  <si>
    <t>OCE-0167</t>
  </si>
  <si>
    <t>OCE-0168</t>
  </si>
  <si>
    <t>OCE-0169</t>
  </si>
  <si>
    <t>3XL - LEFT</t>
  </si>
  <si>
    <t>3XL - RIGHT</t>
  </si>
  <si>
    <t>4XL - LEFT</t>
  </si>
  <si>
    <t>4XL - RIGHT</t>
  </si>
  <si>
    <t>5XL - LEFT LOW</t>
  </si>
  <si>
    <t>5XL - RIGHT LOW</t>
  </si>
  <si>
    <t>5XL - LEFT MEDIUM</t>
  </si>
  <si>
    <t>5XL - RIGHT MEDIUM</t>
  </si>
  <si>
    <t>5XL - LEFT HIGH</t>
  </si>
  <si>
    <t>5XL - RIGHT HIGH</t>
  </si>
  <si>
    <t>07-13 (Purple)</t>
  </si>
  <si>
    <t>18-01 (Black)</t>
  </si>
  <si>
    <t>Dark Matter</t>
  </si>
  <si>
    <t>OCE-0408</t>
  </si>
  <si>
    <t>OCE-0400</t>
  </si>
  <si>
    <t>OCE-0401</t>
  </si>
  <si>
    <t>OCE-0402</t>
  </si>
  <si>
    <t>OCE-0403</t>
  </si>
  <si>
    <t>OCE-0407</t>
  </si>
  <si>
    <t>OCE-0404</t>
  </si>
  <si>
    <t>OCE-0405</t>
  </si>
  <si>
    <t>OCE-0406</t>
  </si>
  <si>
    <t>13" Disc (2XL)</t>
  </si>
  <si>
    <t>21" Disc (4XL)</t>
  </si>
  <si>
    <t>34" Disc (5XL)</t>
  </si>
  <si>
    <t>13" Ring (2XL)</t>
  </si>
  <si>
    <t>21" Ring (4XL)</t>
  </si>
  <si>
    <t>34" Ring (5XL)</t>
  </si>
  <si>
    <t>Disc Set (13, 21, and 34" Discs)</t>
  </si>
  <si>
    <t>Ring Set (13, 21, and 34" Discs)</t>
  </si>
  <si>
    <t>13-01 (Blue)</t>
  </si>
  <si>
    <t>S Orange shirt</t>
  </si>
  <si>
    <t>M Orange shirt</t>
  </si>
  <si>
    <t>L Orange shirt</t>
  </si>
  <si>
    <t>XL Orange shirt</t>
  </si>
  <si>
    <t>937 NE 11th St.</t>
  </si>
  <si>
    <t>Bend, OR 97701</t>
  </si>
  <si>
    <t>ICE'D FAMILY</t>
  </si>
  <si>
    <t>SHADE THEORY</t>
  </si>
  <si>
    <t>Gym Discount (-20%)</t>
  </si>
  <si>
    <t>BULK DISCOUNTS</t>
  </si>
  <si>
    <t>SIZE &amp; DESCRIPTION</t>
  </si>
  <si>
    <t>Still Pinches (VTF)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</si>
</sst>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20"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12"/>
      <color theme="1"/>
      <name val="Arial"/>
      <family val="2"/>
    </font>
    <font>
      <sz val="10"/>
      <color theme="1"/>
      <name val="Arial"/>
      <family val="2"/>
    </font>
    <font>
      <b/>
      <sz val="10"/>
      <color theme="1"/>
      <name val="Arial"/>
      <family val="2"/>
    </font>
    <font>
      <sz val="8"/>
      <name val="Calibri"/>
      <family val="2"/>
      <scheme val="minor"/>
    </font>
    <font>
      <b/>
      <sz val="14"/>
      <color theme="0"/>
      <name val="Arial"/>
      <family val="2"/>
    </font>
    <font>
      <sz val="24"/>
      <color theme="1"/>
      <name val="Arial"/>
      <family val="2"/>
    </font>
    <font>
      <b/>
      <sz val="12"/>
      <color theme="1"/>
      <name val="Calibri"/>
      <family val="2"/>
      <scheme val="minor"/>
    </font>
    <font>
      <b/>
      <sz val="12"/>
      <name val="Calibri"/>
      <family val="2"/>
      <scheme val="minor"/>
    </font>
    <font>
      <b/>
      <sz val="10"/>
      <color theme="0"/>
      <name val="Arial"/>
      <family val="2"/>
    </font>
    <font>
      <sz val="12"/>
      <name val="Calibri"/>
      <family val="2"/>
      <scheme val="minor"/>
    </font>
    <font>
      <u/>
      <sz val="12"/>
      <color theme="10"/>
      <name val="Calibri"/>
      <family val="2"/>
      <scheme val="minor"/>
    </font>
    <font>
      <sz val="10"/>
      <color theme="1"/>
      <name val="Calibri"/>
      <family val="2"/>
      <scheme val="minor"/>
    </font>
    <font>
      <b/>
      <sz val="14"/>
      <color theme="1"/>
      <name val="Arial"/>
      <family val="2"/>
    </font>
    <font>
      <sz val="14"/>
      <color theme="1"/>
      <name val="Arial"/>
      <family val="2"/>
    </font>
    <font>
      <sz val="13"/>
      <color theme="1"/>
      <name val="Arial"/>
      <family val="2"/>
    </font>
    <font>
      <b/>
      <sz val="20"/>
      <color theme="1"/>
      <name val="Arial"/>
      <family val="2"/>
    </font>
  </fonts>
  <fills count="37">
    <fill>
      <patternFill patternType="none"/>
    </fill>
    <fill>
      <patternFill patternType="gray125"/>
    </fill>
    <fill>
      <patternFill patternType="solid">
        <fgColor theme="1" tint="0.3499862666707357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rgb="FF7030A0"/>
        <bgColor indexed="64"/>
      </patternFill>
    </fill>
    <fill>
      <patternFill patternType="solid">
        <fgColor rgb="FF0070C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7" tint="-0.249977111117893"/>
        <bgColor indexed="64"/>
      </patternFill>
    </fill>
    <fill>
      <patternFill patternType="solid">
        <fgColor theme="5"/>
        <bgColor indexed="64"/>
      </patternFill>
    </fill>
    <fill>
      <patternFill patternType="solid">
        <fgColor rgb="FFFF0000"/>
        <bgColor indexed="64"/>
      </patternFill>
    </fill>
    <fill>
      <patternFill patternType="solid">
        <fgColor rgb="FFE700FF"/>
        <bgColor indexed="64"/>
      </patternFill>
    </fill>
    <fill>
      <patternFill patternType="solid">
        <fgColor rgb="FFF0B5FF"/>
        <bgColor indexed="64"/>
      </patternFill>
    </fill>
    <fill>
      <patternFill patternType="solid">
        <fgColor rgb="FFFF8A7B"/>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DBB"/>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9295CD"/>
        <bgColor indexed="64"/>
      </patternFill>
    </fill>
    <fill>
      <patternFill patternType="solid">
        <fgColor theme="2" tint="-0.249977111117893"/>
        <bgColor indexed="64"/>
      </patternFill>
    </fill>
    <fill>
      <patternFill patternType="solid">
        <fgColor theme="2"/>
        <bgColor indexed="64"/>
      </patternFill>
    </fill>
    <fill>
      <patternFill patternType="solid">
        <fgColor rgb="FFFFE98D"/>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rgb="FFF2F2F2"/>
        <bgColor rgb="FFF2F2F2"/>
      </patternFill>
    </fill>
    <fill>
      <patternFill patternType="solid">
        <fgColor theme="0"/>
        <bgColor indexed="64"/>
      </patternFill>
    </fill>
    <fill>
      <patternFill patternType="solid">
        <fgColor theme="9" tint="0.79998168889431442"/>
        <bgColor indexed="64"/>
      </patternFill>
    </fill>
  </fills>
  <borders count="50">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style="medium">
        <color theme="0"/>
      </top>
      <bottom style="medium">
        <color theme="0"/>
      </bottom>
      <diagonal/>
    </border>
    <border>
      <left/>
      <right/>
      <top/>
      <bottom style="medium">
        <color theme="0"/>
      </bottom>
      <diagonal/>
    </border>
    <border>
      <left/>
      <right/>
      <top style="medium">
        <color theme="0"/>
      </top>
      <bottom style="medium">
        <color theme="0"/>
      </bottom>
      <diagonal/>
    </border>
    <border>
      <left style="thin">
        <color theme="0"/>
      </left>
      <right/>
      <top style="medium">
        <color theme="0"/>
      </top>
      <bottom style="medium">
        <color theme="0"/>
      </bottom>
      <diagonal/>
    </border>
    <border>
      <left style="thin">
        <color theme="0"/>
      </left>
      <right/>
      <top/>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style="medium">
        <color theme="1"/>
      </left>
      <right style="thick">
        <color theme="1"/>
      </right>
      <top style="medium">
        <color theme="1"/>
      </top>
      <bottom style="medium">
        <color theme="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thin">
        <color theme="0"/>
      </left>
      <right/>
      <top style="thin">
        <color theme="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0"/>
      </top>
      <bottom/>
      <diagonal/>
    </border>
    <border>
      <left style="thin">
        <color indexed="64"/>
      </left>
      <right/>
      <top style="thin">
        <color theme="1"/>
      </top>
      <bottom style="thin">
        <color theme="1"/>
      </bottom>
      <diagonal/>
    </border>
    <border>
      <left style="medium">
        <color theme="0"/>
      </left>
      <right style="thin">
        <color theme="0"/>
      </right>
      <top style="medium">
        <color theme="0"/>
      </top>
      <bottom style="medium">
        <color theme="0"/>
      </bottom>
      <diagonal/>
    </border>
    <border>
      <left style="thin">
        <color theme="0"/>
      </left>
      <right/>
      <top style="medium">
        <color theme="0"/>
      </top>
      <bottom/>
      <diagonal/>
    </border>
    <border>
      <left style="medium">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right style="medium">
        <color indexed="64"/>
      </right>
      <top/>
      <bottom/>
      <diagonal/>
    </border>
    <border>
      <left/>
      <right style="thin">
        <color indexed="64"/>
      </right>
      <top/>
      <bottom/>
      <diagonal/>
    </border>
    <border>
      <left/>
      <right/>
      <top/>
      <bottom style="thin">
        <color theme="4" tint="0.39997558519241921"/>
      </bottom>
      <diagonal/>
    </border>
    <border>
      <left style="medium">
        <color indexed="64"/>
      </left>
      <right style="thin">
        <color indexed="64"/>
      </right>
      <top style="thin">
        <color indexed="64"/>
      </top>
      <bottom style="thin">
        <color indexed="64"/>
      </bottom>
      <diagonal/>
    </border>
    <border>
      <left style="thick">
        <color theme="1"/>
      </left>
      <right/>
      <top style="medium">
        <color theme="1"/>
      </top>
      <bottom style="medium">
        <color theme="1"/>
      </bottom>
      <diagonal/>
    </border>
    <border>
      <left/>
      <right style="thick">
        <color theme="1"/>
      </right>
      <top style="medium">
        <color theme="1"/>
      </top>
      <bottom style="medium">
        <color theme="1"/>
      </bottom>
      <diagonal/>
    </border>
    <border>
      <left/>
      <right style="thin">
        <color theme="0"/>
      </right>
      <top style="medium">
        <color theme="0"/>
      </top>
      <bottom style="medium">
        <color theme="0"/>
      </bottom>
      <diagonal/>
    </border>
    <border>
      <left/>
      <right/>
      <top style="thin">
        <color theme="0"/>
      </top>
      <bottom style="thin">
        <color theme="0"/>
      </bottom>
      <diagonal/>
    </border>
    <border>
      <left style="thin">
        <color theme="0"/>
      </left>
      <right style="thin">
        <color theme="0"/>
      </right>
      <top/>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364">
    <xf numFmtId="0" fontId="0" fillId="0" borderId="0" xfId="0"/>
    <xf numFmtId="0" fontId="2" fillId="0" borderId="0" xfId="0" applyFont="1"/>
    <xf numFmtId="0" fontId="4" fillId="3" borderId="5" xfId="0" applyFont="1" applyFill="1" applyBorder="1" applyAlignment="1">
      <alignment horizontal="right"/>
    </xf>
    <xf numFmtId="0" fontId="4" fillId="0" borderId="0" xfId="0" applyFont="1"/>
    <xf numFmtId="0" fontId="4" fillId="0" borderId="0" xfId="0" applyFont="1" applyAlignment="1">
      <alignment vertical="center"/>
    </xf>
    <xf numFmtId="44" fontId="5" fillId="0" borderId="0" xfId="0" applyNumberFormat="1" applyFont="1"/>
    <xf numFmtId="0" fontId="5" fillId="0" borderId="0" xfId="0" applyFont="1"/>
    <xf numFmtId="0" fontId="5" fillId="0" borderId="0" xfId="0" applyFont="1" applyAlignment="1">
      <alignment horizontal="center"/>
    </xf>
    <xf numFmtId="164" fontId="2" fillId="0" borderId="0" xfId="0" applyNumberFormat="1" applyFont="1"/>
    <xf numFmtId="9" fontId="2" fillId="0" borderId="0" xfId="2" applyFont="1"/>
    <xf numFmtId="164" fontId="5" fillId="0" borderId="10" xfId="0" applyNumberFormat="1" applyFont="1" applyBorder="1"/>
    <xf numFmtId="0" fontId="6" fillId="0" borderId="0" xfId="0" applyFont="1"/>
    <xf numFmtId="164" fontId="6" fillId="0" borderId="18" xfId="0" applyNumberFormat="1" applyFont="1" applyBorder="1"/>
    <xf numFmtId="0" fontId="2" fillId="0" borderId="10" xfId="0" applyFont="1" applyBorder="1"/>
    <xf numFmtId="0" fontId="2" fillId="0" borderId="10" xfId="0" applyFont="1" applyBorder="1" applyAlignment="1">
      <alignment horizontal="right"/>
    </xf>
    <xf numFmtId="164" fontId="2" fillId="0" borderId="15" xfId="0" applyNumberFormat="1" applyFont="1" applyBorder="1"/>
    <xf numFmtId="0" fontId="2" fillId="0" borderId="15" xfId="0" applyFont="1" applyBorder="1" applyAlignment="1">
      <alignment wrapText="1"/>
    </xf>
    <xf numFmtId="0" fontId="2" fillId="0" borderId="14" xfId="0" applyFont="1" applyBorder="1"/>
    <xf numFmtId="0" fontId="2" fillId="0" borderId="15" xfId="0" applyFont="1" applyBorder="1"/>
    <xf numFmtId="0" fontId="2" fillId="0" borderId="20" xfId="0" applyFont="1" applyBorder="1" applyAlignment="1">
      <alignment wrapText="1"/>
    </xf>
    <xf numFmtId="0" fontId="2" fillId="0" borderId="19" xfId="0" applyFont="1" applyBorder="1" applyAlignment="1">
      <alignment wrapText="1"/>
    </xf>
    <xf numFmtId="44" fontId="2" fillId="0" borderId="0" xfId="0" applyNumberFormat="1" applyFont="1"/>
    <xf numFmtId="164" fontId="5" fillId="0" borderId="0" xfId="0" applyNumberFormat="1" applyFont="1"/>
    <xf numFmtId="0" fontId="5" fillId="27" borderId="10" xfId="0" applyFont="1" applyFill="1" applyBorder="1" applyAlignment="1">
      <alignment horizontal="right"/>
    </xf>
    <xf numFmtId="0" fontId="2" fillId="0" borderId="0" xfId="0" applyFont="1" applyProtection="1">
      <protection hidden="1"/>
    </xf>
    <xf numFmtId="0" fontId="4" fillId="0" borderId="0" xfId="0" applyFont="1" applyProtection="1">
      <protection hidden="1"/>
    </xf>
    <xf numFmtId="164" fontId="2" fillId="0" borderId="0" xfId="0" applyNumberFormat="1" applyFont="1" applyProtection="1">
      <protection hidden="1"/>
    </xf>
    <xf numFmtId="0" fontId="4" fillId="6" borderId="7" xfId="0" applyFont="1" applyFill="1" applyBorder="1" applyAlignment="1" applyProtection="1">
      <alignment horizontal="left"/>
      <protection hidden="1"/>
    </xf>
    <xf numFmtId="0" fontId="2" fillId="4" borderId="8" xfId="0" applyFont="1" applyFill="1" applyBorder="1" applyAlignment="1" applyProtection="1">
      <alignment horizontal="center"/>
      <protection hidden="1"/>
    </xf>
    <xf numFmtId="1" fontId="5" fillId="4" borderId="2" xfId="0" applyNumberFormat="1" applyFont="1" applyFill="1" applyBorder="1" applyAlignment="1" applyProtection="1">
      <alignment horizontal="center"/>
      <protection hidden="1"/>
    </xf>
    <xf numFmtId="0" fontId="5" fillId="18" borderId="2" xfId="0" applyFont="1" applyFill="1" applyBorder="1" applyAlignment="1" applyProtection="1">
      <alignment horizontal="center"/>
      <protection hidden="1"/>
    </xf>
    <xf numFmtId="0" fontId="5" fillId="19" borderId="2" xfId="0" applyFont="1" applyFill="1" applyBorder="1" applyAlignment="1" applyProtection="1">
      <alignment horizontal="center"/>
      <protection hidden="1"/>
    </xf>
    <xf numFmtId="0" fontId="5" fillId="20" borderId="2" xfId="0" applyFont="1" applyFill="1" applyBorder="1" applyAlignment="1" applyProtection="1">
      <alignment horizontal="center"/>
      <protection hidden="1"/>
    </xf>
    <xf numFmtId="0" fontId="5" fillId="21" borderId="2" xfId="0" applyFont="1" applyFill="1" applyBorder="1" applyAlignment="1" applyProtection="1">
      <alignment horizontal="center"/>
      <protection hidden="1"/>
    </xf>
    <xf numFmtId="0" fontId="5" fillId="22" borderId="2" xfId="0" applyFont="1" applyFill="1" applyBorder="1" applyAlignment="1" applyProtection="1">
      <alignment horizontal="center"/>
      <protection hidden="1"/>
    </xf>
    <xf numFmtId="0" fontId="5" fillId="23" borderId="2" xfId="0" applyFont="1" applyFill="1" applyBorder="1" applyAlignment="1" applyProtection="1">
      <alignment horizontal="center"/>
      <protection hidden="1"/>
    </xf>
    <xf numFmtId="0" fontId="5" fillId="10" borderId="2" xfId="0" applyFont="1" applyFill="1" applyBorder="1" applyAlignment="1" applyProtection="1">
      <alignment horizontal="center"/>
      <protection hidden="1"/>
    </xf>
    <xf numFmtId="0" fontId="5" fillId="24" borderId="2" xfId="0" applyFont="1" applyFill="1" applyBorder="1" applyAlignment="1" applyProtection="1">
      <alignment horizontal="center"/>
      <protection hidden="1"/>
    </xf>
    <xf numFmtId="0" fontId="5" fillId="25" borderId="2" xfId="0" applyFont="1" applyFill="1" applyBorder="1" applyAlignment="1" applyProtection="1">
      <alignment horizontal="center"/>
      <protection hidden="1"/>
    </xf>
    <xf numFmtId="0" fontId="5" fillId="26" borderId="2" xfId="0" applyFont="1" applyFill="1" applyBorder="1" applyAlignment="1" applyProtection="1">
      <alignment horizontal="center"/>
      <protection hidden="1"/>
    </xf>
    <xf numFmtId="0" fontId="5" fillId="4" borderId="2" xfId="0" applyFont="1" applyFill="1" applyBorder="1" applyAlignment="1" applyProtection="1">
      <alignment horizontal="center"/>
      <protection hidden="1"/>
    </xf>
    <xf numFmtId="0" fontId="2" fillId="0" borderId="1" xfId="0" applyFont="1" applyBorder="1" applyProtection="1">
      <protection hidden="1"/>
    </xf>
    <xf numFmtId="164" fontId="4" fillId="0" borderId="0" xfId="0" applyNumberFormat="1" applyFont="1" applyProtection="1">
      <protection hidden="1"/>
    </xf>
    <xf numFmtId="0" fontId="3" fillId="5" borderId="15"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wrapText="1"/>
      <protection hidden="1"/>
    </xf>
    <xf numFmtId="0" fontId="3" fillId="5" borderId="16"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164" fontId="4" fillId="0" borderId="0" xfId="0" applyNumberFormat="1" applyFont="1" applyAlignment="1" applyProtection="1">
      <alignment vertical="center"/>
      <protection hidden="1"/>
    </xf>
    <xf numFmtId="0" fontId="4" fillId="0" borderId="3" xfId="0" applyFont="1" applyBorder="1" applyProtection="1">
      <protection hidden="1"/>
    </xf>
    <xf numFmtId="0" fontId="5" fillId="0" borderId="0" xfId="0" applyFont="1" applyAlignment="1" applyProtection="1">
      <alignment horizontal="center"/>
      <protection hidden="1"/>
    </xf>
    <xf numFmtId="0" fontId="5" fillId="0" borderId="0" xfId="0" applyFont="1" applyProtection="1">
      <protection hidden="1"/>
    </xf>
    <xf numFmtId="0" fontId="5" fillId="4" borderId="2" xfId="0" applyFont="1" applyFill="1" applyBorder="1" applyAlignment="1" applyProtection="1">
      <alignment horizontal="center"/>
      <protection locked="0"/>
    </xf>
    <xf numFmtId="0" fontId="5" fillId="18" borderId="2" xfId="0" applyFont="1" applyFill="1" applyBorder="1" applyAlignment="1" applyProtection="1">
      <alignment horizontal="center"/>
      <protection locked="0"/>
    </xf>
    <xf numFmtId="0" fontId="5" fillId="19" borderId="2" xfId="0" applyFont="1" applyFill="1" applyBorder="1" applyAlignment="1" applyProtection="1">
      <alignment horizontal="center"/>
      <protection locked="0"/>
    </xf>
    <xf numFmtId="0" fontId="5" fillId="20" borderId="2" xfId="0" applyFont="1" applyFill="1" applyBorder="1" applyAlignment="1" applyProtection="1">
      <alignment horizontal="center"/>
      <protection locked="0"/>
    </xf>
    <xf numFmtId="0" fontId="5" fillId="21" borderId="2" xfId="0" applyFont="1" applyFill="1" applyBorder="1" applyAlignment="1" applyProtection="1">
      <alignment horizontal="center"/>
      <protection locked="0"/>
    </xf>
    <xf numFmtId="0" fontId="5" fillId="22" borderId="2" xfId="0" applyFont="1" applyFill="1" applyBorder="1" applyAlignment="1" applyProtection="1">
      <alignment horizontal="center"/>
      <protection locked="0"/>
    </xf>
    <xf numFmtId="0" fontId="5" fillId="23" borderId="2" xfId="0" applyFont="1" applyFill="1" applyBorder="1" applyAlignment="1" applyProtection="1">
      <alignment horizontal="center"/>
      <protection locked="0"/>
    </xf>
    <xf numFmtId="0" fontId="5" fillId="10" borderId="2" xfId="0" applyFont="1" applyFill="1" applyBorder="1" applyAlignment="1" applyProtection="1">
      <alignment horizontal="center"/>
      <protection locked="0"/>
    </xf>
    <xf numFmtId="0" fontId="5" fillId="24" borderId="2" xfId="0" applyFont="1" applyFill="1" applyBorder="1" applyAlignment="1" applyProtection="1">
      <alignment horizontal="center"/>
      <protection locked="0"/>
    </xf>
    <xf numFmtId="0" fontId="5" fillId="25" borderId="2" xfId="0" applyFont="1" applyFill="1" applyBorder="1" applyAlignment="1" applyProtection="1">
      <alignment horizontal="center"/>
      <protection locked="0"/>
    </xf>
    <xf numFmtId="0" fontId="5" fillId="26" borderId="2" xfId="0" applyFont="1" applyFill="1" applyBorder="1" applyAlignment="1" applyProtection="1">
      <alignment horizontal="center"/>
      <protection locked="0"/>
    </xf>
    <xf numFmtId="0" fontId="4" fillId="0" borderId="0" xfId="0" applyFont="1" applyProtection="1">
      <protection locked="0"/>
    </xf>
    <xf numFmtId="0" fontId="4" fillId="0" borderId="3" xfId="0" applyFont="1" applyBorder="1" applyProtection="1">
      <protection locked="0"/>
    </xf>
    <xf numFmtId="0" fontId="5" fillId="0" borderId="0" xfId="0" applyFont="1" applyAlignment="1" applyProtection="1">
      <alignment horizontal="center"/>
      <protection locked="0"/>
    </xf>
    <xf numFmtId="0" fontId="5" fillId="4" borderId="17" xfId="0" applyFont="1" applyFill="1" applyBorder="1" applyAlignment="1" applyProtection="1">
      <alignment horizontal="center"/>
      <protection hidden="1"/>
    </xf>
    <xf numFmtId="0" fontId="4" fillId="0" borderId="0" xfId="0" applyFont="1" applyAlignment="1" applyProtection="1">
      <alignment horizontal="right"/>
      <protection hidden="1"/>
    </xf>
    <xf numFmtId="1" fontId="4" fillId="0" borderId="15" xfId="0" applyNumberFormat="1" applyFont="1" applyBorder="1" applyProtection="1">
      <protection hidden="1"/>
    </xf>
    <xf numFmtId="0" fontId="2" fillId="4" borderId="5" xfId="0" applyFont="1" applyFill="1" applyBorder="1" applyProtection="1">
      <protection locked="0"/>
    </xf>
    <xf numFmtId="0" fontId="2" fillId="0" borderId="0" xfId="0" applyFont="1" applyAlignment="1" applyProtection="1">
      <alignment horizontal="center"/>
      <protection hidden="1"/>
    </xf>
    <xf numFmtId="0" fontId="5" fillId="4" borderId="21" xfId="0" applyFont="1" applyFill="1" applyBorder="1" applyAlignment="1" applyProtection="1">
      <alignment horizontal="center"/>
      <protection hidden="1"/>
    </xf>
    <xf numFmtId="0" fontId="2" fillId="0" borderId="24" xfId="0" applyFont="1" applyBorder="1" applyProtection="1">
      <protection hidden="1"/>
    </xf>
    <xf numFmtId="9" fontId="2" fillId="0" borderId="24" xfId="2" applyFont="1" applyBorder="1" applyProtection="1">
      <protection hidden="1"/>
    </xf>
    <xf numFmtId="0" fontId="5" fillId="4" borderId="22" xfId="0" applyFont="1" applyFill="1" applyBorder="1" applyAlignment="1" applyProtection="1">
      <alignment horizontal="center"/>
      <protection hidden="1"/>
    </xf>
    <xf numFmtId="0" fontId="5" fillId="18" borderId="23" xfId="0" applyFont="1" applyFill="1" applyBorder="1" applyAlignment="1" applyProtection="1">
      <alignment horizontal="center"/>
      <protection hidden="1"/>
    </xf>
    <xf numFmtId="0" fontId="5" fillId="19" borderId="23" xfId="0" applyFont="1" applyFill="1" applyBorder="1" applyAlignment="1" applyProtection="1">
      <alignment horizontal="center"/>
      <protection hidden="1"/>
    </xf>
    <xf numFmtId="0" fontId="5" fillId="20" borderId="23" xfId="0" applyFont="1" applyFill="1" applyBorder="1" applyAlignment="1" applyProtection="1">
      <alignment horizontal="center"/>
      <protection hidden="1"/>
    </xf>
    <xf numFmtId="0" fontId="5" fillId="21" borderId="23" xfId="0" applyFont="1" applyFill="1" applyBorder="1" applyAlignment="1" applyProtection="1">
      <alignment horizontal="center"/>
      <protection hidden="1"/>
    </xf>
    <xf numFmtId="0" fontId="5" fillId="22" borderId="23" xfId="0" applyFont="1" applyFill="1" applyBorder="1" applyAlignment="1" applyProtection="1">
      <alignment horizontal="center"/>
      <protection hidden="1"/>
    </xf>
    <xf numFmtId="0" fontId="5" fillId="23" borderId="23" xfId="0" applyFont="1" applyFill="1" applyBorder="1" applyAlignment="1" applyProtection="1">
      <alignment horizontal="center"/>
      <protection hidden="1"/>
    </xf>
    <xf numFmtId="0" fontId="5" fillId="10" borderId="23" xfId="0" applyFont="1" applyFill="1" applyBorder="1" applyAlignment="1" applyProtection="1">
      <alignment horizontal="center"/>
      <protection hidden="1"/>
    </xf>
    <xf numFmtId="0" fontId="5" fillId="24" borderId="23" xfId="0" applyFont="1" applyFill="1" applyBorder="1" applyAlignment="1" applyProtection="1">
      <alignment horizontal="center"/>
      <protection hidden="1"/>
    </xf>
    <xf numFmtId="0" fontId="5" fillId="25" borderId="23" xfId="0" applyFont="1" applyFill="1" applyBorder="1" applyAlignment="1" applyProtection="1">
      <alignment horizontal="center"/>
      <protection hidden="1"/>
    </xf>
    <xf numFmtId="0" fontId="5" fillId="26" borderId="23" xfId="0" applyFont="1" applyFill="1" applyBorder="1" applyAlignment="1" applyProtection="1">
      <alignment horizontal="center"/>
      <protection hidden="1"/>
    </xf>
    <xf numFmtId="0" fontId="5" fillId="4" borderId="23" xfId="0" applyFont="1" applyFill="1" applyBorder="1" applyAlignment="1" applyProtection="1">
      <alignment horizontal="center"/>
      <protection hidden="1"/>
    </xf>
    <xf numFmtId="0" fontId="5" fillId="4" borderId="26" xfId="0" applyFont="1" applyFill="1" applyBorder="1" applyAlignment="1" applyProtection="1">
      <alignment horizontal="center"/>
      <protection hidden="1"/>
    </xf>
    <xf numFmtId="0" fontId="5" fillId="4" borderId="24" xfId="0" applyFont="1" applyFill="1" applyBorder="1" applyAlignment="1" applyProtection="1">
      <alignment horizontal="center"/>
      <protection hidden="1"/>
    </xf>
    <xf numFmtId="0" fontId="5" fillId="18" borderId="24" xfId="0" applyFont="1" applyFill="1" applyBorder="1" applyAlignment="1" applyProtection="1">
      <alignment horizontal="center"/>
      <protection hidden="1"/>
    </xf>
    <xf numFmtId="0" fontId="5" fillId="19" borderId="24" xfId="0" applyFont="1" applyFill="1" applyBorder="1" applyAlignment="1" applyProtection="1">
      <alignment horizontal="center"/>
      <protection hidden="1"/>
    </xf>
    <xf numFmtId="0" fontId="5" fillId="20" borderId="24" xfId="0" applyFont="1" applyFill="1" applyBorder="1" applyAlignment="1" applyProtection="1">
      <alignment horizontal="center"/>
      <protection hidden="1"/>
    </xf>
    <xf numFmtId="0" fontId="5" fillId="21" borderId="24" xfId="0" applyFont="1" applyFill="1" applyBorder="1" applyAlignment="1" applyProtection="1">
      <alignment horizontal="center"/>
      <protection hidden="1"/>
    </xf>
    <xf numFmtId="0" fontId="5" fillId="22" borderId="24" xfId="0" applyFont="1" applyFill="1" applyBorder="1" applyAlignment="1" applyProtection="1">
      <alignment horizontal="center"/>
      <protection hidden="1"/>
    </xf>
    <xf numFmtId="0" fontId="5" fillId="23" borderId="24" xfId="0" applyFont="1" applyFill="1" applyBorder="1" applyAlignment="1" applyProtection="1">
      <alignment horizontal="center"/>
      <protection hidden="1"/>
    </xf>
    <xf numFmtId="0" fontId="5" fillId="10" borderId="24" xfId="0" applyFont="1" applyFill="1" applyBorder="1" applyAlignment="1" applyProtection="1">
      <alignment horizontal="center"/>
      <protection hidden="1"/>
    </xf>
    <xf numFmtId="0" fontId="5" fillId="24" borderId="24" xfId="0" applyFont="1" applyFill="1" applyBorder="1" applyAlignment="1" applyProtection="1">
      <alignment horizontal="center"/>
      <protection hidden="1"/>
    </xf>
    <xf numFmtId="0" fontId="5" fillId="25" borderId="24" xfId="0" applyFont="1" applyFill="1" applyBorder="1" applyAlignment="1" applyProtection="1">
      <alignment horizontal="center"/>
      <protection hidden="1"/>
    </xf>
    <xf numFmtId="0" fontId="5" fillId="26" borderId="24" xfId="0" applyFont="1" applyFill="1" applyBorder="1" applyAlignment="1" applyProtection="1">
      <alignment horizontal="center"/>
      <protection hidden="1"/>
    </xf>
    <xf numFmtId="9" fontId="5" fillId="4" borderId="24" xfId="2" applyFont="1" applyFill="1" applyBorder="1" applyAlignment="1" applyProtection="1">
      <alignment horizontal="center"/>
      <protection hidden="1"/>
    </xf>
    <xf numFmtId="9" fontId="5" fillId="18" borderId="24" xfId="2" applyFont="1" applyFill="1" applyBorder="1" applyAlignment="1" applyProtection="1">
      <alignment horizontal="center"/>
      <protection hidden="1"/>
    </xf>
    <xf numFmtId="9" fontId="5" fillId="19" borderId="24" xfId="2" applyFont="1" applyFill="1" applyBorder="1" applyAlignment="1" applyProtection="1">
      <alignment horizontal="center"/>
      <protection hidden="1"/>
    </xf>
    <xf numFmtId="9" fontId="5" fillId="20" borderId="24" xfId="2" applyFont="1" applyFill="1" applyBorder="1" applyAlignment="1" applyProtection="1">
      <alignment horizontal="center"/>
      <protection hidden="1"/>
    </xf>
    <xf numFmtId="9" fontId="5" fillId="21" borderId="24" xfId="2" applyFont="1" applyFill="1" applyBorder="1" applyAlignment="1" applyProtection="1">
      <alignment horizontal="center"/>
      <protection hidden="1"/>
    </xf>
    <xf numFmtId="9" fontId="5" fillId="22" borderId="24" xfId="2" applyFont="1" applyFill="1" applyBorder="1" applyAlignment="1" applyProtection="1">
      <alignment horizontal="center"/>
      <protection hidden="1"/>
    </xf>
    <xf numFmtId="9" fontId="5" fillId="23" borderId="24" xfId="2" applyFont="1" applyFill="1" applyBorder="1" applyAlignment="1" applyProtection="1">
      <alignment horizontal="center"/>
      <protection hidden="1"/>
    </xf>
    <xf numFmtId="9" fontId="5" fillId="10" borderId="24" xfId="2" applyFont="1" applyFill="1" applyBorder="1" applyAlignment="1" applyProtection="1">
      <alignment horizontal="center"/>
      <protection hidden="1"/>
    </xf>
    <xf numFmtId="9" fontId="5" fillId="24" borderId="24" xfId="2" applyFont="1" applyFill="1" applyBorder="1" applyAlignment="1" applyProtection="1">
      <alignment horizontal="center"/>
      <protection hidden="1"/>
    </xf>
    <xf numFmtId="9" fontId="5" fillId="25" borderId="24" xfId="2" applyFont="1" applyFill="1" applyBorder="1" applyAlignment="1" applyProtection="1">
      <alignment horizontal="center"/>
      <protection hidden="1"/>
    </xf>
    <xf numFmtId="9" fontId="5" fillId="26" borderId="24" xfId="2" applyFont="1" applyFill="1" applyBorder="1" applyAlignment="1" applyProtection="1">
      <alignment horizontal="center"/>
      <protection hidden="1"/>
    </xf>
    <xf numFmtId="0" fontId="3" fillId="8" borderId="15" xfId="0" applyFont="1" applyFill="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3" fillId="17" borderId="15" xfId="0" applyFont="1" applyFill="1" applyBorder="1" applyAlignment="1" applyProtection="1">
      <alignment horizontal="center" vertical="center" wrapText="1"/>
      <protection hidden="1"/>
    </xf>
    <xf numFmtId="0" fontId="3" fillId="16" borderId="15" xfId="0" applyFont="1" applyFill="1" applyBorder="1" applyAlignment="1" applyProtection="1">
      <alignment horizontal="center" vertical="center" wrapText="1"/>
      <protection hidden="1"/>
    </xf>
    <xf numFmtId="0" fontId="3" fillId="15" borderId="15" xfId="0" applyFont="1" applyFill="1" applyBorder="1" applyAlignment="1" applyProtection="1">
      <alignment horizontal="center" vertical="center" wrapText="1"/>
      <protection hidden="1"/>
    </xf>
    <xf numFmtId="0" fontId="3" fillId="15" borderId="15" xfId="0" applyFont="1" applyFill="1" applyBorder="1" applyAlignment="1" applyProtection="1">
      <alignment horizontal="center" vertical="center"/>
      <protection hidden="1"/>
    </xf>
    <xf numFmtId="0" fontId="3" fillId="14" borderId="15" xfId="0" applyFont="1" applyFill="1" applyBorder="1" applyAlignment="1" applyProtection="1">
      <alignment horizontal="center" vertical="center" wrapText="1"/>
      <protection hidden="1"/>
    </xf>
    <xf numFmtId="0" fontId="3" fillId="14" borderId="15" xfId="0" applyFont="1" applyFill="1" applyBorder="1" applyAlignment="1" applyProtection="1">
      <alignment horizontal="center" vertical="center"/>
      <protection hidden="1"/>
    </xf>
    <xf numFmtId="0" fontId="4" fillId="13" borderId="15" xfId="0" applyFont="1" applyFill="1" applyBorder="1" applyAlignment="1" applyProtection="1">
      <alignment horizontal="center" vertical="center" wrapText="1"/>
      <protection hidden="1"/>
    </xf>
    <xf numFmtId="0" fontId="4" fillId="13" borderId="15" xfId="0" applyFont="1" applyFill="1" applyBorder="1" applyAlignment="1" applyProtection="1">
      <alignment horizontal="center" vertical="center"/>
      <protection hidden="1"/>
    </xf>
    <xf numFmtId="0" fontId="3" fillId="11" borderId="15" xfId="0" applyFont="1" applyFill="1" applyBorder="1" applyAlignment="1" applyProtection="1">
      <alignment horizontal="center" vertical="center" wrapText="1"/>
      <protection hidden="1"/>
    </xf>
    <xf numFmtId="0" fontId="3" fillId="11" borderId="15" xfId="0" applyFont="1" applyFill="1" applyBorder="1" applyAlignment="1" applyProtection="1">
      <alignment horizontal="center" vertical="center"/>
      <protection hidden="1"/>
    </xf>
    <xf numFmtId="0" fontId="3" fillId="12" borderId="15" xfId="0" applyFont="1" applyFill="1" applyBorder="1" applyAlignment="1" applyProtection="1">
      <alignment horizontal="center" vertical="center" wrapText="1"/>
      <protection hidden="1"/>
    </xf>
    <xf numFmtId="0" fontId="3" fillId="12" borderId="15"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wrapText="1"/>
      <protection hidden="1"/>
    </xf>
    <xf numFmtId="0" fontId="3" fillId="9" borderId="15" xfId="0" applyFont="1" applyFill="1" applyBorder="1" applyAlignment="1" applyProtection="1">
      <alignment horizontal="center" vertical="center"/>
      <protection hidden="1"/>
    </xf>
    <xf numFmtId="0" fontId="3" fillId="7" borderId="15"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protection hidden="1"/>
    </xf>
    <xf numFmtId="0" fontId="4" fillId="6" borderId="17" xfId="0" applyFont="1" applyFill="1" applyBorder="1" applyAlignment="1" applyProtection="1">
      <alignment horizontal="left"/>
      <protection hidden="1"/>
    </xf>
    <xf numFmtId="0" fontId="8" fillId="5" borderId="0" xfId="0" applyFont="1" applyFill="1" applyAlignment="1">
      <alignment horizontal="center" vertical="center" wrapText="1"/>
    </xf>
    <xf numFmtId="0" fontId="8" fillId="5" borderId="0" xfId="0" applyFont="1" applyFill="1" applyAlignment="1" applyProtection="1">
      <alignment horizontal="center" vertical="center" wrapText="1"/>
      <protection hidden="1"/>
    </xf>
    <xf numFmtId="9" fontId="2" fillId="0" borderId="0" xfId="2" applyFont="1" applyFill="1"/>
    <xf numFmtId="164" fontId="2" fillId="28" borderId="0" xfId="0" applyNumberFormat="1" applyFont="1" applyFill="1"/>
    <xf numFmtId="9" fontId="2" fillId="28" borderId="0" xfId="2" applyFont="1" applyFill="1"/>
    <xf numFmtId="44" fontId="4" fillId="6" borderId="7" xfId="1" applyFont="1" applyFill="1" applyBorder="1" applyAlignment="1" applyProtection="1">
      <protection hidden="1"/>
    </xf>
    <xf numFmtId="0" fontId="4" fillId="6" borderId="32" xfId="0" applyFont="1" applyFill="1" applyBorder="1" applyAlignment="1" applyProtection="1">
      <alignment horizontal="left"/>
      <protection hidden="1"/>
    </xf>
    <xf numFmtId="0" fontId="10" fillId="0" borderId="0" xfId="0" applyFont="1"/>
    <xf numFmtId="49" fontId="4" fillId="0" borderId="15" xfId="0" applyNumberFormat="1" applyFont="1" applyBorder="1" applyAlignment="1" applyProtection="1">
      <alignment horizontal="center" vertical="center"/>
      <protection hidden="1"/>
    </xf>
    <xf numFmtId="49" fontId="3" fillId="17" borderId="15" xfId="0" applyNumberFormat="1" applyFont="1" applyFill="1" applyBorder="1" applyAlignment="1" applyProtection="1">
      <alignment horizontal="center" vertical="center"/>
      <protection hidden="1"/>
    </xf>
    <xf numFmtId="49" fontId="3" fillId="8" borderId="15" xfId="0" applyNumberFormat="1" applyFont="1" applyFill="1" applyBorder="1" applyAlignment="1" applyProtection="1">
      <alignment horizontal="center" vertical="center"/>
      <protection hidden="1"/>
    </xf>
    <xf numFmtId="49" fontId="3" fillId="16" borderId="15" xfId="0" applyNumberFormat="1" applyFont="1" applyFill="1" applyBorder="1" applyAlignment="1" applyProtection="1">
      <alignment horizontal="center" vertical="center"/>
      <protection hidden="1"/>
    </xf>
    <xf numFmtId="0" fontId="0" fillId="0" borderId="35" xfId="0" applyBorder="1"/>
    <xf numFmtId="0" fontId="8" fillId="5" borderId="11" xfId="0" applyFont="1" applyFill="1" applyBorder="1" applyAlignment="1" applyProtection="1">
      <alignment vertical="center" wrapText="1"/>
      <protection hidden="1"/>
    </xf>
    <xf numFmtId="0" fontId="8" fillId="5" borderId="0" xfId="0" applyFont="1" applyFill="1" applyAlignment="1" applyProtection="1">
      <alignment vertical="center" wrapText="1"/>
      <protection hidden="1"/>
    </xf>
    <xf numFmtId="0" fontId="8" fillId="5" borderId="11" xfId="0" applyFont="1" applyFill="1" applyBorder="1" applyAlignment="1">
      <alignment vertical="center" wrapText="1"/>
    </xf>
    <xf numFmtId="0" fontId="8" fillId="5" borderId="0" xfId="0" applyFont="1" applyFill="1" applyAlignment="1">
      <alignment vertical="center" wrapText="1"/>
    </xf>
    <xf numFmtId="0" fontId="2" fillId="0" borderId="12" xfId="0" applyFont="1" applyBorder="1"/>
    <xf numFmtId="0" fontId="2" fillId="0" borderId="13" xfId="0" applyFont="1" applyBorder="1"/>
    <xf numFmtId="0" fontId="2" fillId="0" borderId="30" xfId="0" applyFont="1" applyBorder="1"/>
    <xf numFmtId="0" fontId="4" fillId="0" borderId="16" xfId="0" applyFont="1" applyBorder="1" applyAlignment="1" applyProtection="1">
      <alignment horizontal="center" vertical="center" wrapText="1"/>
      <protection hidden="1"/>
    </xf>
    <xf numFmtId="0" fontId="4" fillId="5" borderId="0" xfId="0" applyFont="1" applyFill="1" applyAlignment="1" applyProtection="1">
      <alignment horizontal="center" vertical="center" wrapText="1"/>
      <protection hidden="1"/>
    </xf>
    <xf numFmtId="0" fontId="0" fillId="0" borderId="0" xfId="0" pivotButton="1"/>
    <xf numFmtId="49" fontId="0" fillId="0" borderId="38" xfId="0" applyNumberFormat="1" applyBorder="1" applyAlignment="1">
      <alignment horizontal="right"/>
    </xf>
    <xf numFmtId="0" fontId="4" fillId="0" borderId="16" xfId="0" applyFont="1" applyBorder="1" applyAlignment="1" applyProtection="1">
      <alignment horizontal="center" vertical="center"/>
      <protection locked="0"/>
    </xf>
    <xf numFmtId="9" fontId="2" fillId="0" borderId="11" xfId="2" applyFont="1" applyBorder="1"/>
    <xf numFmtId="0" fontId="2" fillId="30" borderId="8" xfId="0" applyFont="1" applyFill="1" applyBorder="1" applyAlignment="1" applyProtection="1">
      <alignment horizontal="center"/>
      <protection hidden="1"/>
    </xf>
    <xf numFmtId="0" fontId="4" fillId="31" borderId="0" xfId="0" applyFont="1" applyFill="1" applyAlignment="1">
      <alignment horizontal="center"/>
    </xf>
    <xf numFmtId="49" fontId="0" fillId="0" borderId="0" xfId="0" applyNumberFormat="1"/>
    <xf numFmtId="49" fontId="11" fillId="32" borderId="0" xfId="0" applyNumberFormat="1" applyFont="1" applyFill="1"/>
    <xf numFmtId="49" fontId="11" fillId="33" borderId="37" xfId="0" applyNumberFormat="1" applyFont="1" applyFill="1" applyBorder="1"/>
    <xf numFmtId="49" fontId="11" fillId="0" borderId="0" xfId="0" applyNumberFormat="1" applyFont="1"/>
    <xf numFmtId="49" fontId="0" fillId="0" borderId="16" xfId="0" applyNumberFormat="1" applyBorder="1"/>
    <xf numFmtId="49" fontId="10" fillId="29" borderId="37" xfId="0" applyNumberFormat="1" applyFont="1" applyFill="1" applyBorder="1"/>
    <xf numFmtId="0" fontId="0" fillId="0" borderId="0" xfId="0" applyAlignment="1">
      <alignment horizontal="center"/>
    </xf>
    <xf numFmtId="0" fontId="6" fillId="3" borderId="5" xfId="0" applyFont="1" applyFill="1" applyBorder="1" applyAlignment="1">
      <alignment horizontal="right"/>
    </xf>
    <xf numFmtId="0" fontId="5" fillId="4" borderId="5" xfId="0" applyFont="1" applyFill="1" applyBorder="1" applyProtection="1">
      <protection locked="0"/>
    </xf>
    <xf numFmtId="0" fontId="4" fillId="3" borderId="8" xfId="0" applyFont="1" applyFill="1" applyBorder="1" applyAlignment="1">
      <alignment horizontal="right"/>
    </xf>
    <xf numFmtId="0" fontId="2" fillId="4" borderId="1" xfId="0" applyFont="1" applyFill="1" applyBorder="1" applyProtection="1">
      <protection locked="0"/>
    </xf>
    <xf numFmtId="0" fontId="2" fillId="4" borderId="17" xfId="0" applyFont="1" applyFill="1" applyBorder="1" applyProtection="1">
      <protection locked="0"/>
    </xf>
    <xf numFmtId="0" fontId="2" fillId="4" borderId="42" xfId="0" applyFont="1" applyFill="1" applyBorder="1" applyProtection="1">
      <protection locked="0"/>
    </xf>
    <xf numFmtId="0" fontId="2" fillId="4" borderId="21" xfId="0" applyFont="1" applyFill="1" applyBorder="1" applyProtection="1">
      <protection locked="0"/>
    </xf>
    <xf numFmtId="0" fontId="2" fillId="4" borderId="43" xfId="0" applyFont="1" applyFill="1" applyBorder="1" applyProtection="1">
      <protection locked="0"/>
    </xf>
    <xf numFmtId="0" fontId="4" fillId="3" borderId="43" xfId="0" applyFont="1" applyFill="1" applyBorder="1" applyAlignment="1">
      <alignment horizontal="right"/>
    </xf>
    <xf numFmtId="0" fontId="2" fillId="4" borderId="26" xfId="0" applyFont="1" applyFill="1" applyBorder="1" applyProtection="1">
      <protection locked="0"/>
    </xf>
    <xf numFmtId="0" fontId="2" fillId="4" borderId="22" xfId="0" applyFont="1" applyFill="1" applyBorder="1" applyProtection="1">
      <protection locked="0"/>
    </xf>
    <xf numFmtId="0" fontId="13" fillId="26" borderId="0" xfId="0" applyFont="1" applyFill="1"/>
    <xf numFmtId="0" fontId="14" fillId="4" borderId="17" xfId="3" applyFill="1" applyBorder="1" applyAlignment="1" applyProtection="1">
      <protection locked="0"/>
    </xf>
    <xf numFmtId="0" fontId="15" fillId="0" borderId="0" xfId="0" applyFont="1" applyAlignment="1">
      <alignment vertical="center"/>
    </xf>
    <xf numFmtId="0" fontId="15" fillId="0" borderId="0" xfId="0" applyFont="1" applyAlignment="1">
      <alignment horizontal="center" vertical="center"/>
    </xf>
    <xf numFmtId="0" fontId="15" fillId="0" borderId="15" xfId="0" applyFont="1" applyBorder="1" applyAlignment="1">
      <alignment vertical="center"/>
    </xf>
    <xf numFmtId="49" fontId="0" fillId="0" borderId="27" xfId="0" applyNumberFormat="1" applyBorder="1"/>
    <xf numFmtId="49" fontId="10" fillId="29" borderId="0" xfId="0" applyNumberFormat="1" applyFont="1" applyFill="1"/>
    <xf numFmtId="164" fontId="4" fillId="0" borderId="25" xfId="0" applyNumberFormat="1" applyFont="1" applyBorder="1" applyAlignment="1" applyProtection="1">
      <alignment vertical="center"/>
      <protection hidden="1"/>
    </xf>
    <xf numFmtId="0" fontId="4" fillId="0" borderId="15" xfId="0" applyFont="1" applyBorder="1" applyAlignment="1" applyProtection="1">
      <alignment vertical="center" wrapText="1"/>
      <protection hidden="1"/>
    </xf>
    <xf numFmtId="0" fontId="4" fillId="0" borderId="15" xfId="0" applyFont="1" applyBorder="1" applyAlignment="1" applyProtection="1">
      <alignment wrapText="1"/>
      <protection hidden="1"/>
    </xf>
    <xf numFmtId="49" fontId="0" fillId="29" borderId="44" xfId="0" applyNumberFormat="1" applyFill="1" applyBorder="1"/>
    <xf numFmtId="0" fontId="4" fillId="5" borderId="25" xfId="0" applyFont="1" applyFill="1" applyBorder="1" applyAlignment="1" applyProtection="1">
      <alignment horizontal="center" vertical="center"/>
      <protection hidden="1"/>
    </xf>
    <xf numFmtId="0" fontId="15" fillId="0" borderId="15" xfId="0" applyFont="1" applyBorder="1" applyAlignment="1" applyProtection="1">
      <alignment horizontal="left" vertical="center"/>
      <protection locked="0"/>
    </xf>
    <xf numFmtId="0" fontId="15" fillId="0" borderId="15" xfId="0" applyFont="1" applyBorder="1" applyAlignment="1" applyProtection="1">
      <alignment vertical="center"/>
      <protection locked="0"/>
    </xf>
    <xf numFmtId="0" fontId="10" fillId="26" borderId="15" xfId="0" applyFont="1" applyFill="1" applyBorder="1" applyAlignment="1" applyProtection="1">
      <alignment horizontal="center" vertical="center"/>
      <protection locked="0"/>
    </xf>
    <xf numFmtId="0" fontId="0" fillId="0" borderId="0" xfId="0" applyProtection="1">
      <protection locked="0"/>
    </xf>
    <xf numFmtId="0" fontId="2" fillId="4" borderId="5" xfId="0" quotePrefix="1" applyFont="1" applyFill="1" applyBorder="1" applyProtection="1">
      <protection locked="0"/>
    </xf>
    <xf numFmtId="0" fontId="2" fillId="4" borderId="43" xfId="0" quotePrefix="1" applyFont="1" applyFill="1" applyBorder="1" applyProtection="1">
      <protection locked="0"/>
    </xf>
    <xf numFmtId="0" fontId="3" fillId="0" borderId="0" xfId="0" applyFont="1"/>
    <xf numFmtId="0" fontId="5" fillId="34" borderId="2" xfId="0" applyFont="1" applyFill="1" applyBorder="1" applyAlignment="1" applyProtection="1">
      <alignment horizontal="center"/>
      <protection locked="0"/>
    </xf>
    <xf numFmtId="0" fontId="12" fillId="2" borderId="45" xfId="0" applyFont="1" applyFill="1" applyBorder="1" applyAlignment="1">
      <alignment horizontal="center"/>
    </xf>
    <xf numFmtId="44" fontId="0" fillId="0" borderId="46" xfId="1" applyFont="1" applyBorder="1"/>
    <xf numFmtId="164" fontId="2" fillId="13" borderId="0" xfId="0" applyNumberFormat="1" applyFont="1" applyFill="1"/>
    <xf numFmtId="164" fontId="4" fillId="0" borderId="12" xfId="0" applyNumberFormat="1" applyFont="1" applyBorder="1" applyAlignment="1">
      <alignment horizontal="right"/>
    </xf>
    <xf numFmtId="44" fontId="6" fillId="27" borderId="10" xfId="0" applyNumberFormat="1" applyFont="1" applyFill="1" applyBorder="1" applyAlignment="1">
      <alignment horizontal="right"/>
    </xf>
    <xf numFmtId="0" fontId="2" fillId="27" borderId="10" xfId="0" applyFont="1" applyFill="1" applyBorder="1"/>
    <xf numFmtId="164" fontId="6" fillId="27" borderId="12" xfId="0" applyNumberFormat="1" applyFont="1" applyFill="1" applyBorder="1" applyAlignment="1">
      <alignment horizontal="right"/>
    </xf>
    <xf numFmtId="164" fontId="2" fillId="35" borderId="0" xfId="0" applyNumberFormat="1" applyFont="1" applyFill="1"/>
    <xf numFmtId="0" fontId="5" fillId="0" borderId="12" xfId="0" applyFont="1" applyBorder="1" applyAlignment="1">
      <alignment horizontal="center"/>
    </xf>
    <xf numFmtId="1" fontId="5" fillId="0" borderId="10" xfId="0" applyNumberFormat="1" applyFont="1" applyBorder="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1" fontId="5" fillId="0" borderId="0" xfId="0" applyNumberFormat="1" applyFont="1" applyAlignment="1">
      <alignment horizontal="center"/>
    </xf>
    <xf numFmtId="1" fontId="6" fillId="0" borderId="18" xfId="0" applyNumberFormat="1" applyFont="1" applyBorder="1" applyAlignment="1" applyProtection="1">
      <alignment horizontal="center"/>
      <protection hidden="1"/>
    </xf>
    <xf numFmtId="9" fontId="2" fillId="0" borderId="0" xfId="2" applyFont="1" applyBorder="1"/>
    <xf numFmtId="9" fontId="4" fillId="0" borderId="15" xfId="0" applyNumberFormat="1" applyFont="1" applyBorder="1" applyAlignment="1" applyProtection="1">
      <alignment vertical="center" wrapText="1"/>
      <protection hidden="1"/>
    </xf>
    <xf numFmtId="0" fontId="8" fillId="5" borderId="0" xfId="0" applyFont="1" applyFill="1" applyAlignment="1">
      <alignment horizontal="center" vertical="center"/>
    </xf>
    <xf numFmtId="0" fontId="16" fillId="0" borderId="0" xfId="0" applyFont="1"/>
    <xf numFmtId="164" fontId="17" fillId="0" borderId="0" xfId="0" applyNumberFormat="1" applyFont="1"/>
    <xf numFmtId="0" fontId="17" fillId="0" borderId="0" xfId="0" applyFont="1"/>
    <xf numFmtId="0" fontId="17" fillId="0" borderId="0" xfId="0" applyFont="1" applyAlignment="1">
      <alignment horizontal="center"/>
    </xf>
    <xf numFmtId="1" fontId="17" fillId="0" borderId="0" xfId="0" applyNumberFormat="1" applyFont="1" applyAlignment="1">
      <alignment horizontal="center"/>
    </xf>
    <xf numFmtId="49" fontId="11" fillId="29" borderId="37" xfId="0" applyNumberFormat="1" applyFont="1" applyFill="1" applyBorder="1"/>
    <xf numFmtId="0" fontId="13" fillId="0" borderId="0" xfId="0" applyFont="1"/>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right" vertical="center"/>
    </xf>
    <xf numFmtId="9" fontId="2" fillId="0" borderId="0" xfId="2" applyFont="1" applyAlignment="1">
      <alignment horizontal="right"/>
    </xf>
    <xf numFmtId="9" fontId="17" fillId="0" borderId="0" xfId="2" applyFont="1" applyAlignment="1">
      <alignment horizontal="right"/>
    </xf>
    <xf numFmtId="0" fontId="4" fillId="0" borderId="0" xfId="0" applyFont="1" applyAlignment="1" applyProtection="1">
      <alignment horizontal="center"/>
      <protection hidden="1"/>
    </xf>
    <xf numFmtId="0" fontId="4" fillId="0" borderId="0" xfId="0" applyFont="1" applyAlignment="1" applyProtection="1">
      <alignment horizontal="center" vertical="center"/>
      <protection hidden="1"/>
    </xf>
    <xf numFmtId="0" fontId="2" fillId="15" borderId="0" xfId="0" applyFont="1" applyFill="1" applyAlignment="1">
      <alignment horizontal="center"/>
    </xf>
    <xf numFmtId="0" fontId="0" fillId="15" borderId="0" xfId="0" applyFill="1" applyAlignment="1">
      <alignment horizontal="center" vertical="top"/>
    </xf>
    <xf numFmtId="0" fontId="0" fillId="0" borderId="0" xfId="0" applyAlignment="1">
      <alignment horizontal="center" vertical="top"/>
    </xf>
    <xf numFmtId="0" fontId="2" fillId="6" borderId="0" xfId="0" applyFont="1" applyFill="1"/>
    <xf numFmtId="0" fontId="4" fillId="6" borderId="0" xfId="0" applyFont="1" applyFill="1"/>
    <xf numFmtId="0" fontId="4" fillId="6" borderId="0" xfId="0" applyFont="1" applyFill="1" applyAlignment="1">
      <alignment vertical="center"/>
    </xf>
    <xf numFmtId="9" fontId="2" fillId="6" borderId="0" xfId="2" applyFont="1" applyFill="1"/>
    <xf numFmtId="0" fontId="17" fillId="6" borderId="0" xfId="0" applyFont="1" applyFill="1"/>
    <xf numFmtId="0" fontId="5" fillId="4" borderId="47" xfId="0" applyFont="1" applyFill="1" applyBorder="1" applyAlignment="1" applyProtection="1">
      <alignment horizontal="center"/>
      <protection hidden="1"/>
    </xf>
    <xf numFmtId="0" fontId="5" fillId="18" borderId="47" xfId="0" applyFont="1" applyFill="1" applyBorder="1" applyAlignment="1" applyProtection="1">
      <alignment horizontal="center"/>
      <protection hidden="1"/>
    </xf>
    <xf numFmtId="0" fontId="5" fillId="19" borderId="47" xfId="0" applyFont="1" applyFill="1" applyBorder="1" applyAlignment="1" applyProtection="1">
      <alignment horizontal="center"/>
      <protection hidden="1"/>
    </xf>
    <xf numFmtId="0" fontId="5" fillId="20" borderId="47" xfId="0" applyFont="1" applyFill="1" applyBorder="1" applyAlignment="1" applyProtection="1">
      <alignment horizontal="center"/>
      <protection hidden="1"/>
    </xf>
    <xf numFmtId="0" fontId="5" fillId="21" borderId="47" xfId="0" applyFont="1" applyFill="1" applyBorder="1" applyAlignment="1" applyProtection="1">
      <alignment horizontal="center"/>
      <protection hidden="1"/>
    </xf>
    <xf numFmtId="0" fontId="5" fillId="22" borderId="47" xfId="0" applyFont="1" applyFill="1" applyBorder="1" applyAlignment="1" applyProtection="1">
      <alignment horizontal="center"/>
      <protection hidden="1"/>
    </xf>
    <xf numFmtId="0" fontId="5" fillId="23" borderId="47" xfId="0" applyFont="1" applyFill="1" applyBorder="1" applyAlignment="1" applyProtection="1">
      <alignment horizontal="center"/>
      <protection hidden="1"/>
    </xf>
    <xf numFmtId="0" fontId="5" fillId="10" borderId="47" xfId="0" applyFont="1" applyFill="1" applyBorder="1" applyAlignment="1" applyProtection="1">
      <alignment horizontal="center"/>
      <protection hidden="1"/>
    </xf>
    <xf numFmtId="0" fontId="5" fillId="24" borderId="47" xfId="0" applyFont="1" applyFill="1" applyBorder="1" applyAlignment="1" applyProtection="1">
      <alignment horizontal="center"/>
      <protection hidden="1"/>
    </xf>
    <xf numFmtId="9" fontId="5" fillId="4" borderId="47" xfId="2" applyFont="1" applyFill="1" applyBorder="1" applyAlignment="1" applyProtection="1">
      <alignment horizontal="center"/>
      <protection hidden="1"/>
    </xf>
    <xf numFmtId="9" fontId="5" fillId="18" borderId="47" xfId="2" applyFont="1" applyFill="1" applyBorder="1" applyAlignment="1" applyProtection="1">
      <alignment horizontal="center"/>
      <protection hidden="1"/>
    </xf>
    <xf numFmtId="9" fontId="5" fillId="19" borderId="47" xfId="2" applyFont="1" applyFill="1" applyBorder="1" applyAlignment="1" applyProtection="1">
      <alignment horizontal="center"/>
      <protection hidden="1"/>
    </xf>
    <xf numFmtId="9" fontId="5" fillId="20" borderId="47" xfId="2" applyFont="1" applyFill="1" applyBorder="1" applyAlignment="1" applyProtection="1">
      <alignment horizontal="center"/>
      <protection hidden="1"/>
    </xf>
    <xf numFmtId="9" fontId="5" fillId="21" borderId="47" xfId="2" applyFont="1" applyFill="1" applyBorder="1" applyAlignment="1" applyProtection="1">
      <alignment horizontal="center"/>
      <protection hidden="1"/>
    </xf>
    <xf numFmtId="9" fontId="5" fillId="22" borderId="47" xfId="2" applyFont="1" applyFill="1" applyBorder="1" applyAlignment="1" applyProtection="1">
      <alignment horizontal="center"/>
      <protection hidden="1"/>
    </xf>
    <xf numFmtId="9" fontId="5" fillId="23" borderId="47" xfId="2" applyFont="1" applyFill="1" applyBorder="1" applyAlignment="1" applyProtection="1">
      <alignment horizontal="center"/>
      <protection hidden="1"/>
    </xf>
    <xf numFmtId="9" fontId="5" fillId="10" borderId="47" xfId="2" applyFont="1" applyFill="1" applyBorder="1" applyAlignment="1" applyProtection="1">
      <alignment horizontal="center"/>
      <protection hidden="1"/>
    </xf>
    <xf numFmtId="9" fontId="5" fillId="24" borderId="47" xfId="2" applyFont="1" applyFill="1" applyBorder="1" applyAlignment="1" applyProtection="1">
      <alignment horizontal="center"/>
      <protection hidden="1"/>
    </xf>
    <xf numFmtId="0" fontId="5" fillId="26" borderId="48" xfId="0" applyFont="1" applyFill="1" applyBorder="1" applyAlignment="1" applyProtection="1">
      <alignment horizontal="center"/>
      <protection hidden="1"/>
    </xf>
    <xf numFmtId="9" fontId="5" fillId="25" borderId="49" xfId="2" applyFont="1" applyFill="1" applyBorder="1" applyAlignment="1" applyProtection="1">
      <alignment horizontal="center"/>
      <protection hidden="1"/>
    </xf>
    <xf numFmtId="0" fontId="5" fillId="25" borderId="47" xfId="0" applyFont="1" applyFill="1" applyBorder="1" applyAlignment="1" applyProtection="1">
      <alignment horizontal="center"/>
      <protection hidden="1"/>
    </xf>
    <xf numFmtId="165" fontId="0" fillId="0" borderId="0" xfId="0" applyNumberFormat="1"/>
    <xf numFmtId="165" fontId="5" fillId="4" borderId="5" xfId="0" applyNumberFormat="1" applyFont="1" applyFill="1" applyBorder="1" applyProtection="1">
      <protection locked="0"/>
    </xf>
    <xf numFmtId="165" fontId="13" fillId="26" borderId="0" xfId="0" applyNumberFormat="1" applyFont="1" applyFill="1"/>
    <xf numFmtId="0" fontId="0" fillId="0" borderId="0" xfId="0" applyAlignment="1">
      <alignment horizontal="left"/>
    </xf>
    <xf numFmtId="0" fontId="19" fillId="0" borderId="27" xfId="0" applyFont="1" applyBorder="1" applyAlignment="1">
      <alignment vertical="center"/>
    </xf>
    <xf numFmtId="0" fontId="19" fillId="0" borderId="16" xfId="0" applyFont="1" applyBorder="1" applyAlignment="1">
      <alignment vertical="center"/>
    </xf>
    <xf numFmtId="0" fontId="19" fillId="0" borderId="28" xfId="0" applyFont="1" applyBorder="1" applyAlignment="1">
      <alignment vertical="center"/>
    </xf>
    <xf numFmtId="0" fontId="19" fillId="0" borderId="16" xfId="0" applyFont="1" applyBorder="1" applyAlignment="1" applyProtection="1">
      <alignment vertical="center"/>
      <protection hidden="1"/>
    </xf>
    <xf numFmtId="0" fontId="19" fillId="0" borderId="27" xfId="0" applyFont="1" applyBorder="1" applyAlignment="1" applyProtection="1">
      <alignment vertical="center"/>
      <protection hidden="1"/>
    </xf>
    <xf numFmtId="0" fontId="19" fillId="0" borderId="28" xfId="0" applyFont="1" applyBorder="1" applyAlignment="1" applyProtection="1">
      <alignment vertical="center"/>
      <protection hidden="1"/>
    </xf>
    <xf numFmtId="165" fontId="2" fillId="4" borderId="31" xfId="1" applyNumberFormat="1" applyFont="1" applyFill="1" applyBorder="1" applyAlignment="1" applyProtection="1">
      <alignment horizontal="right"/>
      <protection hidden="1"/>
    </xf>
    <xf numFmtId="165" fontId="16" fillId="4" borderId="33" xfId="1" applyNumberFormat="1" applyFont="1" applyFill="1" applyBorder="1" applyAlignment="1" applyProtection="1">
      <alignment horizontal="right"/>
      <protection hidden="1"/>
    </xf>
    <xf numFmtId="0" fontId="16" fillId="6" borderId="34" xfId="0" applyFont="1" applyFill="1" applyBorder="1" applyAlignment="1" applyProtection="1">
      <alignment horizontal="left"/>
      <protection hidden="1"/>
    </xf>
    <xf numFmtId="1" fontId="6" fillId="0" borderId="18" xfId="0" applyNumberFormat="1" applyFont="1" applyBorder="1"/>
    <xf numFmtId="1" fontId="2" fillId="0" borderId="15" xfId="0" applyNumberFormat="1" applyFont="1" applyBorder="1"/>
    <xf numFmtId="1" fontId="2" fillId="0" borderId="0" xfId="0" applyNumberFormat="1" applyFont="1"/>
    <xf numFmtId="1" fontId="17" fillId="0" borderId="0" xfId="0" applyNumberFormat="1" applyFont="1"/>
    <xf numFmtId="0" fontId="2" fillId="16" borderId="10" xfId="0" applyFont="1" applyFill="1" applyBorder="1"/>
    <xf numFmtId="164" fontId="4" fillId="16" borderId="12" xfId="0" applyNumberFormat="1" applyFont="1" applyFill="1" applyBorder="1" applyAlignment="1">
      <alignment horizontal="right"/>
    </xf>
    <xf numFmtId="164" fontId="2" fillId="16" borderId="15" xfId="0" applyNumberFormat="1" applyFont="1" applyFill="1" applyBorder="1"/>
    <xf numFmtId="44" fontId="6" fillId="16" borderId="10" xfId="0" applyNumberFormat="1" applyFont="1" applyFill="1" applyBorder="1" applyAlignment="1">
      <alignment horizontal="right"/>
    </xf>
    <xf numFmtId="44" fontId="4" fillId="16" borderId="10" xfId="0" applyNumberFormat="1" applyFont="1" applyFill="1" applyBorder="1" applyAlignment="1">
      <alignment horizontal="right"/>
    </xf>
    <xf numFmtId="0" fontId="5" fillId="16" borderId="10" xfId="0" applyFont="1" applyFill="1" applyBorder="1" applyAlignment="1">
      <alignment horizontal="right"/>
    </xf>
    <xf numFmtId="0" fontId="5" fillId="10" borderId="10" xfId="0" applyFont="1" applyFill="1" applyBorder="1"/>
    <xf numFmtId="0" fontId="5" fillId="10" borderId="10" xfId="0" applyFont="1" applyFill="1" applyBorder="1" applyAlignment="1">
      <alignment horizontal="right"/>
    </xf>
    <xf numFmtId="164" fontId="6" fillId="10" borderId="12" xfId="0" applyNumberFormat="1" applyFont="1" applyFill="1" applyBorder="1" applyAlignment="1">
      <alignment horizontal="right"/>
    </xf>
    <xf numFmtId="0" fontId="2" fillId="36" borderId="10" xfId="0" applyFont="1" applyFill="1" applyBorder="1"/>
    <xf numFmtId="0" fontId="2" fillId="36" borderId="12" xfId="0" applyFont="1" applyFill="1" applyBorder="1"/>
    <xf numFmtId="0" fontId="2" fillId="36" borderId="13" xfId="0" applyFont="1" applyFill="1" applyBorder="1"/>
    <xf numFmtId="0" fontId="2" fillId="36" borderId="14" xfId="0" applyFont="1" applyFill="1" applyBorder="1"/>
    <xf numFmtId="0" fontId="2" fillId="36" borderId="10" xfId="0" applyFont="1" applyFill="1" applyBorder="1" applyAlignment="1">
      <alignment horizontal="right"/>
    </xf>
    <xf numFmtId="164" fontId="4" fillId="36" borderId="12" xfId="0" applyNumberFormat="1" applyFont="1" applyFill="1" applyBorder="1" applyAlignment="1">
      <alignment horizontal="right"/>
    </xf>
    <xf numFmtId="164" fontId="2" fillId="36" borderId="15" xfId="0" applyNumberFormat="1" applyFont="1" applyFill="1" applyBorder="1"/>
    <xf numFmtId="0" fontId="2" fillId="6" borderId="7" xfId="0" applyFont="1" applyFill="1" applyBorder="1" applyAlignment="1" applyProtection="1">
      <alignment horizontal="left"/>
      <protection hidden="1"/>
    </xf>
    <xf numFmtId="0" fontId="2" fillId="4" borderId="5" xfId="0" applyFont="1" applyFill="1" applyBorder="1" applyAlignment="1" applyProtection="1">
      <alignment horizontal="left"/>
      <protection locked="0"/>
    </xf>
    <xf numFmtId="0" fontId="14" fillId="4" borderId="5" xfId="3" applyFill="1" applyBorder="1" applyAlignment="1" applyProtection="1">
      <alignment horizontal="left"/>
      <protection locked="0"/>
    </xf>
    <xf numFmtId="0" fontId="18" fillId="4" borderId="9" xfId="0" applyFont="1" applyFill="1" applyBorder="1" applyAlignment="1">
      <alignment horizontal="left" vertical="top" wrapText="1"/>
    </xf>
    <xf numFmtId="0" fontId="2" fillId="4" borderId="0" xfId="0" applyFont="1" applyFill="1" applyAlignment="1">
      <alignment horizontal="left" vertical="top" wrapText="1"/>
    </xf>
    <xf numFmtId="0" fontId="2" fillId="4" borderId="9" xfId="0" applyFont="1" applyFill="1" applyBorder="1" applyAlignment="1">
      <alignment horizontal="left" vertical="top" wrapText="1"/>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23" xfId="0" applyFont="1" applyFill="1" applyBorder="1" applyAlignment="1">
      <alignment horizontal="center" vertical="center"/>
    </xf>
    <xf numFmtId="0" fontId="2" fillId="4" borderId="8" xfId="0" applyFont="1" applyFill="1" applyBorder="1" applyAlignment="1" applyProtection="1">
      <alignment horizontal="left"/>
      <protection locked="0"/>
    </xf>
    <xf numFmtId="0" fontId="2" fillId="4" borderId="7" xfId="0" applyFont="1" applyFill="1" applyBorder="1" applyAlignment="1" applyProtection="1">
      <alignment horizontal="left"/>
      <protection locked="0"/>
    </xf>
    <xf numFmtId="0" fontId="2" fillId="4" borderId="41" xfId="0" applyFont="1" applyFill="1" applyBorder="1" applyAlignment="1" applyProtection="1">
      <alignment horizontal="left"/>
      <protection locked="0"/>
    </xf>
    <xf numFmtId="0" fontId="4" fillId="0" borderId="0" xfId="0" applyFont="1" applyAlignment="1" applyProtection="1">
      <alignment horizontal="center" wrapText="1"/>
      <protection hidden="1"/>
    </xf>
    <xf numFmtId="0" fontId="3" fillId="7" borderId="15"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protection hidden="1"/>
    </xf>
    <xf numFmtId="0" fontId="4" fillId="0" borderId="15"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protection hidden="1"/>
    </xf>
    <xf numFmtId="0" fontId="4" fillId="0" borderId="25" xfId="0" applyFont="1" applyBorder="1" applyAlignment="1" applyProtection="1">
      <alignment horizontal="center" vertical="center" wrapText="1"/>
      <protection hidden="1"/>
    </xf>
    <xf numFmtId="0" fontId="3" fillId="8" borderId="15" xfId="0" applyFont="1" applyFill="1" applyBorder="1" applyAlignment="1" applyProtection="1">
      <alignment horizontal="center" vertical="center" wrapText="1"/>
      <protection hidden="1"/>
    </xf>
    <xf numFmtId="0" fontId="3" fillId="8" borderId="15" xfId="0" applyFont="1" applyFill="1" applyBorder="1" applyAlignment="1" applyProtection="1">
      <alignment horizontal="center" vertical="center"/>
      <protection hidden="1"/>
    </xf>
    <xf numFmtId="0" fontId="3" fillId="17" borderId="15" xfId="0" applyFont="1" applyFill="1" applyBorder="1" applyAlignment="1" applyProtection="1">
      <alignment horizontal="center" vertical="center" wrapText="1"/>
      <protection hidden="1"/>
    </xf>
    <xf numFmtId="0" fontId="3" fillId="17" borderId="15" xfId="0" applyFont="1" applyFill="1" applyBorder="1" applyAlignment="1" applyProtection="1">
      <alignment horizontal="center" vertical="center"/>
      <protection hidden="1"/>
    </xf>
    <xf numFmtId="0" fontId="3" fillId="16" borderId="15" xfId="0" applyFont="1" applyFill="1" applyBorder="1" applyAlignment="1" applyProtection="1">
      <alignment horizontal="center" vertical="center" wrapText="1"/>
      <protection hidden="1"/>
    </xf>
    <xf numFmtId="0" fontId="3" fillId="16" borderId="15" xfId="0" applyFont="1" applyFill="1" applyBorder="1" applyAlignment="1" applyProtection="1">
      <alignment horizontal="center" vertical="center"/>
      <protection hidden="1"/>
    </xf>
    <xf numFmtId="0" fontId="3" fillId="15" borderId="15" xfId="0" applyFont="1" applyFill="1" applyBorder="1" applyAlignment="1" applyProtection="1">
      <alignment horizontal="center" vertical="center" wrapText="1"/>
      <protection hidden="1"/>
    </xf>
    <xf numFmtId="0" fontId="3" fillId="15" borderId="15" xfId="0" applyFont="1" applyFill="1" applyBorder="1" applyAlignment="1" applyProtection="1">
      <alignment horizontal="center" vertical="center"/>
      <protection hidden="1"/>
    </xf>
    <xf numFmtId="0" fontId="3" fillId="14" borderId="15" xfId="0" applyFont="1" applyFill="1" applyBorder="1" applyAlignment="1" applyProtection="1">
      <alignment horizontal="center" vertical="center" wrapText="1"/>
      <protection hidden="1"/>
    </xf>
    <xf numFmtId="0" fontId="3" fillId="14" borderId="15" xfId="0" applyFont="1" applyFill="1" applyBorder="1" applyAlignment="1" applyProtection="1">
      <alignment horizontal="center" vertical="center"/>
      <protection hidden="1"/>
    </xf>
    <xf numFmtId="0" fontId="4" fillId="13" borderId="15" xfId="0" applyFont="1" applyFill="1" applyBorder="1" applyAlignment="1" applyProtection="1">
      <alignment horizontal="center" vertical="center" wrapText="1"/>
      <protection hidden="1"/>
    </xf>
    <xf numFmtId="0" fontId="4" fillId="13" borderId="15" xfId="0" applyFont="1" applyFill="1" applyBorder="1" applyAlignment="1" applyProtection="1">
      <alignment horizontal="center" vertical="center"/>
      <protection hidden="1"/>
    </xf>
    <xf numFmtId="0" fontId="3" fillId="11" borderId="15" xfId="0" applyFont="1" applyFill="1" applyBorder="1" applyAlignment="1" applyProtection="1">
      <alignment horizontal="center" vertical="center" wrapText="1"/>
      <protection hidden="1"/>
    </xf>
    <xf numFmtId="0" fontId="3" fillId="11" borderId="15" xfId="0" applyFont="1" applyFill="1" applyBorder="1" applyAlignment="1" applyProtection="1">
      <alignment horizontal="center" vertical="center"/>
      <protection hidden="1"/>
    </xf>
    <xf numFmtId="0" fontId="3" fillId="12" borderId="15" xfId="0" applyFont="1" applyFill="1" applyBorder="1" applyAlignment="1" applyProtection="1">
      <alignment horizontal="center" vertical="center" wrapText="1"/>
      <protection hidden="1"/>
    </xf>
    <xf numFmtId="0" fontId="3" fillId="12" borderId="15"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wrapText="1"/>
      <protection hidden="1"/>
    </xf>
    <xf numFmtId="0" fontId="3" fillId="9" borderId="15" xfId="0" applyFont="1" applyFill="1" applyBorder="1" applyAlignment="1" applyProtection="1">
      <alignment horizontal="center" vertical="center"/>
      <protection hidden="1"/>
    </xf>
    <xf numFmtId="44" fontId="4" fillId="4" borderId="9" xfId="1" applyFont="1" applyFill="1" applyBorder="1" applyAlignment="1" applyProtection="1">
      <alignment horizontal="center"/>
      <protection hidden="1"/>
    </xf>
    <xf numFmtId="44" fontId="4" fillId="4" borderId="0" xfId="1" applyFont="1" applyFill="1" applyBorder="1" applyAlignment="1" applyProtection="1">
      <alignment horizontal="center"/>
      <protection hidden="1"/>
    </xf>
    <xf numFmtId="0" fontId="4" fillId="5" borderId="6" xfId="0" applyFont="1" applyFill="1" applyBorder="1" applyAlignment="1" applyProtection="1">
      <alignment horizontal="center" vertical="center"/>
      <protection hidden="1"/>
    </xf>
    <xf numFmtId="1" fontId="9" fillId="4" borderId="29" xfId="0" applyNumberFormat="1" applyFont="1" applyFill="1" applyBorder="1" applyAlignment="1" applyProtection="1">
      <alignment horizontal="center" vertical="center"/>
      <protection hidden="1"/>
    </xf>
    <xf numFmtId="1" fontId="9" fillId="4" borderId="0" xfId="0" applyNumberFormat="1" applyFont="1" applyFill="1" applyAlignment="1" applyProtection="1">
      <alignment horizontal="center" vertical="center"/>
      <protection hidden="1"/>
    </xf>
    <xf numFmtId="0" fontId="4" fillId="5" borderId="0" xfId="0" applyFont="1" applyFill="1" applyAlignment="1" applyProtection="1">
      <alignment horizontal="center" vertical="center"/>
      <protection hidden="1"/>
    </xf>
    <xf numFmtId="44" fontId="4" fillId="6" borderId="7" xfId="1" applyFont="1" applyFill="1" applyBorder="1" applyAlignment="1" applyProtection="1">
      <alignment horizontal="center"/>
      <protection hidden="1"/>
    </xf>
    <xf numFmtId="0" fontId="2" fillId="4" borderId="8"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44" fontId="2" fillId="4" borderId="9" xfId="1" applyFont="1" applyFill="1" applyBorder="1" applyAlignment="1" applyProtection="1">
      <alignment horizontal="center"/>
      <protection hidden="1"/>
    </xf>
    <xf numFmtId="44" fontId="2" fillId="4" borderId="0" xfId="1" applyFont="1" applyFill="1" applyBorder="1" applyAlignment="1" applyProtection="1">
      <alignment horizontal="center"/>
      <protection hidden="1"/>
    </xf>
    <xf numFmtId="0" fontId="5" fillId="10" borderId="12" xfId="0" applyFont="1" applyFill="1" applyBorder="1" applyAlignment="1">
      <alignment horizontal="center"/>
    </xf>
    <xf numFmtId="0" fontId="5" fillId="10" borderId="14" xfId="0" applyFont="1" applyFill="1" applyBorder="1" applyAlignment="1">
      <alignment horizontal="center"/>
    </xf>
    <xf numFmtId="0" fontId="3" fillId="5" borderId="6" xfId="0" applyFont="1" applyFill="1" applyBorder="1" applyAlignment="1" applyProtection="1">
      <alignment horizontal="center" vertical="center"/>
      <protection hidden="1"/>
    </xf>
    <xf numFmtId="0" fontId="5" fillId="27" borderId="12" xfId="0" applyFont="1" applyFill="1" applyBorder="1" applyAlignment="1">
      <alignment horizontal="center"/>
    </xf>
    <xf numFmtId="0" fontId="5" fillId="27" borderId="14" xfId="0" applyFont="1" applyFill="1" applyBorder="1" applyAlignment="1">
      <alignment horizontal="center"/>
    </xf>
    <xf numFmtId="0" fontId="2" fillId="0" borderId="12" xfId="0" applyFont="1" applyBorder="1" applyAlignment="1">
      <alignment horizontal="left"/>
    </xf>
    <xf numFmtId="0" fontId="2" fillId="0" borderId="14" xfId="0" applyFont="1" applyBorder="1" applyAlignment="1">
      <alignment horizontal="left"/>
    </xf>
    <xf numFmtId="0" fontId="5" fillId="16" borderId="12" xfId="0" applyFont="1" applyFill="1" applyBorder="1" applyAlignment="1">
      <alignment horizontal="center"/>
    </xf>
    <xf numFmtId="0" fontId="5" fillId="16" borderId="14" xfId="0" applyFont="1" applyFill="1" applyBorder="1" applyAlignment="1">
      <alignment horizontal="center"/>
    </xf>
    <xf numFmtId="0" fontId="3" fillId="5" borderId="3" xfId="0" applyFont="1" applyFill="1" applyBorder="1" applyAlignment="1" applyProtection="1">
      <alignment horizontal="center" vertical="center"/>
      <protection hidden="1"/>
    </xf>
    <xf numFmtId="0" fontId="4" fillId="0" borderId="0" xfId="0" applyFont="1" applyAlignment="1">
      <alignment horizontal="center" vertical="center"/>
    </xf>
    <xf numFmtId="0" fontId="3" fillId="5" borderId="16" xfId="0" applyFont="1" applyFill="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4" fillId="5" borderId="36" xfId="0" applyFont="1" applyFill="1" applyBorder="1" applyAlignment="1" applyProtection="1">
      <alignment horizontal="center" vertical="center"/>
      <protection hidden="1"/>
    </xf>
    <xf numFmtId="2" fontId="6" fillId="0" borderId="39" xfId="0" applyNumberFormat="1" applyFont="1" applyBorder="1" applyAlignment="1">
      <alignment horizontal="center"/>
    </xf>
    <xf numFmtId="2" fontId="6" fillId="0" borderId="40" xfId="0" applyNumberFormat="1" applyFont="1" applyBorder="1" applyAlignment="1">
      <alignment horizontal="center"/>
    </xf>
    <xf numFmtId="0" fontId="2" fillId="36" borderId="12" xfId="0" applyFont="1" applyFill="1" applyBorder="1" applyAlignment="1">
      <alignment horizontal="left"/>
    </xf>
    <xf numFmtId="0" fontId="2" fillId="36" borderId="14" xfId="0" applyFont="1" applyFill="1" applyBorder="1" applyAlignment="1">
      <alignment horizontal="left"/>
    </xf>
    <xf numFmtId="0" fontId="2" fillId="36" borderId="12" xfId="0" applyFont="1" applyFill="1" applyBorder="1" applyAlignment="1">
      <alignment horizontal="center"/>
    </xf>
    <xf numFmtId="0" fontId="2" fillId="36" borderId="13" xfId="0" applyFont="1" applyFill="1" applyBorder="1" applyAlignment="1">
      <alignment horizontal="center"/>
    </xf>
    <xf numFmtId="0" fontId="2" fillId="36" borderId="14" xfId="0" applyFont="1" applyFill="1" applyBorder="1" applyAlignment="1">
      <alignment horizontal="center"/>
    </xf>
    <xf numFmtId="0" fontId="5" fillId="4" borderId="5" xfId="0" applyFont="1" applyFill="1" applyBorder="1" applyAlignment="1" applyProtection="1">
      <alignment horizontal="left"/>
      <protection locked="0"/>
    </xf>
    <xf numFmtId="0" fontId="5" fillId="4" borderId="32" xfId="0" applyFont="1" applyFill="1" applyBorder="1" applyAlignment="1" applyProtection="1">
      <alignment horizontal="left" vertical="top" wrapText="1"/>
      <protection locked="0"/>
    </xf>
    <xf numFmtId="0" fontId="5" fillId="4" borderId="29" xfId="0" applyFont="1" applyFill="1" applyBorder="1" applyAlignment="1" applyProtection="1">
      <alignment horizontal="left" vertical="top" wrapText="1"/>
      <protection locked="0"/>
    </xf>
    <xf numFmtId="0" fontId="12" fillId="2" borderId="0" xfId="0" applyFont="1" applyFill="1" applyAlignment="1">
      <alignment horizontal="center"/>
    </xf>
    <xf numFmtId="0" fontId="5" fillId="4" borderId="8" xfId="0" applyFont="1" applyFill="1" applyBorder="1" applyAlignment="1" applyProtection="1">
      <alignment horizontal="left"/>
      <protection locked="0"/>
    </xf>
    <xf numFmtId="0" fontId="5" fillId="4" borderId="7" xfId="0" applyFont="1" applyFill="1" applyBorder="1" applyAlignment="1" applyProtection="1">
      <alignment horizontal="left"/>
      <protection locked="0"/>
    </xf>
    <xf numFmtId="0" fontId="5" fillId="4" borderId="41" xfId="0" applyFont="1" applyFill="1" applyBorder="1" applyAlignment="1" applyProtection="1">
      <alignment horizontal="left"/>
      <protection locked="0"/>
    </xf>
    <xf numFmtId="0" fontId="0" fillId="0" borderId="0" xfId="0" applyAlignment="1">
      <alignment horizontal="left"/>
    </xf>
  </cellXfs>
  <cellStyles count="4">
    <cellStyle name="Currency" xfId="1" builtinId="4"/>
    <cellStyle name="Hyperlink" xfId="3" builtinId="8"/>
    <cellStyle name="Normal" xfId="0" builtinId="0"/>
    <cellStyle name="Percent" xfId="2" builtinId="5"/>
  </cellStyles>
  <dxfs count="271">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font>
      <fill>
        <patternFill patternType="solid">
          <fgColor rgb="FFBFBFBF"/>
          <bgColor rgb="FFBFBFBF"/>
        </patternFill>
      </fill>
      <border>
        <left style="thin">
          <color rgb="FF000000"/>
        </left>
        <right style="thin">
          <color rgb="FF000000"/>
        </right>
        <top style="thin">
          <color rgb="FF000000"/>
        </top>
        <bottom style="thin">
          <color rgb="FF000000"/>
        </bottom>
      </border>
    </dxf>
    <dxf>
      <font>
        <color rgb="FF9C0006"/>
      </font>
      <fill>
        <patternFill patternType="solid">
          <fgColor rgb="FFFFC7CE"/>
          <bgColor rgb="FFFFC7CE"/>
        </patternFill>
      </fill>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color theme="0"/>
      </font>
      <fill>
        <patternFill>
          <bgColor theme="1"/>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rgb="FF7030A0"/>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00B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7" tint="-0.24994659260841701"/>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theme="5"/>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b/>
        <i val="0"/>
      </font>
      <fill>
        <patternFill>
          <bgColor rgb="FFFF00FF"/>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strike val="0"/>
      </font>
      <fill>
        <patternFill>
          <bgColor theme="0" tint="-0.24994659260841701"/>
        </patternFill>
      </fill>
      <border>
        <left style="thin">
          <color auto="1"/>
        </left>
        <right style="thin">
          <color auto="1"/>
        </right>
        <top style="thin">
          <color auto="1"/>
        </top>
        <bottom style="thin">
          <color auto="1"/>
        </bottom>
        <vertical/>
        <horizontal/>
      </border>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numFmt numFmtId="30" formatCode="@"/>
    </dxf>
    <dxf>
      <numFmt numFmtId="30" formatCode="@"/>
    </dxf>
    <dxf>
      <numFmt numFmtId="30" formatCode="@"/>
    </dxf>
    <dxf>
      <numFmt numFmtId="30" formatCode="@"/>
    </dxf>
    <dxf>
      <numFmt numFmtId="30" formatCode="@"/>
    </dxf>
    <dxf>
      <numFmt numFmtId="30" formatCode="@"/>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8" tint="0.79998168889431442"/>
        </patternFill>
      </fill>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dxf>
    <dxf>
      <border outline="0">
        <bottom style="thin">
          <color theme="4" tint="0.39997558519241921"/>
        </bottom>
      </border>
    </dxf>
    <dxf>
      <font>
        <b/>
        <i val="0"/>
        <strike val="0"/>
        <condense val="0"/>
        <extend val="0"/>
        <outline val="0"/>
        <shadow val="0"/>
        <u val="none"/>
        <vertAlign val="baseline"/>
        <sz val="12"/>
        <color auto="1"/>
        <name val="Calibri"/>
        <family val="2"/>
        <scheme val="minor"/>
      </font>
      <numFmt numFmtId="30" formatCode="@"/>
      <fill>
        <patternFill patternType="solid">
          <fgColor theme="4" tint="0.79998168889431442"/>
          <bgColor theme="4" tint="0.79998168889431442"/>
        </patternFill>
      </fill>
    </dxf>
    <dxf>
      <numFmt numFmtId="0" formatCode="General"/>
    </dxf>
    <dxf>
      <numFmt numFmtId="0" formatCode="General"/>
      <alignment horizontal="left" vertical="bottom" textRotation="0" wrapText="0" indent="0" justifyLastLine="0" shrinkToFit="0" readingOrder="0"/>
    </dxf>
    <dxf>
      <numFmt numFmtId="165" formatCode="&quot;$&quot;#,##0.00"/>
    </dxf>
    <dxf>
      <numFmt numFmtId="0" formatCode="General"/>
    </dxf>
    <dxf>
      <font>
        <strike val="0"/>
        <outline val="0"/>
        <shadow val="0"/>
        <u val="none"/>
        <vertAlign val="baseline"/>
        <sz val="12"/>
        <color auto="1"/>
        <name val="Calibri"/>
        <family val="2"/>
        <scheme val="minor"/>
      </font>
      <fill>
        <patternFill patternType="solid">
          <fgColor indexed="64"/>
          <bgColor theme="2" tint="-0.249977111117893"/>
        </patternFill>
      </fill>
    </dxf>
    <dxf>
      <numFmt numFmtId="165" formatCode="&quot;$&quot;#,##0.00"/>
    </dxf>
    <dxf>
      <numFmt numFmtId="0" formatCode="General"/>
    </dxf>
    <dxf>
      <font>
        <strike val="0"/>
        <outline val="0"/>
        <shadow val="0"/>
        <u val="none"/>
        <vertAlign val="baseline"/>
        <sz val="12"/>
        <color auto="1"/>
        <name val="Calibri"/>
        <family val="2"/>
        <scheme val="minor"/>
      </font>
      <fill>
        <patternFill patternType="solid">
          <fgColor indexed="64"/>
          <bgColor theme="2" tint="-0.249977111117893"/>
        </patternFill>
      </fill>
    </dxf>
  </dxfs>
  <tableStyles count="0" defaultTableStyle="TableStyleMedium2" defaultPivotStyle="PivotStyleLight16"/>
  <colors>
    <mruColors>
      <color rgb="FFFF00FF"/>
      <color rgb="FF9295CD"/>
      <color rgb="FFFFFDBB"/>
      <color rgb="FFFFE98D"/>
      <color rgb="FFFF8A7B"/>
      <color rgb="FFF0B5FF"/>
      <color rgb="FFE7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25398</xdr:colOff>
      <xdr:row>1</xdr:row>
      <xdr:rowOff>12698</xdr:rowOff>
    </xdr:from>
    <xdr:to>
      <xdr:col>3</xdr:col>
      <xdr:colOff>895888</xdr:colOff>
      <xdr:row>7</xdr:row>
      <xdr:rowOff>12276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44548" y="260348"/>
          <a:ext cx="3975640" cy="1818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26302</xdr:colOff>
      <xdr:row>0</xdr:row>
      <xdr:rowOff>237218</xdr:rowOff>
    </xdr:from>
    <xdr:to>
      <xdr:col>6</xdr:col>
      <xdr:colOff>58414</xdr:colOff>
      <xdr:row>6</xdr:row>
      <xdr:rowOff>92841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51802" y="237218"/>
          <a:ext cx="4426312" cy="1373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260057</xdr:colOff>
      <xdr:row>4</xdr:row>
      <xdr:rowOff>129540</xdr:rowOff>
    </xdr:to>
    <xdr:pic>
      <xdr:nvPicPr>
        <xdr:cNvPr id="2" name="Picture 1">
          <a:extLst>
            <a:ext uri="{FF2B5EF4-FFF2-40B4-BE49-F238E27FC236}">
              <a16:creationId xmlns:a16="http://schemas.microsoft.com/office/drawing/2014/main" id="{096F470A-9A8E-413E-A8DC-956DD7448CA7}"/>
            </a:ext>
          </a:extLst>
        </xdr:cNvPr>
        <xdr:cNvPicPr>
          <a:picLocks noChangeAspect="1"/>
        </xdr:cNvPicPr>
      </xdr:nvPicPr>
      <xdr:blipFill>
        <a:blip xmlns:r="http://schemas.openxmlformats.org/officeDocument/2006/relationships" r:embed="rId1"/>
        <a:stretch>
          <a:fillRect/>
        </a:stretch>
      </xdr:blipFill>
      <xdr:spPr>
        <a:xfrm>
          <a:off x="0" y="0"/>
          <a:ext cx="1938362" cy="9220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261962</xdr:colOff>
      <xdr:row>4</xdr:row>
      <xdr:rowOff>129540</xdr:rowOff>
    </xdr:to>
    <xdr:pic>
      <xdr:nvPicPr>
        <xdr:cNvPr id="2" name="Picture 1">
          <a:extLst>
            <a:ext uri="{FF2B5EF4-FFF2-40B4-BE49-F238E27FC236}">
              <a16:creationId xmlns:a16="http://schemas.microsoft.com/office/drawing/2014/main" id="{A5279BBC-082C-493F-B589-BD5C917768AC}"/>
            </a:ext>
          </a:extLst>
        </xdr:cNvPr>
        <xdr:cNvPicPr>
          <a:picLocks noChangeAspect="1"/>
        </xdr:cNvPicPr>
      </xdr:nvPicPr>
      <xdr:blipFill>
        <a:blip xmlns:r="http://schemas.openxmlformats.org/officeDocument/2006/relationships" r:embed="rId1"/>
        <a:stretch>
          <a:fillRect/>
        </a:stretch>
      </xdr:blipFill>
      <xdr:spPr>
        <a:xfrm>
          <a:off x="0" y="0"/>
          <a:ext cx="1991067" cy="9144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y Jannsen" refreshedDate="45723.413825231481" createdVersion="8" refreshedVersion="8" minRefreshableVersion="3" recordCount="164" xr:uid="{C2956104-A34B-4E20-AE4B-1C9A5A84C441}">
  <cacheSource type="worksheet">
    <worksheetSource ref="B8:AE164" sheet="Grips Selector"/>
  </cacheSource>
  <cacheFields count="30">
    <cacheField name="SKU#" numFmtId="0">
      <sharedItems containsBlank="1" count="143">
        <m/>
        <s v="OCE-0109"/>
        <s v="OCE-0100"/>
        <s v="OCE-0101"/>
        <s v="OCE-0102"/>
        <s v="OCE-0103"/>
        <s v="OCE-0104"/>
        <s v="OCE-0105"/>
        <s v="OCE-0106"/>
        <s v="OCE-0107"/>
        <s v="OCE-0108"/>
        <s v="OCE-0129"/>
        <s v="OCE-0120"/>
        <s v="OCE-0121"/>
        <s v="OCE-0122"/>
        <s v="OCE-0123"/>
        <s v="OCE-0124"/>
        <s v="OCE-0125"/>
        <s v="OCE-0126"/>
        <s v="OCE-0127"/>
        <s v="OCE-0128"/>
        <s v="OCE-0149"/>
        <s v="OCE-0140"/>
        <s v="OCE-0141"/>
        <s v="OCE-0142"/>
        <s v="OCE-0143"/>
        <s v="OCE-0144"/>
        <s v="OCE-0145"/>
        <s v="OCE-0146"/>
        <s v="OCE-0147"/>
        <s v="OCE-0148"/>
        <s v="OCE-0170"/>
        <s v="OCE-0160"/>
        <s v="OCE-0161"/>
        <s v="OCE-0162"/>
        <s v="OCE-0163"/>
        <s v="OCE-0164"/>
        <s v="OCE-0165"/>
        <s v="OCE-0166"/>
        <s v="OCE-0167"/>
        <s v="OCE-0168"/>
        <s v="OCE-0169"/>
        <s v="OCE-0209"/>
        <s v="OCE-0200"/>
        <s v="OCE-0201"/>
        <s v="OCE-0202"/>
        <s v="OCE-0203"/>
        <s v="OCE-0204"/>
        <s v="OCE-0205"/>
        <s v="OCE-0206"/>
        <s v="OCE-0207"/>
        <s v="OCE-0208"/>
        <s v="OCE-0229"/>
        <s v="OCE-0220"/>
        <s v="OCE-0221"/>
        <s v="OCE-0222"/>
        <s v="OCE-0223"/>
        <s v="OCE-0224"/>
        <s v="OCE-0225"/>
        <s v="OCE-0226"/>
        <s v="OCE-0227"/>
        <s v="OCE-0228"/>
        <s v="OCE-0339"/>
        <s v="OCE-0300"/>
        <s v="OCE-0301"/>
        <s v="OCE-0302"/>
        <s v="OCE-0303"/>
        <s v="OCE-0304"/>
        <s v="OCE-0305"/>
        <s v="OCE-0306"/>
        <s v="OCE-0307"/>
        <s v="OCE-0309"/>
        <s v="OCE-0310"/>
        <s v="OCE-0312"/>
        <s v="OCE-0313"/>
        <s v="OCE-0315"/>
        <s v="OCE-0316"/>
        <s v="OCE-0318"/>
        <s v="OCE-0319"/>
        <s v="OCE-0321"/>
        <s v="OCE-0324"/>
        <s v="OCE-0327"/>
        <s v="OCE-0330"/>
        <s v="OCE-0333"/>
        <s v="OCE-0336"/>
        <s v="OCE-0359"/>
        <s v="OCE-0340"/>
        <s v="OCE-0341"/>
        <s v="OCE-0342"/>
        <s v="OCE-0343"/>
        <s v="OCE-0344"/>
        <s v="OCE-0345"/>
        <s v="OCE-0346"/>
        <s v="OCE-0347"/>
        <s v="OCE-0348"/>
        <s v="OCE-0349"/>
        <s v="OCE-0389"/>
        <s v="OCE-0381"/>
        <s v="OCE-0382"/>
        <s v="OCE-0383"/>
        <s v="OCE-0379"/>
        <s v="OCE-0360"/>
        <s v="OCE-0361"/>
        <s v="OCE-0362"/>
        <s v="OCE-0363"/>
        <s v="OCE-0364"/>
        <s v="OCE-0365"/>
        <s v="OCE-0366"/>
        <s v="OCE-0367"/>
        <s v="OCE-0368"/>
        <s v="OCE-0369"/>
        <s v="OCE-0370"/>
        <s v="OCE-0371"/>
        <s v="OCE-0372"/>
        <s v="OCE-0408"/>
        <s v="OCE-0400"/>
        <s v="OCE-0401"/>
        <s v="OCE-0402"/>
        <s v="OCE-0403"/>
        <s v="OCE-0407"/>
        <s v="OCE-0404"/>
        <s v="OCE-0405"/>
        <s v="OCE-0406"/>
        <s v="OCE-0509"/>
        <s v="OCE-0500"/>
        <s v="OCE-0501"/>
        <s v="OCE-0502"/>
        <s v="OCE-0503"/>
        <s v="OCE-0504"/>
        <s v="OCE-0505"/>
        <s v="OCE-0506"/>
        <s v="OCE-0507"/>
        <s v="OCE-0508"/>
        <s v="OCE-0529"/>
        <s v="OCE-0520"/>
        <s v="OCE-0521"/>
        <s v="OCE-0522"/>
        <s v="OCE-0523"/>
        <s v="OCE-0524"/>
        <s v="OCE-0525"/>
        <s v="OCE-0526"/>
        <s v="OCE-0527"/>
        <s v="OCE-0528"/>
      </sharedItems>
    </cacheField>
    <cacheField name="GRIP TYPE" numFmtId="0">
      <sharedItems containsBlank="1"/>
    </cacheField>
    <cacheField name="SIZE" numFmtId="0">
      <sharedItems containsBlank="1"/>
    </cacheField>
    <cacheField name="blank" numFmtId="0">
      <sharedItems containsBlank="1"/>
    </cacheField>
    <cacheField name="# of GRIPS" numFmtId="0">
      <sharedItems containsString="0" containsBlank="1" containsNumber="1" containsInteger="1" minValue="1" maxValue="90"/>
    </cacheField>
    <cacheField name="MSRP" numFmtId="0">
      <sharedItems containsString="0" containsBlank="1" containsNumber="1" minValue="50" maxValue="6075"/>
    </cacheField>
    <cacheField name="PRICE PER GRIP" numFmtId="0">
      <sharedItems containsString="0" containsBlank="1" containsNumber="1" minValue="5" maxValue="600"/>
    </cacheField>
    <cacheField name="White" numFmtId="0">
      <sharedItems containsBlank="1" containsMixedTypes="1" containsNumber="1" containsInteger="1" minValue="1" maxValue="1" count="3">
        <s v="12-01"/>
        <m/>
        <n v="1" u="1"/>
      </sharedItems>
    </cacheField>
    <cacheField name="Pink" numFmtId="0">
      <sharedItems containsBlank="1" containsMixedTypes="1" containsNumber="1" containsInteger="1" minValue="1" maxValue="1" count="3">
        <s v="11-26"/>
        <m/>
        <n v="1"/>
      </sharedItems>
    </cacheField>
    <cacheField name="Red" numFmtId="0">
      <sharedItems containsBlank="1" containsMixedTypes="1" containsNumber="1" containsInteger="1" minValue="1" maxValue="1" count="3">
        <s v="11-12"/>
        <m/>
        <n v="1" u="1"/>
      </sharedItems>
    </cacheField>
    <cacheField name="Orange" numFmtId="0">
      <sharedItems containsBlank="1" containsMixedTypes="1" containsNumber="1" containsInteger="1" minValue="1" maxValue="1" count="3">
        <s v="14-01"/>
        <m/>
        <n v="1" u="1"/>
      </sharedItems>
    </cacheField>
    <cacheField name="Dune" numFmtId="0">
      <sharedItems containsBlank="1" containsMixedTypes="1" containsNumber="1" containsInteger="1" minValue="1" maxValue="1" count="3">
        <s v="15-06"/>
        <m/>
        <n v="1" u="1"/>
      </sharedItems>
    </cacheField>
    <cacheField name="Yellow" numFmtId="0">
      <sharedItems containsBlank="1" containsMixedTypes="1" containsNumber="1" containsInteger="1" minValue="1" maxValue="1" count="3">
        <s v="15-12"/>
        <m/>
        <n v="1" u="1"/>
      </sharedItems>
    </cacheField>
    <cacheField name="Lime" numFmtId="0">
      <sharedItems containsBlank="1" containsMixedTypes="1" containsNumber="1" containsInteger="1" minValue="1" maxValue="1" count="3">
        <s v="16-09"/>
        <m/>
        <n v="1" u="1"/>
      </sharedItems>
    </cacheField>
    <cacheField name="Green" numFmtId="0">
      <sharedItems containsBlank="1" containsMixedTypes="1" containsNumber="1" containsInteger="1" minValue="1" maxValue="1" count="3">
        <s v="16-16"/>
        <m/>
        <n v="1" u="1"/>
      </sharedItems>
    </cacheField>
    <cacheField name="Blue" numFmtId="0">
      <sharedItems containsBlank="1" containsMixedTypes="1" containsNumber="1" containsInteger="1" minValue="1" maxValue="1" count="3">
        <s v="13-01"/>
        <m/>
        <n v="1"/>
      </sharedItems>
    </cacheField>
    <cacheField name="Purple" numFmtId="0">
      <sharedItems containsBlank="1" containsMixedTypes="1" containsNumber="1" containsInteger="1" minValue="1" maxValue="1" count="3">
        <s v="07-13"/>
        <m/>
        <n v="1"/>
      </sharedItems>
    </cacheField>
    <cacheField name="Black" numFmtId="0">
      <sharedItems containsBlank="1" containsMixedTypes="1" containsNumber="1" containsInteger="1" minValue="1" maxValue="1" count="3">
        <s v="18-01"/>
        <m/>
        <n v="1"/>
      </sharedItems>
    </cacheField>
    <cacheField name="Custom" numFmtId="0">
      <sharedItems containsBlank="1" containsMixedTypes="1" containsNumber="1" containsInteger="1" minValue="1" maxValue="1" count="3">
        <s v="XX-XX"/>
        <m/>
        <n v="1" u="1"/>
      </sharedItems>
    </cacheField>
    <cacheField name="Custom2" numFmtId="0">
      <sharedItems containsBlank="1" count="2">
        <s v="XX-XX"/>
        <m/>
      </sharedItems>
    </cacheField>
    <cacheField name="Custom3" numFmtId="0">
      <sharedItems containsBlank="1" count="2">
        <s v="XX-XX"/>
        <m/>
      </sharedItems>
    </cacheField>
    <cacheField name="Total" numFmtId="0">
      <sharedItems containsString="0" containsBlank="1" containsNumber="1" containsInteger="1" minValue="0" maxValue="2500"/>
    </cacheField>
    <cacheField name="blank2" numFmtId="0">
      <sharedItems containsNonDate="0" containsString="0" containsBlank="1"/>
    </cacheField>
    <cacheField name="Total Quantity" numFmtId="0">
      <sharedItems containsBlank="1" containsMixedTypes="1" containsNumber="1" containsInteger="1" minValue="0" maxValue="1"/>
    </cacheField>
    <cacheField name="Total Quantity2" numFmtId="0">
      <sharedItems containsBlank="1" containsMixedTypes="1" containsNumber="1" containsInteger="1" minValue="0" maxValue="10"/>
    </cacheField>
    <cacheField name="Gym Discount" numFmtId="0">
      <sharedItems containsString="0" containsBlank="1" containsNumber="1" minValue="0.3" maxValue="0.3"/>
    </cacheField>
    <cacheField name="Final Customer Price" numFmtId="0">
      <sharedItems containsString="0" containsBlank="1" containsNumber="1" minValue="0" maxValue="1750"/>
    </cacheField>
    <cacheField name="Peak Cost" numFmtId="0">
      <sharedItems containsString="0" containsBlank="1" containsNumber="1" minValue="0" maxValue="961.03"/>
    </cacheField>
    <cacheField name="Estimated Weight" numFmtId="0">
      <sharedItems containsString="0" containsBlank="1" containsNumber="1" containsInteger="1" minValue="0" maxValue="0"/>
    </cacheField>
    <cacheField name="PEAK" numFmtId="0">
      <sharedItems containsString="0" containsBlank="1" containsNumber="1" minValue="23.92" maxValue="1532.36720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
  <r>
    <x v="0"/>
    <m/>
    <m/>
    <m/>
    <m/>
    <m/>
    <m/>
    <x v="0"/>
    <x v="0"/>
    <x v="0"/>
    <x v="0"/>
    <x v="0"/>
    <x v="0"/>
    <x v="0"/>
    <x v="0"/>
    <x v="0"/>
    <x v="0"/>
    <x v="0"/>
    <x v="0"/>
    <x v="0"/>
    <x v="0"/>
    <m/>
    <m/>
    <s v="(sets)"/>
    <s v="(grips)"/>
    <n v="0.3"/>
    <m/>
    <m/>
    <m/>
    <m/>
  </r>
  <r>
    <x v="0"/>
    <m/>
    <m/>
    <m/>
    <m/>
    <m/>
    <m/>
    <x v="1"/>
    <x v="1"/>
    <x v="1"/>
    <x v="1"/>
    <x v="1"/>
    <x v="1"/>
    <x v="1"/>
    <x v="1"/>
    <x v="1"/>
    <x v="1"/>
    <x v="1"/>
    <x v="1"/>
    <x v="1"/>
    <x v="1"/>
    <m/>
    <m/>
    <m/>
    <m/>
    <m/>
    <m/>
    <m/>
    <m/>
    <m/>
  </r>
  <r>
    <x v="0"/>
    <m/>
    <m/>
    <s v="ICED FAMILY"/>
    <m/>
    <m/>
    <m/>
    <x v="1"/>
    <x v="1"/>
    <x v="1"/>
    <x v="1"/>
    <x v="1"/>
    <x v="1"/>
    <x v="1"/>
    <x v="1"/>
    <x v="1"/>
    <x v="1"/>
    <x v="1"/>
    <x v="1"/>
    <x v="1"/>
    <x v="1"/>
    <m/>
    <m/>
    <m/>
    <m/>
    <m/>
    <m/>
    <m/>
    <m/>
    <m/>
  </r>
  <r>
    <x v="0"/>
    <m/>
    <m/>
    <s v="Fade Slopers"/>
    <m/>
    <m/>
    <m/>
    <x v="1"/>
    <x v="1"/>
    <x v="1"/>
    <x v="1"/>
    <x v="1"/>
    <x v="1"/>
    <x v="1"/>
    <x v="1"/>
    <x v="1"/>
    <x v="1"/>
    <x v="1"/>
    <x v="1"/>
    <x v="1"/>
    <x v="1"/>
    <m/>
    <m/>
    <m/>
    <m/>
    <m/>
    <m/>
    <m/>
    <m/>
    <m/>
  </r>
  <r>
    <x v="1"/>
    <s v="Complete Series"/>
    <m/>
    <m/>
    <n v="70"/>
    <n v="2000"/>
    <n v="28.571428571428573"/>
    <x v="1"/>
    <x v="1"/>
    <x v="1"/>
    <x v="1"/>
    <x v="1"/>
    <x v="1"/>
    <x v="1"/>
    <x v="1"/>
    <x v="1"/>
    <x v="1"/>
    <x v="1"/>
    <x v="1"/>
    <x v="1"/>
    <x v="1"/>
    <n v="0"/>
    <m/>
    <n v="0"/>
    <n v="0"/>
    <n v="0.3"/>
    <n v="0"/>
    <n v="0"/>
    <n v="0"/>
    <n v="852.75840000000005"/>
  </r>
  <r>
    <x v="2"/>
    <s v="Sloper"/>
    <s v="XS / FEET"/>
    <m/>
    <n v="20"/>
    <n v="125"/>
    <n v="6.25"/>
    <x v="1"/>
    <x v="1"/>
    <x v="1"/>
    <x v="1"/>
    <x v="1"/>
    <x v="1"/>
    <x v="1"/>
    <x v="1"/>
    <x v="1"/>
    <x v="1"/>
    <x v="1"/>
    <x v="1"/>
    <x v="1"/>
    <x v="1"/>
    <n v="0"/>
    <m/>
    <n v="0"/>
    <n v="0"/>
    <n v="0.3"/>
    <n v="0"/>
    <n v="0"/>
    <n v="0"/>
    <n v="55.983200000000004"/>
  </r>
  <r>
    <x v="3"/>
    <s v="Sloper"/>
    <s v="SMALL"/>
    <m/>
    <n v="20"/>
    <n v="175"/>
    <n v="8.75"/>
    <x v="1"/>
    <x v="1"/>
    <x v="1"/>
    <x v="1"/>
    <x v="1"/>
    <x v="1"/>
    <x v="1"/>
    <x v="1"/>
    <x v="1"/>
    <x v="1"/>
    <x v="1"/>
    <x v="1"/>
    <x v="1"/>
    <x v="1"/>
    <n v="0"/>
    <m/>
    <n v="0"/>
    <n v="0"/>
    <n v="0.3"/>
    <n v="0"/>
    <n v="0"/>
    <n v="0"/>
    <n v="71.603999999999999"/>
  </r>
  <r>
    <x v="4"/>
    <s v="Sloper"/>
    <s v="MEDIUM"/>
    <m/>
    <n v="10"/>
    <n v="225"/>
    <n v="22.5"/>
    <x v="1"/>
    <x v="1"/>
    <x v="1"/>
    <x v="1"/>
    <x v="1"/>
    <x v="1"/>
    <x v="1"/>
    <x v="1"/>
    <x v="1"/>
    <x v="1"/>
    <x v="1"/>
    <x v="1"/>
    <x v="1"/>
    <x v="1"/>
    <n v="0"/>
    <m/>
    <n v="0"/>
    <n v="0"/>
    <n v="0.3"/>
    <n v="0"/>
    <n v="0"/>
    <n v="0"/>
    <n v="97.645600000000002"/>
  </r>
  <r>
    <x v="5"/>
    <s v="Sloper"/>
    <s v="LARGE"/>
    <m/>
    <n v="5"/>
    <n v="125"/>
    <n v="25"/>
    <x v="1"/>
    <x v="1"/>
    <x v="1"/>
    <x v="1"/>
    <x v="1"/>
    <x v="1"/>
    <x v="1"/>
    <x v="1"/>
    <x v="1"/>
    <x v="1"/>
    <x v="1"/>
    <x v="1"/>
    <x v="1"/>
    <x v="1"/>
    <n v="0"/>
    <m/>
    <n v="0"/>
    <n v="0"/>
    <n v="0.3"/>
    <n v="0"/>
    <n v="0"/>
    <n v="0"/>
    <n v="52.083199999999998"/>
  </r>
  <r>
    <x v="6"/>
    <s v="Sloper"/>
    <s v="XL"/>
    <m/>
    <n v="5"/>
    <n v="200"/>
    <n v="40"/>
    <x v="1"/>
    <x v="1"/>
    <x v="1"/>
    <x v="1"/>
    <x v="1"/>
    <x v="1"/>
    <x v="1"/>
    <x v="1"/>
    <x v="1"/>
    <x v="1"/>
    <x v="1"/>
    <x v="1"/>
    <x v="1"/>
    <x v="1"/>
    <n v="0"/>
    <m/>
    <n v="0"/>
    <n v="0"/>
    <n v="0.3"/>
    <n v="0"/>
    <n v="0"/>
    <n v="0"/>
    <n v="82.014400000000009"/>
  </r>
  <r>
    <x v="7"/>
    <s v="Sloper"/>
    <s v="2XL"/>
    <m/>
    <n v="5"/>
    <n v="300"/>
    <n v="60"/>
    <x v="1"/>
    <x v="1"/>
    <x v="1"/>
    <x v="1"/>
    <x v="1"/>
    <x v="1"/>
    <x v="1"/>
    <x v="1"/>
    <x v="1"/>
    <x v="1"/>
    <x v="1"/>
    <x v="1"/>
    <x v="1"/>
    <x v="1"/>
    <n v="0"/>
    <m/>
    <n v="0"/>
    <n v="0"/>
    <n v="0.3"/>
    <n v="0"/>
    <n v="0"/>
    <n v="0"/>
    <n v="121.07680000000001"/>
  </r>
  <r>
    <x v="8"/>
    <s v="Sloper"/>
    <s v="3XL"/>
    <m/>
    <n v="2"/>
    <n v="200"/>
    <n v="100"/>
    <x v="1"/>
    <x v="1"/>
    <x v="1"/>
    <x v="1"/>
    <x v="1"/>
    <x v="1"/>
    <x v="1"/>
    <x v="1"/>
    <x v="1"/>
    <x v="1"/>
    <x v="1"/>
    <x v="1"/>
    <x v="1"/>
    <x v="1"/>
    <n v="0"/>
    <m/>
    <n v="0"/>
    <n v="0"/>
    <n v="0.3"/>
    <n v="0"/>
    <n v="0"/>
    <n v="0"/>
    <n v="78.114400000000003"/>
  </r>
  <r>
    <x v="9"/>
    <s v="Sloper"/>
    <s v="4XL"/>
    <m/>
    <n v="2"/>
    <n v="400"/>
    <n v="200"/>
    <x v="1"/>
    <x v="1"/>
    <x v="1"/>
    <x v="1"/>
    <x v="1"/>
    <x v="1"/>
    <x v="1"/>
    <x v="1"/>
    <x v="1"/>
    <x v="1"/>
    <x v="1"/>
    <x v="1"/>
    <x v="1"/>
    <x v="1"/>
    <n v="0"/>
    <m/>
    <n v="0"/>
    <n v="0"/>
    <n v="0.3"/>
    <n v="0"/>
    <n v="0"/>
    <n v="0"/>
    <n v="193.98080000000002"/>
  </r>
  <r>
    <x v="10"/>
    <s v="Sloper"/>
    <s v="5XL"/>
    <m/>
    <n v="1"/>
    <n v="250"/>
    <n v="250"/>
    <x v="1"/>
    <x v="1"/>
    <x v="1"/>
    <x v="1"/>
    <x v="1"/>
    <x v="1"/>
    <x v="1"/>
    <x v="1"/>
    <x v="1"/>
    <x v="1"/>
    <x v="1"/>
    <x v="1"/>
    <x v="1"/>
    <x v="1"/>
    <n v="0"/>
    <m/>
    <n v="0"/>
    <n v="0"/>
    <n v="0.3"/>
    <n v="0"/>
    <n v="0"/>
    <n v="0"/>
    <n v="100.25600000000001"/>
  </r>
  <r>
    <x v="0"/>
    <m/>
    <m/>
    <s v="Glazed Jugs"/>
    <m/>
    <m/>
    <m/>
    <x v="1"/>
    <x v="1"/>
    <x v="1"/>
    <x v="1"/>
    <x v="1"/>
    <x v="1"/>
    <x v="1"/>
    <x v="1"/>
    <x v="1"/>
    <x v="1"/>
    <x v="1"/>
    <x v="1"/>
    <x v="1"/>
    <x v="1"/>
    <m/>
    <m/>
    <m/>
    <m/>
    <m/>
    <m/>
    <m/>
    <m/>
    <m/>
  </r>
  <r>
    <x v="11"/>
    <s v="Complete Series"/>
    <m/>
    <m/>
    <n v="70"/>
    <n v="2200"/>
    <n v="31.428571428571427"/>
    <x v="1"/>
    <x v="1"/>
    <x v="1"/>
    <x v="1"/>
    <x v="1"/>
    <x v="1"/>
    <x v="1"/>
    <x v="1"/>
    <x v="1"/>
    <x v="1"/>
    <x v="1"/>
    <x v="1"/>
    <x v="1"/>
    <x v="1"/>
    <n v="0"/>
    <m/>
    <n v="0"/>
    <n v="0"/>
    <n v="0.3"/>
    <n v="0"/>
    <n v="0"/>
    <n v="0"/>
    <n v="916.56240000000003"/>
  </r>
  <r>
    <x v="12"/>
    <s v="Jug"/>
    <s v="XS / FEET"/>
    <m/>
    <n v="20"/>
    <n v="150"/>
    <n v="7.5"/>
    <x v="1"/>
    <x v="1"/>
    <x v="1"/>
    <x v="1"/>
    <x v="1"/>
    <x v="1"/>
    <x v="1"/>
    <x v="1"/>
    <x v="1"/>
    <x v="1"/>
    <x v="1"/>
    <x v="1"/>
    <x v="1"/>
    <x v="1"/>
    <n v="0"/>
    <m/>
    <n v="0"/>
    <n v="0"/>
    <n v="0.3"/>
    <n v="0"/>
    <n v="0"/>
    <n v="0"/>
    <n v="55.983200000000004"/>
  </r>
  <r>
    <x v="13"/>
    <s v="Jug"/>
    <s v="SMALL"/>
    <m/>
    <n v="20"/>
    <n v="225"/>
    <n v="11.25"/>
    <x v="1"/>
    <x v="1"/>
    <x v="1"/>
    <x v="1"/>
    <x v="1"/>
    <x v="1"/>
    <x v="1"/>
    <x v="1"/>
    <x v="1"/>
    <x v="1"/>
    <x v="1"/>
    <x v="1"/>
    <x v="1"/>
    <x v="1"/>
    <n v="0"/>
    <m/>
    <n v="0"/>
    <n v="0"/>
    <n v="0.3"/>
    <n v="0"/>
    <n v="0"/>
    <n v="0"/>
    <n v="113.2664"/>
  </r>
  <r>
    <x v="14"/>
    <s v="Jug"/>
    <s v="MEDIUM"/>
    <m/>
    <n v="10"/>
    <n v="250"/>
    <n v="25"/>
    <x v="1"/>
    <x v="1"/>
    <x v="1"/>
    <x v="1"/>
    <x v="1"/>
    <x v="1"/>
    <x v="1"/>
    <x v="1"/>
    <x v="1"/>
    <x v="1"/>
    <x v="1"/>
    <x v="1"/>
    <x v="1"/>
    <x v="1"/>
    <n v="0"/>
    <m/>
    <n v="0"/>
    <n v="0"/>
    <n v="0.3"/>
    <n v="0"/>
    <n v="0"/>
    <n v="0"/>
    <n v="100.25600000000001"/>
  </r>
  <r>
    <x v="15"/>
    <s v="Jug"/>
    <s v="LARGE"/>
    <m/>
    <n v="5"/>
    <n v="162.5"/>
    <n v="32.5"/>
    <x v="1"/>
    <x v="1"/>
    <x v="1"/>
    <x v="1"/>
    <x v="1"/>
    <x v="1"/>
    <x v="1"/>
    <x v="1"/>
    <x v="1"/>
    <x v="1"/>
    <x v="1"/>
    <x v="1"/>
    <x v="1"/>
    <x v="1"/>
    <n v="0"/>
    <m/>
    <n v="0"/>
    <n v="0"/>
    <n v="0.3"/>
    <n v="0"/>
    <n v="0"/>
    <n v="0"/>
    <n v="63.793600000000005"/>
  </r>
  <r>
    <x v="16"/>
    <s v="Jug"/>
    <s v="XL"/>
    <m/>
    <n v="5"/>
    <n v="200"/>
    <n v="40"/>
    <x v="1"/>
    <x v="1"/>
    <x v="1"/>
    <x v="1"/>
    <x v="1"/>
    <x v="1"/>
    <x v="1"/>
    <x v="1"/>
    <x v="1"/>
    <x v="1"/>
    <x v="1"/>
    <x v="1"/>
    <x v="1"/>
    <x v="1"/>
    <n v="0"/>
    <m/>
    <n v="0"/>
    <n v="0"/>
    <n v="0.3"/>
    <n v="0"/>
    <n v="0"/>
    <n v="0"/>
    <n v="82.014400000000009"/>
  </r>
  <r>
    <x v="17"/>
    <s v="Jug"/>
    <s v="2XL"/>
    <m/>
    <n v="5"/>
    <n v="325"/>
    <n v="65"/>
    <x v="1"/>
    <x v="1"/>
    <x v="1"/>
    <x v="1"/>
    <x v="1"/>
    <x v="1"/>
    <x v="1"/>
    <x v="1"/>
    <x v="1"/>
    <x v="1"/>
    <x v="1"/>
    <x v="1"/>
    <x v="1"/>
    <x v="1"/>
    <n v="0"/>
    <m/>
    <n v="0"/>
    <n v="0"/>
    <n v="0.3"/>
    <n v="0"/>
    <n v="0"/>
    <n v="0"/>
    <n v="139.30799999999999"/>
  </r>
  <r>
    <x v="18"/>
    <s v="Jug"/>
    <s v="3XL"/>
    <m/>
    <n v="2"/>
    <n v="268.75"/>
    <n v="134.375"/>
    <x v="1"/>
    <x v="1"/>
    <x v="1"/>
    <x v="1"/>
    <x v="1"/>
    <x v="1"/>
    <x v="1"/>
    <x v="1"/>
    <x v="1"/>
    <x v="1"/>
    <x v="1"/>
    <x v="1"/>
    <x v="1"/>
    <x v="1"/>
    <n v="0"/>
    <m/>
    <n v="0"/>
    <n v="0"/>
    <n v="0.3"/>
    <n v="0"/>
    <n v="0"/>
    <n v="0"/>
    <n v="113.2664"/>
  </r>
  <r>
    <x v="19"/>
    <s v="Jug"/>
    <s v="4XL"/>
    <m/>
    <n v="2"/>
    <n v="337.5"/>
    <n v="168.75"/>
    <x v="1"/>
    <x v="1"/>
    <x v="1"/>
    <x v="1"/>
    <x v="1"/>
    <x v="1"/>
    <x v="1"/>
    <x v="1"/>
    <x v="1"/>
    <x v="1"/>
    <x v="1"/>
    <x v="1"/>
    <x v="1"/>
    <x v="1"/>
    <n v="0"/>
    <m/>
    <n v="0"/>
    <n v="0"/>
    <n v="0.3"/>
    <n v="0"/>
    <n v="0"/>
    <n v="0"/>
    <n v="132.79759999999999"/>
  </r>
  <r>
    <x v="20"/>
    <s v="Jug"/>
    <s v="5XL"/>
    <m/>
    <n v="1"/>
    <n v="281.25"/>
    <n v="281.25"/>
    <x v="1"/>
    <x v="1"/>
    <x v="1"/>
    <x v="1"/>
    <x v="1"/>
    <x v="1"/>
    <x v="1"/>
    <x v="1"/>
    <x v="1"/>
    <x v="1"/>
    <x v="1"/>
    <x v="1"/>
    <x v="1"/>
    <x v="1"/>
    <n v="0"/>
    <m/>
    <n v="0"/>
    <n v="0"/>
    <n v="0.3"/>
    <n v="0"/>
    <n v="0"/>
    <n v="0"/>
    <n v="115.8768"/>
  </r>
  <r>
    <x v="0"/>
    <m/>
    <m/>
    <s v="Looking Glass Pockets"/>
    <m/>
    <m/>
    <m/>
    <x v="1"/>
    <x v="1"/>
    <x v="1"/>
    <x v="1"/>
    <x v="1"/>
    <x v="1"/>
    <x v="1"/>
    <x v="1"/>
    <x v="1"/>
    <x v="1"/>
    <x v="1"/>
    <x v="1"/>
    <x v="1"/>
    <x v="1"/>
    <m/>
    <m/>
    <m/>
    <m/>
    <m/>
    <m/>
    <m/>
    <m/>
    <m/>
  </r>
  <r>
    <x v="21"/>
    <s v="Complete Series"/>
    <m/>
    <m/>
    <n v="70"/>
    <n v="2000"/>
    <n v="28.571428571428573"/>
    <x v="1"/>
    <x v="1"/>
    <x v="1"/>
    <x v="1"/>
    <x v="1"/>
    <x v="1"/>
    <x v="1"/>
    <x v="1"/>
    <x v="1"/>
    <x v="1"/>
    <x v="1"/>
    <x v="1"/>
    <x v="1"/>
    <x v="1"/>
    <n v="0"/>
    <m/>
    <n v="0"/>
    <n v="0"/>
    <n v="0.3"/>
    <n v="0"/>
    <n v="0"/>
    <n v="0"/>
    <n v="814.2263999999999"/>
  </r>
  <r>
    <x v="22"/>
    <s v="Pocket"/>
    <s v="XS / FEET"/>
    <m/>
    <n v="20"/>
    <n v="125"/>
    <n v="6.25"/>
    <x v="1"/>
    <x v="1"/>
    <x v="1"/>
    <x v="1"/>
    <x v="1"/>
    <x v="1"/>
    <x v="1"/>
    <x v="1"/>
    <x v="1"/>
    <x v="1"/>
    <x v="1"/>
    <x v="1"/>
    <x v="1"/>
    <x v="1"/>
    <n v="0"/>
    <m/>
    <n v="0"/>
    <n v="0"/>
    <n v="0.3"/>
    <n v="0"/>
    <n v="0"/>
    <n v="0"/>
    <n v="52.582400000000007"/>
  </r>
  <r>
    <x v="23"/>
    <s v="Pocket"/>
    <s v="SMALL"/>
    <m/>
    <n v="20"/>
    <n v="225"/>
    <n v="11.25"/>
    <x v="1"/>
    <x v="1"/>
    <x v="1"/>
    <x v="1"/>
    <x v="1"/>
    <x v="1"/>
    <x v="1"/>
    <x v="1"/>
    <x v="1"/>
    <x v="1"/>
    <x v="1"/>
    <x v="1"/>
    <x v="1"/>
    <x v="1"/>
    <n v="0"/>
    <m/>
    <n v="0"/>
    <n v="0"/>
    <n v="0.3"/>
    <n v="0"/>
    <n v="0"/>
    <n v="0"/>
    <n v="107.66079999999999"/>
  </r>
  <r>
    <x v="24"/>
    <s v="Pocket"/>
    <s v="MEDIUM"/>
    <m/>
    <n v="10"/>
    <n v="225"/>
    <n v="22.5"/>
    <x v="1"/>
    <x v="1"/>
    <x v="1"/>
    <x v="1"/>
    <x v="1"/>
    <x v="1"/>
    <x v="1"/>
    <x v="1"/>
    <x v="1"/>
    <x v="1"/>
    <x v="1"/>
    <x v="1"/>
    <x v="1"/>
    <x v="1"/>
    <n v="0"/>
    <m/>
    <n v="0"/>
    <n v="0"/>
    <n v="0.3"/>
    <n v="0"/>
    <n v="0"/>
    <n v="0"/>
    <n v="78.863200000000006"/>
  </r>
  <r>
    <x v="25"/>
    <s v="Pocket"/>
    <s v="LARGE"/>
    <m/>
    <n v="5"/>
    <n v="125"/>
    <n v="25"/>
    <x v="1"/>
    <x v="1"/>
    <x v="1"/>
    <x v="1"/>
    <x v="1"/>
    <x v="1"/>
    <x v="1"/>
    <x v="1"/>
    <x v="1"/>
    <x v="1"/>
    <x v="1"/>
    <x v="1"/>
    <x v="1"/>
    <x v="1"/>
    <n v="0"/>
    <m/>
    <n v="0"/>
    <n v="0"/>
    <n v="0.3"/>
    <n v="0"/>
    <n v="0"/>
    <n v="0"/>
    <n v="52"/>
  </r>
  <r>
    <x v="26"/>
    <s v="Pocket"/>
    <s v="XL"/>
    <m/>
    <n v="5"/>
    <n v="200"/>
    <n v="40"/>
    <x v="1"/>
    <x v="1"/>
    <x v="1"/>
    <x v="1"/>
    <x v="1"/>
    <x v="1"/>
    <x v="1"/>
    <x v="1"/>
    <x v="1"/>
    <x v="1"/>
    <x v="1"/>
    <x v="1"/>
    <x v="1"/>
    <x v="1"/>
    <n v="0"/>
    <m/>
    <n v="0"/>
    <n v="0"/>
    <n v="0.3"/>
    <n v="0"/>
    <n v="0"/>
    <n v="0"/>
    <n v="82.16"/>
  </r>
  <r>
    <x v="27"/>
    <s v="Pocket"/>
    <s v="2XL"/>
    <m/>
    <n v="5"/>
    <n v="275"/>
    <n v="55"/>
    <x v="1"/>
    <x v="1"/>
    <x v="1"/>
    <x v="1"/>
    <x v="1"/>
    <x v="1"/>
    <x v="1"/>
    <x v="1"/>
    <x v="1"/>
    <x v="1"/>
    <x v="1"/>
    <x v="1"/>
    <x v="1"/>
    <x v="1"/>
    <n v="0"/>
    <m/>
    <n v="0"/>
    <n v="0"/>
    <n v="0.3"/>
    <n v="0"/>
    <n v="0"/>
    <n v="0"/>
    <n v="112.32000000000001"/>
  </r>
  <r>
    <x v="28"/>
    <s v="Pocket"/>
    <s v="3XL"/>
    <m/>
    <n v="2"/>
    <n v="225"/>
    <n v="112.5"/>
    <x v="1"/>
    <x v="1"/>
    <x v="1"/>
    <x v="1"/>
    <x v="1"/>
    <x v="1"/>
    <x v="1"/>
    <x v="1"/>
    <x v="1"/>
    <x v="1"/>
    <x v="1"/>
    <x v="1"/>
    <x v="1"/>
    <x v="1"/>
    <n v="0"/>
    <m/>
    <n v="0"/>
    <n v="0"/>
    <n v="0.3"/>
    <n v="0"/>
    <n v="0"/>
    <n v="0"/>
    <n v="87.36"/>
  </r>
  <r>
    <x v="29"/>
    <s v="Pocket"/>
    <s v="4XL"/>
    <m/>
    <n v="2"/>
    <n v="325"/>
    <n v="162.5"/>
    <x v="1"/>
    <x v="1"/>
    <x v="1"/>
    <x v="1"/>
    <x v="1"/>
    <x v="1"/>
    <x v="1"/>
    <x v="1"/>
    <x v="1"/>
    <x v="1"/>
    <x v="1"/>
    <x v="1"/>
    <x v="1"/>
    <x v="1"/>
    <n v="0"/>
    <m/>
    <n v="0"/>
    <n v="0"/>
    <n v="0.3"/>
    <n v="0"/>
    <n v="0"/>
    <n v="0"/>
    <n v="127.92"/>
  </r>
  <r>
    <x v="30"/>
    <s v="Pocket"/>
    <s v="5XL"/>
    <m/>
    <n v="1"/>
    <n v="275"/>
    <n v="275"/>
    <x v="1"/>
    <x v="1"/>
    <x v="1"/>
    <x v="1"/>
    <x v="1"/>
    <x v="1"/>
    <x v="1"/>
    <x v="1"/>
    <x v="1"/>
    <x v="1"/>
    <x v="1"/>
    <x v="1"/>
    <x v="1"/>
    <x v="1"/>
    <n v="0"/>
    <m/>
    <n v="0"/>
    <n v="0"/>
    <n v="0.3"/>
    <n v="0"/>
    <n v="0"/>
    <n v="0"/>
    <n v="113.36"/>
  </r>
  <r>
    <x v="0"/>
    <m/>
    <m/>
    <s v="Still Pinches"/>
    <m/>
    <m/>
    <m/>
    <x v="1"/>
    <x v="1"/>
    <x v="1"/>
    <x v="1"/>
    <x v="1"/>
    <x v="1"/>
    <x v="1"/>
    <x v="1"/>
    <x v="1"/>
    <x v="1"/>
    <x v="1"/>
    <x v="1"/>
    <x v="1"/>
    <x v="1"/>
    <m/>
    <m/>
    <m/>
    <m/>
    <m/>
    <m/>
    <m/>
    <m/>
    <m/>
  </r>
  <r>
    <x v="31"/>
    <s v="Complete Series"/>
    <m/>
    <m/>
    <n v="10"/>
    <n v="2500"/>
    <n v="250"/>
    <x v="1"/>
    <x v="2"/>
    <x v="1"/>
    <x v="1"/>
    <x v="1"/>
    <x v="1"/>
    <x v="1"/>
    <x v="1"/>
    <x v="1"/>
    <x v="1"/>
    <x v="1"/>
    <x v="1"/>
    <x v="1"/>
    <x v="1"/>
    <n v="2500"/>
    <m/>
    <n v="1"/>
    <n v="10"/>
    <n v="0.3"/>
    <n v="1750"/>
    <n v="961.03"/>
    <n v="0"/>
    <n v="961.03"/>
  </r>
  <r>
    <x v="32"/>
    <s v="Pinches"/>
    <s v="3XL - LEFT"/>
    <m/>
    <n v="1"/>
    <n v="200"/>
    <n v="200"/>
    <x v="1"/>
    <x v="1"/>
    <x v="1"/>
    <x v="1"/>
    <x v="1"/>
    <x v="1"/>
    <x v="1"/>
    <x v="1"/>
    <x v="1"/>
    <x v="1"/>
    <x v="1"/>
    <x v="1"/>
    <x v="1"/>
    <x v="1"/>
    <n v="0"/>
    <m/>
    <n v="0"/>
    <n v="0"/>
    <n v="0.3"/>
    <n v="0"/>
    <n v="0"/>
    <n v="0"/>
    <n v="85.21"/>
  </r>
  <r>
    <x v="33"/>
    <s v="Pinches"/>
    <s v="3XL - RIGHT"/>
    <m/>
    <n v="1"/>
    <n v="200"/>
    <n v="200"/>
    <x v="1"/>
    <x v="1"/>
    <x v="1"/>
    <x v="1"/>
    <x v="1"/>
    <x v="1"/>
    <x v="1"/>
    <x v="1"/>
    <x v="1"/>
    <x v="1"/>
    <x v="1"/>
    <x v="1"/>
    <x v="1"/>
    <x v="1"/>
    <n v="0"/>
    <m/>
    <n v="0"/>
    <n v="0"/>
    <n v="0.3"/>
    <n v="0"/>
    <n v="0"/>
    <n v="0"/>
    <n v="86.03"/>
  </r>
  <r>
    <x v="34"/>
    <s v="Pinches"/>
    <s v="4XL - LEFT"/>
    <m/>
    <n v="1"/>
    <n v="225"/>
    <n v="225"/>
    <x v="1"/>
    <x v="1"/>
    <x v="1"/>
    <x v="1"/>
    <x v="1"/>
    <x v="1"/>
    <x v="1"/>
    <x v="1"/>
    <x v="1"/>
    <x v="1"/>
    <x v="1"/>
    <x v="1"/>
    <x v="1"/>
    <x v="1"/>
    <n v="0"/>
    <m/>
    <n v="0"/>
    <n v="0"/>
    <n v="0.3"/>
    <n v="0"/>
    <n v="0"/>
    <n v="0"/>
    <n v="87.41"/>
  </r>
  <r>
    <x v="35"/>
    <s v="Pinches"/>
    <s v="4XL - RIGHT"/>
    <m/>
    <n v="1"/>
    <n v="225"/>
    <n v="225"/>
    <x v="1"/>
    <x v="1"/>
    <x v="1"/>
    <x v="1"/>
    <x v="1"/>
    <x v="1"/>
    <x v="1"/>
    <x v="1"/>
    <x v="1"/>
    <x v="1"/>
    <x v="1"/>
    <x v="1"/>
    <x v="1"/>
    <x v="1"/>
    <n v="0"/>
    <m/>
    <n v="0"/>
    <n v="0"/>
    <n v="0.3"/>
    <n v="0"/>
    <n v="0"/>
    <n v="0"/>
    <n v="87.27"/>
  </r>
  <r>
    <x v="36"/>
    <s v="Pinches"/>
    <s v="5XL - LEFT LOW"/>
    <m/>
    <n v="1"/>
    <n v="250"/>
    <n v="250"/>
    <x v="1"/>
    <x v="1"/>
    <x v="1"/>
    <x v="1"/>
    <x v="1"/>
    <x v="1"/>
    <x v="1"/>
    <x v="1"/>
    <x v="1"/>
    <x v="1"/>
    <x v="1"/>
    <x v="1"/>
    <x v="1"/>
    <x v="1"/>
    <n v="0"/>
    <m/>
    <n v="0"/>
    <n v="0"/>
    <n v="0.3"/>
    <n v="0"/>
    <n v="0"/>
    <n v="0"/>
    <n v="83.77"/>
  </r>
  <r>
    <x v="37"/>
    <s v="Pinches"/>
    <s v="5XL - RIGHT LOW"/>
    <m/>
    <n v="1"/>
    <n v="250"/>
    <n v="250"/>
    <x v="1"/>
    <x v="1"/>
    <x v="1"/>
    <x v="1"/>
    <x v="1"/>
    <x v="1"/>
    <x v="1"/>
    <x v="1"/>
    <x v="2"/>
    <x v="1"/>
    <x v="1"/>
    <x v="1"/>
    <x v="1"/>
    <x v="1"/>
    <n v="250"/>
    <m/>
    <n v="1"/>
    <n v="1"/>
    <n v="0.3"/>
    <n v="175"/>
    <n v="91"/>
    <n v="0"/>
    <n v="91"/>
  </r>
  <r>
    <x v="38"/>
    <s v="Pinches"/>
    <s v="5XL - LEFT MEDIUM"/>
    <m/>
    <n v="1"/>
    <n v="275"/>
    <n v="275"/>
    <x v="1"/>
    <x v="1"/>
    <x v="1"/>
    <x v="1"/>
    <x v="1"/>
    <x v="1"/>
    <x v="1"/>
    <x v="1"/>
    <x v="2"/>
    <x v="1"/>
    <x v="1"/>
    <x v="1"/>
    <x v="1"/>
    <x v="1"/>
    <n v="275"/>
    <m/>
    <n v="1"/>
    <n v="1"/>
    <n v="0.3"/>
    <n v="192.5"/>
    <n v="103.97"/>
    <n v="0"/>
    <n v="103.97"/>
  </r>
  <r>
    <x v="39"/>
    <s v="Pinches"/>
    <s v="5XL - RIGHT MEDIUM"/>
    <m/>
    <n v="1"/>
    <n v="275"/>
    <n v="275"/>
    <x v="1"/>
    <x v="1"/>
    <x v="1"/>
    <x v="1"/>
    <x v="1"/>
    <x v="1"/>
    <x v="1"/>
    <x v="1"/>
    <x v="2"/>
    <x v="1"/>
    <x v="1"/>
    <x v="1"/>
    <x v="1"/>
    <x v="1"/>
    <n v="275"/>
    <m/>
    <n v="1"/>
    <n v="1"/>
    <n v="0.3"/>
    <n v="192.5"/>
    <n v="111.38"/>
    <n v="0"/>
    <n v="111.38"/>
  </r>
  <r>
    <x v="40"/>
    <s v="Pinches"/>
    <s v="5XL - LEFT HIGH"/>
    <m/>
    <n v="1"/>
    <n v="300"/>
    <n v="300"/>
    <x v="1"/>
    <x v="1"/>
    <x v="1"/>
    <x v="1"/>
    <x v="1"/>
    <x v="1"/>
    <x v="1"/>
    <x v="1"/>
    <x v="2"/>
    <x v="1"/>
    <x v="1"/>
    <x v="1"/>
    <x v="1"/>
    <x v="1"/>
    <n v="300"/>
    <m/>
    <n v="1"/>
    <n v="1"/>
    <n v="0.3"/>
    <n v="210"/>
    <n v="110.2"/>
    <n v="0"/>
    <n v="110.2"/>
  </r>
  <r>
    <x v="41"/>
    <s v="Pinches"/>
    <s v="5XL - RIGHT HIGH"/>
    <m/>
    <n v="1"/>
    <n v="300"/>
    <n v="300"/>
    <x v="1"/>
    <x v="1"/>
    <x v="1"/>
    <x v="1"/>
    <x v="1"/>
    <x v="1"/>
    <x v="1"/>
    <x v="1"/>
    <x v="2"/>
    <x v="1"/>
    <x v="1"/>
    <x v="1"/>
    <x v="1"/>
    <x v="1"/>
    <n v="300"/>
    <m/>
    <n v="1"/>
    <n v="1"/>
    <n v="0.3"/>
    <n v="210"/>
    <n v="114.79"/>
    <n v="0"/>
    <n v="114.79"/>
  </r>
  <r>
    <x v="0"/>
    <m/>
    <m/>
    <m/>
    <m/>
    <m/>
    <m/>
    <x v="1"/>
    <x v="1"/>
    <x v="1"/>
    <x v="1"/>
    <x v="1"/>
    <x v="1"/>
    <x v="1"/>
    <x v="1"/>
    <x v="1"/>
    <x v="1"/>
    <x v="1"/>
    <x v="1"/>
    <x v="1"/>
    <x v="1"/>
    <m/>
    <m/>
    <m/>
    <m/>
    <m/>
    <m/>
    <m/>
    <m/>
    <m/>
  </r>
  <r>
    <x v="0"/>
    <m/>
    <m/>
    <s v="ERGOT FAMILY"/>
    <m/>
    <m/>
    <m/>
    <x v="1"/>
    <x v="1"/>
    <x v="1"/>
    <x v="1"/>
    <x v="1"/>
    <x v="1"/>
    <x v="1"/>
    <x v="1"/>
    <x v="1"/>
    <x v="1"/>
    <x v="1"/>
    <x v="1"/>
    <x v="1"/>
    <x v="1"/>
    <m/>
    <m/>
    <m/>
    <m/>
    <m/>
    <m/>
    <m/>
    <m/>
    <m/>
  </r>
  <r>
    <x v="0"/>
    <m/>
    <m/>
    <s v="Dose Fins"/>
    <m/>
    <m/>
    <m/>
    <x v="1"/>
    <x v="1"/>
    <x v="1"/>
    <x v="1"/>
    <x v="1"/>
    <x v="1"/>
    <x v="1"/>
    <x v="1"/>
    <x v="1"/>
    <x v="1"/>
    <x v="1"/>
    <x v="1"/>
    <x v="1"/>
    <x v="1"/>
    <m/>
    <m/>
    <m/>
    <m/>
    <m/>
    <m/>
    <m/>
    <m/>
    <m/>
  </r>
  <r>
    <x v="42"/>
    <s v="Complete Series"/>
    <m/>
    <m/>
    <n v="70"/>
    <n v="2400"/>
    <n v="34.285714285714285"/>
    <x v="1"/>
    <x v="1"/>
    <x v="1"/>
    <x v="1"/>
    <x v="1"/>
    <x v="1"/>
    <x v="1"/>
    <x v="1"/>
    <x v="1"/>
    <x v="1"/>
    <x v="1"/>
    <x v="1"/>
    <x v="1"/>
    <x v="1"/>
    <n v="0"/>
    <m/>
    <n v="0"/>
    <n v="0"/>
    <n v="0.3"/>
    <n v="0"/>
    <n v="0"/>
    <n v="0"/>
    <n v="1037.6496000000002"/>
  </r>
  <r>
    <x v="43"/>
    <s v="Pinch"/>
    <s v="XS / FEET"/>
    <m/>
    <n v="20"/>
    <n v="125"/>
    <n v="6.25"/>
    <x v="1"/>
    <x v="1"/>
    <x v="1"/>
    <x v="1"/>
    <x v="1"/>
    <x v="1"/>
    <x v="1"/>
    <x v="1"/>
    <x v="1"/>
    <x v="1"/>
    <x v="1"/>
    <x v="1"/>
    <x v="1"/>
    <x v="1"/>
    <n v="0"/>
    <m/>
    <n v="0"/>
    <n v="0"/>
    <n v="0.3"/>
    <n v="0"/>
    <n v="0"/>
    <n v="0"/>
    <n v="58.593600000000002"/>
  </r>
  <r>
    <x v="44"/>
    <s v="Pinch"/>
    <s v="SMALL"/>
    <m/>
    <n v="20"/>
    <n v="250"/>
    <n v="12.5"/>
    <x v="1"/>
    <x v="1"/>
    <x v="1"/>
    <x v="1"/>
    <x v="1"/>
    <x v="1"/>
    <x v="1"/>
    <x v="1"/>
    <x v="1"/>
    <x v="1"/>
    <x v="1"/>
    <x v="1"/>
    <x v="1"/>
    <x v="1"/>
    <n v="0"/>
    <m/>
    <n v="0"/>
    <n v="0"/>
    <n v="0.3"/>
    <n v="0"/>
    <n v="0"/>
    <n v="0"/>
    <n v="113.2664"/>
  </r>
  <r>
    <x v="45"/>
    <s v="Pinch"/>
    <s v="MEDIUM"/>
    <m/>
    <n v="10"/>
    <n v="225"/>
    <n v="22.5"/>
    <x v="1"/>
    <x v="1"/>
    <x v="1"/>
    <x v="1"/>
    <x v="1"/>
    <x v="1"/>
    <x v="1"/>
    <x v="1"/>
    <x v="1"/>
    <x v="1"/>
    <x v="1"/>
    <x v="1"/>
    <x v="1"/>
    <x v="1"/>
    <n v="0"/>
    <m/>
    <n v="0"/>
    <n v="0"/>
    <n v="0.3"/>
    <n v="0"/>
    <n v="0"/>
    <n v="0"/>
    <n v="93.74560000000001"/>
  </r>
  <r>
    <x v="46"/>
    <s v="Pinch"/>
    <s v="LARGE"/>
    <m/>
    <n v="5"/>
    <n v="200"/>
    <n v="40"/>
    <x v="1"/>
    <x v="1"/>
    <x v="1"/>
    <x v="1"/>
    <x v="1"/>
    <x v="1"/>
    <x v="1"/>
    <x v="1"/>
    <x v="1"/>
    <x v="1"/>
    <x v="1"/>
    <x v="1"/>
    <x v="1"/>
    <x v="1"/>
    <n v="0"/>
    <m/>
    <n v="0"/>
    <n v="0"/>
    <n v="0.3"/>
    <n v="0"/>
    <n v="0"/>
    <n v="0"/>
    <n v="79.424800000000005"/>
  </r>
  <r>
    <x v="47"/>
    <s v="Pinch"/>
    <s v="XL"/>
    <m/>
    <n v="5"/>
    <n v="250"/>
    <n v="50"/>
    <x v="1"/>
    <x v="1"/>
    <x v="1"/>
    <x v="1"/>
    <x v="1"/>
    <x v="1"/>
    <x v="1"/>
    <x v="1"/>
    <x v="1"/>
    <x v="1"/>
    <x v="1"/>
    <x v="1"/>
    <x v="1"/>
    <x v="1"/>
    <n v="0"/>
    <m/>
    <n v="0"/>
    <n v="0"/>
    <n v="0.3"/>
    <n v="0"/>
    <n v="0"/>
    <n v="0"/>
    <n v="109.35600000000001"/>
  </r>
  <r>
    <x v="48"/>
    <s v="Pinch"/>
    <s v="2XL"/>
    <m/>
    <n v="5"/>
    <n v="400"/>
    <n v="80"/>
    <x v="1"/>
    <x v="1"/>
    <x v="1"/>
    <x v="1"/>
    <x v="1"/>
    <x v="1"/>
    <x v="1"/>
    <x v="1"/>
    <x v="1"/>
    <x v="1"/>
    <x v="1"/>
    <x v="1"/>
    <x v="1"/>
    <x v="1"/>
    <n v="0"/>
    <m/>
    <n v="0"/>
    <n v="0"/>
    <n v="0.3"/>
    <n v="0"/>
    <n v="0"/>
    <n v="0"/>
    <n v="175.76000000000002"/>
  </r>
  <r>
    <x v="49"/>
    <s v="Pinch"/>
    <s v="3XL"/>
    <m/>
    <n v="2"/>
    <n v="275"/>
    <n v="137.5"/>
    <x v="1"/>
    <x v="1"/>
    <x v="1"/>
    <x v="1"/>
    <x v="1"/>
    <x v="1"/>
    <x v="1"/>
    <x v="1"/>
    <x v="1"/>
    <x v="1"/>
    <x v="1"/>
    <x v="1"/>
    <x v="1"/>
    <x v="1"/>
    <n v="0"/>
    <m/>
    <n v="0"/>
    <n v="0"/>
    <n v="0.3"/>
    <n v="0"/>
    <n v="0"/>
    <n v="0"/>
    <n v="118.47680000000001"/>
  </r>
  <r>
    <x v="50"/>
    <s v="Pinch"/>
    <s v="4XL"/>
    <m/>
    <n v="2"/>
    <n v="350"/>
    <n v="175"/>
    <x v="1"/>
    <x v="1"/>
    <x v="1"/>
    <x v="1"/>
    <x v="1"/>
    <x v="1"/>
    <x v="1"/>
    <x v="1"/>
    <x v="1"/>
    <x v="1"/>
    <x v="1"/>
    <x v="1"/>
    <x v="1"/>
    <x v="1"/>
    <n v="0"/>
    <m/>
    <n v="0"/>
    <n v="0"/>
    <n v="0.3"/>
    <n v="0"/>
    <n v="0"/>
    <n v="0"/>
    <n v="152.31840000000003"/>
  </r>
  <r>
    <x v="51"/>
    <s v="Pinch"/>
    <s v="5XL"/>
    <m/>
    <n v="1"/>
    <n v="325"/>
    <n v="325"/>
    <x v="1"/>
    <x v="1"/>
    <x v="1"/>
    <x v="1"/>
    <x v="1"/>
    <x v="1"/>
    <x v="1"/>
    <x v="1"/>
    <x v="1"/>
    <x v="1"/>
    <x v="1"/>
    <x v="1"/>
    <x v="1"/>
    <x v="1"/>
    <n v="0"/>
    <m/>
    <n v="0"/>
    <n v="0"/>
    <n v="0.3"/>
    <n v="0"/>
    <n v="0"/>
    <n v="0"/>
    <n v="136.708"/>
  </r>
  <r>
    <x v="0"/>
    <m/>
    <m/>
    <s v="Tracer Edges"/>
    <m/>
    <m/>
    <m/>
    <x v="1"/>
    <x v="1"/>
    <x v="1"/>
    <x v="1"/>
    <x v="1"/>
    <x v="1"/>
    <x v="1"/>
    <x v="1"/>
    <x v="1"/>
    <x v="1"/>
    <x v="1"/>
    <x v="1"/>
    <x v="1"/>
    <x v="1"/>
    <m/>
    <m/>
    <m/>
    <m/>
    <m/>
    <m/>
    <m/>
    <m/>
    <m/>
  </r>
  <r>
    <x v="52"/>
    <s v="Complete Series"/>
    <m/>
    <m/>
    <n v="70"/>
    <n v="2200"/>
    <n v="31.428571428571427"/>
    <x v="1"/>
    <x v="1"/>
    <x v="1"/>
    <x v="1"/>
    <x v="1"/>
    <x v="1"/>
    <x v="1"/>
    <x v="1"/>
    <x v="1"/>
    <x v="1"/>
    <x v="1"/>
    <x v="1"/>
    <x v="1"/>
    <x v="1"/>
    <n v="0"/>
    <m/>
    <n v="0"/>
    <n v="0"/>
    <n v="0.3"/>
    <n v="0"/>
    <n v="0"/>
    <n v="0"/>
    <n v="910.06239999999991"/>
  </r>
  <r>
    <x v="53"/>
    <s v="Edge"/>
    <s v="XS / FEET"/>
    <m/>
    <n v="20"/>
    <n v="150"/>
    <n v="7.5"/>
    <x v="1"/>
    <x v="1"/>
    <x v="1"/>
    <x v="1"/>
    <x v="1"/>
    <x v="1"/>
    <x v="1"/>
    <x v="1"/>
    <x v="1"/>
    <x v="1"/>
    <x v="1"/>
    <x v="1"/>
    <x v="1"/>
    <x v="1"/>
    <n v="0"/>
    <m/>
    <n v="0"/>
    <n v="0"/>
    <n v="0.3"/>
    <n v="0"/>
    <n v="0"/>
    <n v="0"/>
    <n v="52.083199999999998"/>
  </r>
  <r>
    <x v="54"/>
    <s v="Edge"/>
    <s v="SMALL"/>
    <m/>
    <n v="20"/>
    <n v="225"/>
    <n v="11.25"/>
    <x v="1"/>
    <x v="1"/>
    <x v="1"/>
    <x v="1"/>
    <x v="1"/>
    <x v="1"/>
    <x v="1"/>
    <x v="1"/>
    <x v="1"/>
    <x v="1"/>
    <x v="1"/>
    <x v="1"/>
    <x v="1"/>
    <x v="1"/>
    <n v="0"/>
    <m/>
    <n v="0"/>
    <n v="0"/>
    <n v="0.3"/>
    <n v="0"/>
    <n v="0"/>
    <n v="0"/>
    <n v="108.0664"/>
  </r>
  <r>
    <x v="55"/>
    <s v="Edge"/>
    <s v="MEDIUM"/>
    <m/>
    <n v="10"/>
    <n v="200"/>
    <n v="20"/>
    <x v="1"/>
    <x v="1"/>
    <x v="1"/>
    <x v="1"/>
    <x v="1"/>
    <x v="1"/>
    <x v="1"/>
    <x v="1"/>
    <x v="1"/>
    <x v="1"/>
    <x v="1"/>
    <x v="1"/>
    <x v="1"/>
    <x v="1"/>
    <n v="0"/>
    <m/>
    <n v="0"/>
    <n v="0"/>
    <n v="0.3"/>
    <n v="0"/>
    <n v="0"/>
    <n v="0"/>
    <n v="79.424800000000005"/>
  </r>
  <r>
    <x v="56"/>
    <s v="Edge"/>
    <s v="LARGE"/>
    <m/>
    <n v="5"/>
    <n v="150"/>
    <n v="30"/>
    <x v="1"/>
    <x v="1"/>
    <x v="1"/>
    <x v="1"/>
    <x v="1"/>
    <x v="1"/>
    <x v="1"/>
    <x v="1"/>
    <x v="1"/>
    <x v="1"/>
    <x v="1"/>
    <x v="1"/>
    <x v="1"/>
    <x v="1"/>
    <n v="0"/>
    <m/>
    <n v="0"/>
    <n v="0"/>
    <n v="0.3"/>
    <n v="0"/>
    <n v="0"/>
    <n v="0"/>
    <n v="61.183199999999999"/>
  </r>
  <r>
    <x v="57"/>
    <s v="Edge"/>
    <s v="XL"/>
    <m/>
    <n v="5"/>
    <n v="225"/>
    <n v="45"/>
    <x v="1"/>
    <x v="1"/>
    <x v="1"/>
    <x v="1"/>
    <x v="1"/>
    <x v="1"/>
    <x v="1"/>
    <x v="1"/>
    <x v="1"/>
    <x v="1"/>
    <x v="1"/>
    <x v="1"/>
    <x v="1"/>
    <x v="1"/>
    <n v="0"/>
    <m/>
    <n v="0"/>
    <n v="0"/>
    <n v="0.3"/>
    <n v="0"/>
    <n v="0"/>
    <n v="0"/>
    <n v="87.235199999999992"/>
  </r>
  <r>
    <x v="58"/>
    <s v="Edge"/>
    <s v="2XL"/>
    <m/>
    <n v="5"/>
    <n v="325"/>
    <n v="65"/>
    <x v="1"/>
    <x v="1"/>
    <x v="1"/>
    <x v="1"/>
    <x v="1"/>
    <x v="1"/>
    <x v="1"/>
    <x v="1"/>
    <x v="1"/>
    <x v="1"/>
    <x v="1"/>
    <x v="1"/>
    <x v="1"/>
    <x v="1"/>
    <n v="0"/>
    <m/>
    <n v="0"/>
    <n v="0"/>
    <n v="0.3"/>
    <n v="0"/>
    <n v="0"/>
    <n v="0"/>
    <n v="135.40799999999999"/>
  </r>
  <r>
    <x v="59"/>
    <s v="Edge"/>
    <s v="3XL"/>
    <m/>
    <n v="2"/>
    <n v="225"/>
    <n v="112.5"/>
    <x v="1"/>
    <x v="1"/>
    <x v="1"/>
    <x v="1"/>
    <x v="1"/>
    <x v="1"/>
    <x v="1"/>
    <x v="1"/>
    <x v="1"/>
    <x v="1"/>
    <x v="1"/>
    <x v="1"/>
    <x v="1"/>
    <x v="1"/>
    <n v="0"/>
    <m/>
    <n v="0"/>
    <n v="0"/>
    <n v="0.3"/>
    <n v="0"/>
    <n v="0"/>
    <n v="0"/>
    <n v="85.924800000000005"/>
  </r>
  <r>
    <x v="60"/>
    <s v="Edge"/>
    <s v="4XL"/>
    <m/>
    <n v="2"/>
    <n v="425"/>
    <n v="212.5"/>
    <x v="1"/>
    <x v="1"/>
    <x v="1"/>
    <x v="1"/>
    <x v="1"/>
    <x v="1"/>
    <x v="1"/>
    <x v="1"/>
    <x v="1"/>
    <x v="1"/>
    <x v="1"/>
    <x v="1"/>
    <x v="1"/>
    <x v="1"/>
    <n v="0"/>
    <m/>
    <n v="0"/>
    <n v="0"/>
    <n v="0.3"/>
    <n v="0"/>
    <n v="0"/>
    <n v="0"/>
    <n v="183.57040000000001"/>
  </r>
  <r>
    <x v="61"/>
    <s v="Edge"/>
    <s v="5XL"/>
    <m/>
    <n v="1"/>
    <n v="275"/>
    <n v="275"/>
    <x v="1"/>
    <x v="1"/>
    <x v="1"/>
    <x v="1"/>
    <x v="1"/>
    <x v="1"/>
    <x v="1"/>
    <x v="1"/>
    <x v="1"/>
    <x v="1"/>
    <x v="1"/>
    <x v="1"/>
    <x v="1"/>
    <x v="1"/>
    <n v="0"/>
    <m/>
    <n v="0"/>
    <n v="0"/>
    <n v="0.3"/>
    <n v="0"/>
    <n v="0"/>
    <n v="0"/>
    <n v="117.1664"/>
  </r>
  <r>
    <x v="0"/>
    <m/>
    <m/>
    <m/>
    <m/>
    <m/>
    <m/>
    <x v="1"/>
    <x v="1"/>
    <x v="1"/>
    <x v="1"/>
    <x v="1"/>
    <x v="1"/>
    <x v="1"/>
    <x v="1"/>
    <x v="1"/>
    <x v="1"/>
    <x v="1"/>
    <x v="1"/>
    <x v="1"/>
    <x v="1"/>
    <m/>
    <m/>
    <m/>
    <m/>
    <m/>
    <m/>
    <m/>
    <m/>
    <m/>
  </r>
  <r>
    <x v="0"/>
    <m/>
    <m/>
    <s v="SHADE THEORY FAMILY"/>
    <m/>
    <m/>
    <m/>
    <x v="1"/>
    <x v="1"/>
    <x v="1"/>
    <x v="1"/>
    <x v="1"/>
    <x v="1"/>
    <x v="1"/>
    <x v="1"/>
    <x v="1"/>
    <x v="1"/>
    <x v="1"/>
    <x v="1"/>
    <x v="1"/>
    <x v="1"/>
    <m/>
    <m/>
    <m/>
    <m/>
    <m/>
    <m/>
    <m/>
    <m/>
    <m/>
  </r>
  <r>
    <x v="0"/>
    <m/>
    <m/>
    <s v="Shade Wedges"/>
    <m/>
    <m/>
    <m/>
    <x v="1"/>
    <x v="1"/>
    <x v="1"/>
    <x v="1"/>
    <x v="1"/>
    <x v="1"/>
    <x v="1"/>
    <x v="1"/>
    <x v="1"/>
    <x v="1"/>
    <x v="1"/>
    <x v="1"/>
    <x v="1"/>
    <x v="1"/>
    <m/>
    <m/>
    <m/>
    <m/>
    <m/>
    <m/>
    <m/>
    <m/>
    <m/>
  </r>
  <r>
    <x v="62"/>
    <s v="Complete Series"/>
    <m/>
    <m/>
    <n v="90"/>
    <n v="6075"/>
    <n v="67.5"/>
    <x v="1"/>
    <x v="1"/>
    <x v="1"/>
    <x v="1"/>
    <x v="1"/>
    <x v="1"/>
    <x v="1"/>
    <x v="1"/>
    <x v="1"/>
    <x v="1"/>
    <x v="1"/>
    <x v="1"/>
    <x v="1"/>
    <x v="1"/>
    <n v="0"/>
    <m/>
    <n v="0"/>
    <n v="0"/>
    <n v="0.3"/>
    <n v="0"/>
    <n v="0"/>
    <n v="0"/>
    <n v="1532.3672000000001"/>
  </r>
  <r>
    <x v="63"/>
    <s v="Wedge - Standard"/>
    <s v="2&quot; Diameter (XS / Foot)"/>
    <m/>
    <n v="15"/>
    <n v="100"/>
    <n v="6.666666666666667"/>
    <x v="1"/>
    <x v="1"/>
    <x v="1"/>
    <x v="1"/>
    <x v="1"/>
    <x v="1"/>
    <x v="1"/>
    <x v="1"/>
    <x v="1"/>
    <x v="1"/>
    <x v="1"/>
    <x v="1"/>
    <x v="1"/>
    <x v="1"/>
    <n v="0"/>
    <m/>
    <n v="0"/>
    <n v="0"/>
    <n v="0.3"/>
    <n v="0"/>
    <n v="0"/>
    <n v="0"/>
    <n v="33.851999999999997"/>
  </r>
  <r>
    <x v="64"/>
    <s v="Wedge - Standard"/>
    <s v="3&quot; Diameter (XS / Foot)"/>
    <m/>
    <n v="15"/>
    <n v="125"/>
    <n v="8.3333333333333339"/>
    <x v="1"/>
    <x v="1"/>
    <x v="1"/>
    <x v="1"/>
    <x v="1"/>
    <x v="1"/>
    <x v="1"/>
    <x v="1"/>
    <x v="1"/>
    <x v="1"/>
    <x v="1"/>
    <x v="1"/>
    <x v="1"/>
    <x v="1"/>
    <n v="0"/>
    <m/>
    <n v="0"/>
    <n v="0"/>
    <n v="0.3"/>
    <n v="0"/>
    <n v="0"/>
    <n v="0"/>
    <n v="39.052"/>
  </r>
  <r>
    <x v="65"/>
    <s v="Wedge - Standard"/>
    <s v="5&quot; Diameter (S)"/>
    <m/>
    <n v="15"/>
    <n v="225"/>
    <n v="15"/>
    <x v="1"/>
    <x v="1"/>
    <x v="1"/>
    <x v="1"/>
    <x v="1"/>
    <x v="1"/>
    <x v="1"/>
    <x v="1"/>
    <x v="1"/>
    <x v="1"/>
    <x v="1"/>
    <x v="1"/>
    <x v="1"/>
    <x v="1"/>
    <n v="0"/>
    <m/>
    <n v="0"/>
    <n v="0"/>
    <n v="0.3"/>
    <n v="0"/>
    <n v="0"/>
    <n v="0"/>
    <n v="88.524800000000013"/>
  </r>
  <r>
    <x v="66"/>
    <s v="Wedge - Standard"/>
    <s v="8&quot; Diameter (M)"/>
    <m/>
    <n v="15"/>
    <n v="375"/>
    <n v="25"/>
    <x v="1"/>
    <x v="1"/>
    <x v="1"/>
    <x v="1"/>
    <x v="1"/>
    <x v="1"/>
    <x v="1"/>
    <x v="1"/>
    <x v="1"/>
    <x v="1"/>
    <x v="1"/>
    <x v="1"/>
    <x v="1"/>
    <x v="1"/>
    <n v="0"/>
    <m/>
    <n v="0"/>
    <n v="0"/>
    <n v="0.3"/>
    <n v="0"/>
    <n v="0"/>
    <n v="0"/>
    <n v="160.13919999999999"/>
  </r>
  <r>
    <x v="67"/>
    <s v="Wedge - Standard"/>
    <s v="13&quot; Diameter (XL)"/>
    <m/>
    <n v="15"/>
    <n v="800"/>
    <n v="53.333333333333336"/>
    <x v="1"/>
    <x v="1"/>
    <x v="1"/>
    <x v="1"/>
    <x v="1"/>
    <x v="1"/>
    <x v="1"/>
    <x v="1"/>
    <x v="1"/>
    <x v="1"/>
    <x v="1"/>
    <x v="1"/>
    <x v="1"/>
    <x v="1"/>
    <n v="0"/>
    <m/>
    <n v="0"/>
    <n v="0"/>
    <n v="0.3"/>
    <n v="0"/>
    <n v="0"/>
    <n v="0"/>
    <n v="389.2824"/>
  </r>
  <r>
    <x v="68"/>
    <s v="Wedge - Standard"/>
    <s v="21&quot; Diameter (3XL) SET"/>
    <m/>
    <n v="10"/>
    <n v="1825"/>
    <n v="182.5"/>
    <x v="1"/>
    <x v="1"/>
    <x v="1"/>
    <x v="1"/>
    <x v="1"/>
    <x v="1"/>
    <x v="1"/>
    <x v="1"/>
    <x v="1"/>
    <x v="1"/>
    <x v="1"/>
    <x v="1"/>
    <x v="1"/>
    <x v="1"/>
    <n v="0"/>
    <m/>
    <n v="0"/>
    <n v="0"/>
    <n v="0.3"/>
    <n v="0"/>
    <n v="0"/>
    <n v="0"/>
    <n v="821.51679999999999"/>
  </r>
  <r>
    <x v="69"/>
    <s v="Wedge - 20 Degree"/>
    <s v="21&quot; Diameter (3XL)"/>
    <m/>
    <n v="1"/>
    <n v="137.5"/>
    <n v="137.5"/>
    <x v="1"/>
    <x v="1"/>
    <x v="1"/>
    <x v="1"/>
    <x v="1"/>
    <x v="1"/>
    <x v="1"/>
    <x v="1"/>
    <x v="1"/>
    <x v="1"/>
    <x v="1"/>
    <x v="1"/>
    <x v="1"/>
    <x v="1"/>
    <n v="0"/>
    <m/>
    <n v="0"/>
    <n v="0"/>
    <n v="0.3"/>
    <n v="0"/>
    <n v="0"/>
    <n v="0"/>
    <n v="57.283200000000001"/>
  </r>
  <r>
    <x v="70"/>
    <s v="Wedge - 25 Degree"/>
    <s v="21&quot; Diameter (3XL)"/>
    <m/>
    <n v="1"/>
    <n v="137.5"/>
    <n v="137.5"/>
    <x v="1"/>
    <x v="1"/>
    <x v="1"/>
    <x v="1"/>
    <x v="1"/>
    <x v="1"/>
    <x v="1"/>
    <x v="1"/>
    <x v="1"/>
    <x v="1"/>
    <x v="1"/>
    <x v="1"/>
    <x v="1"/>
    <x v="1"/>
    <n v="0"/>
    <m/>
    <n v="0"/>
    <n v="0"/>
    <n v="0.3"/>
    <n v="0"/>
    <n v="0"/>
    <n v="0"/>
    <n v="58.593600000000002"/>
  </r>
  <r>
    <x v="71"/>
    <s v="Wedge - 35 Degree"/>
    <s v="21&quot; Diameter (3XL)"/>
    <m/>
    <n v="1"/>
    <n v="150"/>
    <n v="150"/>
    <x v="1"/>
    <x v="1"/>
    <x v="1"/>
    <x v="1"/>
    <x v="1"/>
    <x v="1"/>
    <x v="1"/>
    <x v="1"/>
    <x v="1"/>
    <x v="1"/>
    <x v="1"/>
    <x v="1"/>
    <x v="1"/>
    <x v="1"/>
    <n v="0"/>
    <m/>
    <n v="0"/>
    <n v="0"/>
    <n v="0.3"/>
    <n v="0"/>
    <n v="0"/>
    <n v="0"/>
    <n v="61.183199999999999"/>
  </r>
  <r>
    <x v="72"/>
    <s v="Wedge - 40 Degree"/>
    <s v="21&quot; Diameter (3XL)"/>
    <m/>
    <n v="1"/>
    <n v="162.5"/>
    <n v="162.5"/>
    <x v="1"/>
    <x v="1"/>
    <x v="1"/>
    <x v="1"/>
    <x v="1"/>
    <x v="1"/>
    <x v="1"/>
    <x v="1"/>
    <x v="1"/>
    <x v="1"/>
    <x v="1"/>
    <x v="1"/>
    <x v="1"/>
    <x v="1"/>
    <n v="0"/>
    <m/>
    <n v="0"/>
    <n v="0"/>
    <n v="0.3"/>
    <n v="0"/>
    <n v="0"/>
    <n v="0"/>
    <n v="66.404000000000011"/>
  </r>
  <r>
    <x v="73"/>
    <s v="Wedge - 50 Degree"/>
    <s v="21&quot; Diameter (3XL)"/>
    <m/>
    <n v="1"/>
    <n v="175"/>
    <n v="175"/>
    <x v="1"/>
    <x v="1"/>
    <x v="1"/>
    <x v="1"/>
    <x v="1"/>
    <x v="1"/>
    <x v="1"/>
    <x v="1"/>
    <x v="1"/>
    <x v="1"/>
    <x v="1"/>
    <x v="1"/>
    <x v="1"/>
    <x v="1"/>
    <n v="0"/>
    <m/>
    <n v="0"/>
    <n v="0"/>
    <n v="0.3"/>
    <n v="0"/>
    <n v="0"/>
    <n v="0"/>
    <n v="70.304000000000002"/>
  </r>
  <r>
    <x v="74"/>
    <s v="Wedge - 55 Degree"/>
    <s v="21&quot; Diameter (3XL)"/>
    <m/>
    <n v="1"/>
    <n v="187.5"/>
    <n v="187.5"/>
    <x v="1"/>
    <x v="1"/>
    <x v="1"/>
    <x v="1"/>
    <x v="1"/>
    <x v="1"/>
    <x v="1"/>
    <x v="1"/>
    <x v="1"/>
    <x v="1"/>
    <x v="1"/>
    <x v="1"/>
    <x v="1"/>
    <x v="1"/>
    <n v="0"/>
    <m/>
    <n v="0"/>
    <n v="0"/>
    <n v="0.3"/>
    <n v="0"/>
    <n v="0"/>
    <n v="0"/>
    <n v="91.135199999999998"/>
  </r>
  <r>
    <x v="75"/>
    <s v="Wedge - 65 Degree"/>
    <s v="21&quot; Diameter (3XL)"/>
    <m/>
    <n v="1"/>
    <n v="200"/>
    <n v="200"/>
    <x v="1"/>
    <x v="1"/>
    <x v="1"/>
    <x v="1"/>
    <x v="1"/>
    <x v="1"/>
    <x v="1"/>
    <x v="1"/>
    <x v="1"/>
    <x v="1"/>
    <x v="1"/>
    <x v="1"/>
    <x v="1"/>
    <x v="1"/>
    <n v="0"/>
    <m/>
    <n v="0"/>
    <n v="0"/>
    <n v="0.3"/>
    <n v="0"/>
    <n v="0"/>
    <n v="0"/>
    <n v="102.8456"/>
  </r>
  <r>
    <x v="76"/>
    <s v="Wedge - 70 Degree"/>
    <s v="21&quot; Diameter (3XL)"/>
    <m/>
    <n v="1"/>
    <n v="212.5"/>
    <n v="212.5"/>
    <x v="1"/>
    <x v="1"/>
    <x v="1"/>
    <x v="1"/>
    <x v="1"/>
    <x v="1"/>
    <x v="1"/>
    <x v="1"/>
    <x v="1"/>
    <x v="1"/>
    <x v="1"/>
    <x v="1"/>
    <x v="1"/>
    <x v="1"/>
    <n v="0"/>
    <m/>
    <n v="0"/>
    <n v="0"/>
    <n v="0.3"/>
    <n v="0"/>
    <n v="0"/>
    <n v="0"/>
    <n v="102.8456"/>
  </r>
  <r>
    <x v="77"/>
    <s v="Wedge - 80 Degree"/>
    <s v="21&quot; Diameter (3XL)"/>
    <m/>
    <n v="1"/>
    <n v="225"/>
    <n v="225"/>
    <x v="1"/>
    <x v="1"/>
    <x v="1"/>
    <x v="1"/>
    <x v="1"/>
    <x v="1"/>
    <x v="1"/>
    <x v="1"/>
    <x v="1"/>
    <x v="1"/>
    <x v="1"/>
    <x v="1"/>
    <x v="1"/>
    <x v="1"/>
    <n v="0"/>
    <m/>
    <n v="0"/>
    <n v="0"/>
    <n v="0.3"/>
    <n v="0"/>
    <n v="0"/>
    <n v="0"/>
    <n v="100.25600000000001"/>
  </r>
  <r>
    <x v="78"/>
    <s v="Wedge - 85 Degree"/>
    <s v="21&quot; Diameter (3XL)"/>
    <m/>
    <n v="1"/>
    <n v="237.5"/>
    <n v="237.5"/>
    <x v="1"/>
    <x v="1"/>
    <x v="1"/>
    <x v="1"/>
    <x v="1"/>
    <x v="1"/>
    <x v="1"/>
    <x v="1"/>
    <x v="1"/>
    <x v="1"/>
    <x v="1"/>
    <x v="1"/>
    <x v="1"/>
    <x v="1"/>
    <n v="0"/>
    <m/>
    <n v="0"/>
    <n v="0"/>
    <n v="0.3"/>
    <n v="0"/>
    <n v="0"/>
    <n v="0"/>
    <n v="110.6664"/>
  </r>
  <r>
    <x v="79"/>
    <s v="Wedge - Standard"/>
    <s v="34&quot; Diameter (5XL Macro) SET"/>
    <m/>
    <n v="5"/>
    <n v="2625"/>
    <n v="525"/>
    <x v="1"/>
    <x v="1"/>
    <x v="1"/>
    <x v="1"/>
    <x v="1"/>
    <x v="1"/>
    <x v="1"/>
    <x v="1"/>
    <x v="1"/>
    <x v="1"/>
    <x v="1"/>
    <x v="1"/>
    <x v="1"/>
    <x v="1"/>
    <n v="0"/>
    <m/>
    <n v="0"/>
    <n v="0"/>
    <n v="0.3"/>
    <n v="0"/>
    <n v="0"/>
    <n v="0"/>
    <n v="1292"/>
  </r>
  <r>
    <x v="80"/>
    <s v="Wedge - 30 Degree"/>
    <s v="34&quot; Diameter (5XL Macro)"/>
    <m/>
    <n v="1"/>
    <n v="475"/>
    <n v="475"/>
    <x v="1"/>
    <x v="1"/>
    <x v="1"/>
    <x v="1"/>
    <x v="1"/>
    <x v="1"/>
    <x v="1"/>
    <x v="1"/>
    <x v="1"/>
    <x v="1"/>
    <x v="1"/>
    <x v="1"/>
    <x v="1"/>
    <x v="1"/>
    <n v="0"/>
    <m/>
    <n v="0"/>
    <n v="0"/>
    <n v="0.3"/>
    <n v="0"/>
    <n v="0"/>
    <n v="0"/>
    <n v="216"/>
  </r>
  <r>
    <x v="81"/>
    <s v="Wedge - 45 Degree"/>
    <s v="34&quot; Diameter (5XL Macro)"/>
    <m/>
    <n v="1"/>
    <n v="500"/>
    <n v="500"/>
    <x v="1"/>
    <x v="1"/>
    <x v="1"/>
    <x v="1"/>
    <x v="1"/>
    <x v="1"/>
    <x v="1"/>
    <x v="1"/>
    <x v="1"/>
    <x v="1"/>
    <x v="1"/>
    <x v="1"/>
    <x v="1"/>
    <x v="1"/>
    <n v="0"/>
    <m/>
    <n v="0"/>
    <n v="0"/>
    <n v="0.3"/>
    <n v="0"/>
    <n v="0"/>
    <n v="0"/>
    <n v="255"/>
  </r>
  <r>
    <x v="82"/>
    <s v="Wedge - 60 Degree"/>
    <s v="34&quot; Diameter (5XL Macro)"/>
    <m/>
    <n v="1"/>
    <n v="525"/>
    <n v="525"/>
    <x v="1"/>
    <x v="1"/>
    <x v="1"/>
    <x v="1"/>
    <x v="1"/>
    <x v="1"/>
    <x v="1"/>
    <x v="1"/>
    <x v="1"/>
    <x v="1"/>
    <x v="1"/>
    <x v="1"/>
    <x v="1"/>
    <x v="1"/>
    <n v="0"/>
    <m/>
    <n v="0"/>
    <n v="0"/>
    <n v="0.3"/>
    <n v="0"/>
    <n v="0"/>
    <n v="0"/>
    <n v="257"/>
  </r>
  <r>
    <x v="83"/>
    <s v="Wedge - 75 Degree"/>
    <s v="34&quot; Diameter (5XL Macro)"/>
    <m/>
    <n v="1"/>
    <n v="550"/>
    <n v="550"/>
    <x v="1"/>
    <x v="1"/>
    <x v="1"/>
    <x v="1"/>
    <x v="1"/>
    <x v="1"/>
    <x v="1"/>
    <x v="1"/>
    <x v="1"/>
    <x v="1"/>
    <x v="1"/>
    <x v="1"/>
    <x v="1"/>
    <x v="1"/>
    <n v="0"/>
    <m/>
    <n v="0"/>
    <n v="0"/>
    <n v="0.3"/>
    <n v="0"/>
    <n v="0"/>
    <n v="0"/>
    <n v="285"/>
  </r>
  <r>
    <x v="84"/>
    <s v="Wedge - 90 Degree"/>
    <s v="34&quot; Diameter (5XL Macro)"/>
    <m/>
    <n v="1"/>
    <n v="575"/>
    <n v="575"/>
    <x v="1"/>
    <x v="1"/>
    <x v="1"/>
    <x v="1"/>
    <x v="1"/>
    <x v="1"/>
    <x v="1"/>
    <x v="1"/>
    <x v="1"/>
    <x v="1"/>
    <x v="1"/>
    <x v="1"/>
    <x v="1"/>
    <x v="1"/>
    <n v="0"/>
    <m/>
    <n v="0"/>
    <n v="0"/>
    <n v="0.3"/>
    <n v="0"/>
    <n v="0"/>
    <n v="0"/>
    <n v="340"/>
  </r>
  <r>
    <x v="0"/>
    <m/>
    <m/>
    <s v="Mass Slopers"/>
    <m/>
    <m/>
    <m/>
    <x v="1"/>
    <x v="1"/>
    <x v="1"/>
    <x v="1"/>
    <x v="1"/>
    <x v="1"/>
    <x v="1"/>
    <x v="1"/>
    <x v="1"/>
    <x v="1"/>
    <x v="1"/>
    <x v="1"/>
    <x v="1"/>
    <x v="1"/>
    <m/>
    <m/>
    <m/>
    <m/>
    <m/>
    <m/>
    <m/>
    <m/>
    <m/>
  </r>
  <r>
    <x v="85"/>
    <s v="Complete Series"/>
    <m/>
    <m/>
    <n v="64"/>
    <n v="2650"/>
    <n v="41.40625"/>
    <x v="1"/>
    <x v="1"/>
    <x v="1"/>
    <x v="1"/>
    <x v="1"/>
    <x v="1"/>
    <x v="1"/>
    <x v="1"/>
    <x v="1"/>
    <x v="1"/>
    <x v="1"/>
    <x v="1"/>
    <x v="1"/>
    <x v="1"/>
    <n v="0"/>
    <m/>
    <n v="0"/>
    <n v="0"/>
    <n v="0.3"/>
    <n v="0"/>
    <n v="0"/>
    <n v="0"/>
    <n v="1118.4000000000001"/>
  </r>
  <r>
    <x v="86"/>
    <s v="Circle"/>
    <s v="2&quot; Diameter (XS / Foot)"/>
    <m/>
    <n v="15"/>
    <n v="75"/>
    <n v="5"/>
    <x v="1"/>
    <x v="1"/>
    <x v="1"/>
    <x v="1"/>
    <x v="1"/>
    <x v="1"/>
    <x v="1"/>
    <x v="1"/>
    <x v="1"/>
    <x v="1"/>
    <x v="1"/>
    <x v="1"/>
    <x v="1"/>
    <x v="1"/>
    <n v="0"/>
    <m/>
    <n v="0"/>
    <n v="0"/>
    <n v="0.3"/>
    <n v="0"/>
    <n v="0"/>
    <n v="0"/>
    <n v="36.451999999999998"/>
  </r>
  <r>
    <x v="87"/>
    <s v="Circle"/>
    <s v="3&quot; Diameter (XS / Foot)"/>
    <m/>
    <n v="15"/>
    <n v="125"/>
    <n v="8.3333333333333339"/>
    <x v="1"/>
    <x v="1"/>
    <x v="1"/>
    <x v="1"/>
    <x v="1"/>
    <x v="1"/>
    <x v="1"/>
    <x v="1"/>
    <x v="1"/>
    <x v="1"/>
    <x v="1"/>
    <x v="1"/>
    <x v="1"/>
    <x v="1"/>
    <n v="0"/>
    <m/>
    <n v="0"/>
    <n v="0"/>
    <n v="0.3"/>
    <n v="0"/>
    <n v="0"/>
    <n v="0"/>
    <n v="45.572800000000001"/>
  </r>
  <r>
    <x v="88"/>
    <s v="Circle"/>
    <s v="5&quot; Diameter (M)"/>
    <m/>
    <n v="15"/>
    <n v="275"/>
    <n v="18.333333333333332"/>
    <x v="1"/>
    <x v="1"/>
    <x v="1"/>
    <x v="1"/>
    <x v="1"/>
    <x v="1"/>
    <x v="1"/>
    <x v="1"/>
    <x v="1"/>
    <x v="1"/>
    <x v="1"/>
    <x v="1"/>
    <x v="1"/>
    <x v="1"/>
    <n v="0"/>
    <m/>
    <n v="0"/>
    <n v="0"/>
    <n v="0.3"/>
    <n v="0"/>
    <n v="0"/>
    <n v="0"/>
    <n v="134.0976"/>
  </r>
  <r>
    <x v="89"/>
    <s v="Circle"/>
    <s v="8&quot; Diameter (L)"/>
    <m/>
    <n v="10"/>
    <n v="350"/>
    <n v="35"/>
    <x v="1"/>
    <x v="1"/>
    <x v="1"/>
    <x v="1"/>
    <x v="1"/>
    <x v="1"/>
    <x v="1"/>
    <x v="1"/>
    <x v="1"/>
    <x v="1"/>
    <x v="1"/>
    <x v="1"/>
    <x v="1"/>
    <x v="1"/>
    <n v="0"/>
    <m/>
    <n v="0"/>
    <n v="0"/>
    <n v="0.3"/>
    <n v="0"/>
    <n v="0"/>
    <n v="0"/>
    <n v="148.41840000000002"/>
  </r>
  <r>
    <x v="90"/>
    <s v="Circle"/>
    <s v="13&quot; Diameter (2XL)"/>
    <m/>
    <n v="5"/>
    <n v="450"/>
    <n v="90"/>
    <x v="1"/>
    <x v="1"/>
    <x v="1"/>
    <x v="1"/>
    <x v="1"/>
    <x v="1"/>
    <x v="1"/>
    <x v="1"/>
    <x v="1"/>
    <x v="1"/>
    <x v="1"/>
    <x v="1"/>
    <x v="1"/>
    <x v="1"/>
    <n v="0"/>
    <m/>
    <n v="0"/>
    <n v="0"/>
    <n v="0.3"/>
    <n v="0"/>
    <n v="0"/>
    <n v="0"/>
    <n v="190.08080000000001"/>
  </r>
  <r>
    <x v="91"/>
    <s v="Circle"/>
    <s v="21&quot; Diameter (4XL) SET"/>
    <m/>
    <n v="3"/>
    <n v="825"/>
    <n v="275"/>
    <x v="1"/>
    <x v="1"/>
    <x v="1"/>
    <x v="1"/>
    <x v="1"/>
    <x v="1"/>
    <x v="1"/>
    <x v="1"/>
    <x v="1"/>
    <x v="1"/>
    <x v="1"/>
    <x v="1"/>
    <x v="1"/>
    <x v="1"/>
    <n v="0"/>
    <m/>
    <n v="0"/>
    <n v="0"/>
    <n v="0.3"/>
    <n v="0"/>
    <n v="0"/>
    <n v="0"/>
    <n v="313.77840000000003"/>
  </r>
  <r>
    <x v="92"/>
    <s v="Circle - High"/>
    <s v="21&quot; Diameter (4XL)"/>
    <m/>
    <n v="1"/>
    <n v="275"/>
    <n v="275"/>
    <x v="1"/>
    <x v="1"/>
    <x v="1"/>
    <x v="1"/>
    <x v="1"/>
    <x v="1"/>
    <x v="1"/>
    <x v="1"/>
    <x v="1"/>
    <x v="1"/>
    <x v="1"/>
    <x v="1"/>
    <x v="1"/>
    <x v="1"/>
    <n v="0"/>
    <m/>
    <n v="0"/>
    <n v="0"/>
    <n v="0.3"/>
    <n v="0"/>
    <n v="0"/>
    <n v="0"/>
    <n v="114.57680000000001"/>
  </r>
  <r>
    <x v="93"/>
    <s v="Circle - Medium"/>
    <s v="21&quot; Diameter (4XL)"/>
    <m/>
    <n v="1"/>
    <n v="275"/>
    <n v="275"/>
    <x v="1"/>
    <x v="1"/>
    <x v="1"/>
    <x v="1"/>
    <x v="1"/>
    <x v="1"/>
    <x v="1"/>
    <x v="1"/>
    <x v="1"/>
    <x v="1"/>
    <x v="1"/>
    <x v="1"/>
    <x v="1"/>
    <x v="1"/>
    <n v="0"/>
    <m/>
    <n v="0"/>
    <n v="0"/>
    <n v="0.3"/>
    <n v="0"/>
    <n v="0"/>
    <n v="0"/>
    <n v="100.25600000000001"/>
  </r>
  <r>
    <x v="94"/>
    <s v="Circle - Low"/>
    <s v="21&quot; Diameter (4XL)"/>
    <m/>
    <n v="1"/>
    <n v="275"/>
    <n v="275"/>
    <x v="1"/>
    <x v="1"/>
    <x v="1"/>
    <x v="1"/>
    <x v="1"/>
    <x v="1"/>
    <x v="1"/>
    <x v="1"/>
    <x v="1"/>
    <x v="1"/>
    <x v="1"/>
    <x v="1"/>
    <x v="1"/>
    <x v="1"/>
    <n v="0"/>
    <m/>
    <n v="0"/>
    <n v="0"/>
    <n v="0.3"/>
    <n v="0"/>
    <n v="0"/>
    <n v="0"/>
    <n v="98.945599999999999"/>
  </r>
  <r>
    <x v="95"/>
    <s v="Circle"/>
    <s v="34&quot; Diameter (5XL Macro)"/>
    <m/>
    <n v="1"/>
    <n v="550"/>
    <n v="550"/>
    <x v="1"/>
    <x v="1"/>
    <x v="1"/>
    <x v="1"/>
    <x v="1"/>
    <x v="1"/>
    <x v="1"/>
    <x v="1"/>
    <x v="1"/>
    <x v="1"/>
    <x v="1"/>
    <x v="1"/>
    <x v="1"/>
    <x v="1"/>
    <n v="0"/>
    <m/>
    <n v="0"/>
    <n v="0"/>
    <n v="0.3"/>
    <n v="0"/>
    <n v="0"/>
    <n v="0"/>
    <n v="250"/>
  </r>
  <r>
    <x v="0"/>
    <m/>
    <m/>
    <s v="Mass Luminous"/>
    <m/>
    <m/>
    <m/>
    <x v="1"/>
    <x v="1"/>
    <x v="1"/>
    <x v="1"/>
    <x v="1"/>
    <x v="1"/>
    <x v="1"/>
    <x v="1"/>
    <x v="1"/>
    <x v="1"/>
    <x v="1"/>
    <x v="1"/>
    <x v="1"/>
    <x v="1"/>
    <m/>
    <m/>
    <m/>
    <m/>
    <m/>
    <m/>
    <m/>
    <m/>
    <m/>
  </r>
  <r>
    <x v="96"/>
    <s v="Complete Series"/>
    <m/>
    <m/>
    <n v="3"/>
    <n v="1100"/>
    <n v="366.66666666666669"/>
    <x v="1"/>
    <x v="1"/>
    <x v="1"/>
    <x v="1"/>
    <x v="1"/>
    <x v="1"/>
    <x v="1"/>
    <x v="1"/>
    <x v="1"/>
    <x v="1"/>
    <x v="1"/>
    <x v="1"/>
    <x v="1"/>
    <x v="1"/>
    <n v="0"/>
    <m/>
    <n v="0"/>
    <n v="0"/>
    <n v="0.3"/>
    <n v="0"/>
    <n v="0"/>
    <n v="0"/>
    <n v="538.22799999999995"/>
  </r>
  <r>
    <x v="97"/>
    <s v="Sloper"/>
    <s v="13&quot; Diameter (2XL)"/>
    <m/>
    <n v="1"/>
    <n v="150"/>
    <n v="150"/>
    <x v="1"/>
    <x v="1"/>
    <x v="1"/>
    <x v="1"/>
    <x v="1"/>
    <x v="1"/>
    <x v="1"/>
    <x v="1"/>
    <x v="1"/>
    <x v="1"/>
    <x v="1"/>
    <x v="1"/>
    <x v="1"/>
    <x v="1"/>
    <n v="0"/>
    <m/>
    <n v="0"/>
    <n v="0"/>
    <n v="0.3"/>
    <n v="0"/>
    <n v="0"/>
    <n v="0"/>
    <n v="60.32"/>
  </r>
  <r>
    <x v="98"/>
    <s v="Sloper"/>
    <s v="21&quot; Diameter (4XL)"/>
    <m/>
    <n v="1"/>
    <n v="350"/>
    <n v="350"/>
    <x v="1"/>
    <x v="1"/>
    <x v="1"/>
    <x v="1"/>
    <x v="1"/>
    <x v="1"/>
    <x v="1"/>
    <x v="1"/>
    <x v="1"/>
    <x v="1"/>
    <x v="1"/>
    <x v="1"/>
    <x v="1"/>
    <x v="1"/>
    <n v="0"/>
    <m/>
    <n v="0"/>
    <n v="0"/>
    <n v="0.3"/>
    <n v="0"/>
    <n v="0"/>
    <n v="0"/>
    <n v="141.90799999999999"/>
  </r>
  <r>
    <x v="99"/>
    <s v="Sloper"/>
    <s v="34&quot; Diameter (Macro)"/>
    <m/>
    <n v="1"/>
    <n v="600"/>
    <n v="600"/>
    <x v="1"/>
    <x v="1"/>
    <x v="1"/>
    <x v="1"/>
    <x v="1"/>
    <x v="1"/>
    <x v="1"/>
    <x v="1"/>
    <x v="1"/>
    <x v="1"/>
    <x v="1"/>
    <x v="1"/>
    <x v="1"/>
    <x v="1"/>
    <n v="0"/>
    <m/>
    <n v="0"/>
    <n v="0"/>
    <n v="0.3"/>
    <n v="0"/>
    <n v="0"/>
    <n v="0"/>
    <n v="336"/>
  </r>
  <r>
    <x v="0"/>
    <m/>
    <m/>
    <s v="Light Waves"/>
    <m/>
    <m/>
    <m/>
    <x v="1"/>
    <x v="1"/>
    <x v="1"/>
    <x v="1"/>
    <x v="1"/>
    <x v="1"/>
    <x v="1"/>
    <x v="1"/>
    <x v="1"/>
    <x v="1"/>
    <x v="1"/>
    <x v="1"/>
    <x v="1"/>
    <x v="1"/>
    <m/>
    <m/>
    <m/>
    <m/>
    <m/>
    <m/>
    <m/>
    <m/>
    <m/>
  </r>
  <r>
    <x v="100"/>
    <s v="Complete Series"/>
    <m/>
    <m/>
    <n v="70"/>
    <n v="2000"/>
    <n v="28.571428571428573"/>
    <x v="1"/>
    <x v="1"/>
    <x v="1"/>
    <x v="1"/>
    <x v="1"/>
    <x v="1"/>
    <x v="1"/>
    <x v="1"/>
    <x v="1"/>
    <x v="1"/>
    <x v="1"/>
    <x v="1"/>
    <x v="1"/>
    <x v="1"/>
    <n v="0"/>
    <m/>
    <n v="0"/>
    <n v="0"/>
    <n v="0.3"/>
    <n v="0"/>
    <n v="0"/>
    <n v="0"/>
    <n v="818.48"/>
  </r>
  <r>
    <x v="101"/>
    <s v="Edge / Sloper"/>
    <s v="2&quot; Diameter (XS / Foot)"/>
    <m/>
    <n v="10"/>
    <n v="50"/>
    <n v="5"/>
    <x v="1"/>
    <x v="1"/>
    <x v="1"/>
    <x v="1"/>
    <x v="1"/>
    <x v="1"/>
    <x v="1"/>
    <x v="1"/>
    <x v="1"/>
    <x v="1"/>
    <x v="1"/>
    <x v="1"/>
    <x v="1"/>
    <x v="1"/>
    <n v="0"/>
    <m/>
    <n v="0"/>
    <n v="0"/>
    <n v="0.3"/>
    <n v="0"/>
    <n v="0"/>
    <n v="0"/>
    <n v="23.92"/>
  </r>
  <r>
    <x v="102"/>
    <s v="Edge / Sloper"/>
    <s v="3&quot; Diameter (XS / Foot)"/>
    <m/>
    <n v="10"/>
    <n v="56.25"/>
    <n v="5.625"/>
    <x v="1"/>
    <x v="1"/>
    <x v="1"/>
    <x v="1"/>
    <x v="1"/>
    <x v="1"/>
    <x v="1"/>
    <x v="1"/>
    <x v="1"/>
    <x v="1"/>
    <x v="1"/>
    <x v="1"/>
    <x v="1"/>
    <x v="1"/>
    <n v="0"/>
    <m/>
    <n v="0"/>
    <n v="0"/>
    <n v="0.3"/>
    <n v="0"/>
    <n v="0"/>
    <n v="0"/>
    <n v="23.92"/>
  </r>
  <r>
    <x v="103"/>
    <s v="Edge / Sloper"/>
    <s v="5&quot; Diameter (M)"/>
    <m/>
    <n v="10"/>
    <n v="68.75"/>
    <n v="6.875"/>
    <x v="1"/>
    <x v="1"/>
    <x v="1"/>
    <x v="1"/>
    <x v="1"/>
    <x v="1"/>
    <x v="1"/>
    <x v="1"/>
    <x v="1"/>
    <x v="1"/>
    <x v="1"/>
    <x v="1"/>
    <x v="1"/>
    <x v="1"/>
    <n v="0"/>
    <m/>
    <n v="0"/>
    <n v="0"/>
    <n v="0.3"/>
    <n v="0"/>
    <n v="0"/>
    <n v="0"/>
    <n v="26"/>
  </r>
  <r>
    <x v="104"/>
    <s v="Edge / Sloper"/>
    <s v="8&quot; Diameter (L)"/>
    <m/>
    <n v="10"/>
    <n v="150"/>
    <n v="15"/>
    <x v="1"/>
    <x v="1"/>
    <x v="1"/>
    <x v="1"/>
    <x v="1"/>
    <x v="1"/>
    <x v="1"/>
    <x v="1"/>
    <x v="1"/>
    <x v="1"/>
    <x v="1"/>
    <x v="1"/>
    <x v="1"/>
    <x v="1"/>
    <n v="0"/>
    <m/>
    <n v="0"/>
    <n v="0"/>
    <n v="0.3"/>
    <n v="0"/>
    <n v="0"/>
    <n v="0"/>
    <n v="58.24"/>
  </r>
  <r>
    <x v="105"/>
    <s v="Edge / Sloper"/>
    <s v="13&quot; Diameter (2XL)"/>
    <m/>
    <n v="10"/>
    <n v="300"/>
    <n v="30"/>
    <x v="1"/>
    <x v="1"/>
    <x v="1"/>
    <x v="1"/>
    <x v="1"/>
    <x v="1"/>
    <x v="1"/>
    <x v="1"/>
    <x v="1"/>
    <x v="1"/>
    <x v="1"/>
    <x v="1"/>
    <x v="1"/>
    <x v="1"/>
    <n v="0"/>
    <m/>
    <n v="0"/>
    <n v="0"/>
    <n v="0.3"/>
    <n v="0"/>
    <n v="0"/>
    <n v="0"/>
    <n v="125.84"/>
  </r>
  <r>
    <x v="106"/>
    <s v="Edge / Sloper"/>
    <s v="21&quot; Diameter (4XL) SET"/>
    <m/>
    <n v="10"/>
    <n v="475"/>
    <n v="47.5"/>
    <x v="1"/>
    <x v="1"/>
    <x v="1"/>
    <x v="1"/>
    <x v="1"/>
    <x v="1"/>
    <x v="1"/>
    <x v="1"/>
    <x v="1"/>
    <x v="1"/>
    <x v="1"/>
    <x v="1"/>
    <x v="1"/>
    <x v="1"/>
    <n v="0"/>
    <m/>
    <n v="0"/>
    <n v="0"/>
    <n v="0.3"/>
    <n v="0"/>
    <n v="0"/>
    <n v="0"/>
    <n v="186.16000000000003"/>
  </r>
  <r>
    <x v="107"/>
    <s v="Edge / Sloper"/>
    <s v="21&quot; Diameter (4XL)"/>
    <m/>
    <n v="5"/>
    <n v="275"/>
    <n v="55"/>
    <x v="1"/>
    <x v="1"/>
    <x v="1"/>
    <x v="1"/>
    <x v="1"/>
    <x v="1"/>
    <x v="1"/>
    <x v="1"/>
    <x v="1"/>
    <x v="1"/>
    <x v="1"/>
    <x v="1"/>
    <x v="1"/>
    <x v="1"/>
    <n v="0"/>
    <m/>
    <n v="0"/>
    <n v="0"/>
    <n v="0.3"/>
    <n v="0"/>
    <n v="0"/>
    <n v="0"/>
    <n v="109.2"/>
  </r>
  <r>
    <x v="108"/>
    <s v="Edge / Positive"/>
    <s v="21&quot; Diameter (4XL)"/>
    <m/>
    <n v="5"/>
    <n v="200"/>
    <n v="40"/>
    <x v="1"/>
    <x v="1"/>
    <x v="1"/>
    <x v="1"/>
    <x v="1"/>
    <x v="1"/>
    <x v="1"/>
    <x v="1"/>
    <x v="1"/>
    <x v="1"/>
    <x v="1"/>
    <x v="1"/>
    <x v="1"/>
    <x v="1"/>
    <n v="0"/>
    <m/>
    <n v="0"/>
    <n v="0"/>
    <n v="0.3"/>
    <n v="0"/>
    <n v="0"/>
    <n v="0"/>
    <n v="76.960000000000008"/>
  </r>
  <r>
    <x v="109"/>
    <s v="Edge / Sloper"/>
    <s v="34&quot; Diameter (5XL) SET"/>
    <m/>
    <n v="10"/>
    <n v="900"/>
    <n v="90"/>
    <x v="1"/>
    <x v="1"/>
    <x v="1"/>
    <x v="1"/>
    <x v="1"/>
    <x v="1"/>
    <x v="1"/>
    <x v="1"/>
    <x v="1"/>
    <x v="1"/>
    <x v="1"/>
    <x v="1"/>
    <x v="1"/>
    <x v="1"/>
    <n v="0"/>
    <m/>
    <n v="0"/>
    <n v="0"/>
    <n v="0.3"/>
    <n v="0"/>
    <n v="0"/>
    <n v="0"/>
    <n v="374.40000000000003"/>
  </r>
  <r>
    <x v="110"/>
    <s v="Edge / Low Pro Sloper"/>
    <s v="34&quot; Diameter (5XL)"/>
    <m/>
    <n v="3"/>
    <n v="150"/>
    <n v="50"/>
    <x v="1"/>
    <x v="1"/>
    <x v="1"/>
    <x v="1"/>
    <x v="1"/>
    <x v="1"/>
    <x v="1"/>
    <x v="1"/>
    <x v="1"/>
    <x v="1"/>
    <x v="1"/>
    <x v="1"/>
    <x v="1"/>
    <x v="1"/>
    <n v="0"/>
    <m/>
    <n v="0"/>
    <n v="0"/>
    <n v="0.3"/>
    <n v="0"/>
    <n v="0"/>
    <n v="0"/>
    <n v="63.440000000000005"/>
  </r>
  <r>
    <x v="111"/>
    <s v="Edge / Low Pro Positive"/>
    <s v="34&quot; Diameter (5XL)"/>
    <m/>
    <n v="3"/>
    <n v="175"/>
    <n v="58.333333333333336"/>
    <x v="1"/>
    <x v="1"/>
    <x v="1"/>
    <x v="1"/>
    <x v="1"/>
    <x v="1"/>
    <x v="1"/>
    <x v="1"/>
    <x v="1"/>
    <x v="1"/>
    <x v="1"/>
    <x v="1"/>
    <x v="1"/>
    <x v="1"/>
    <n v="0"/>
    <m/>
    <n v="0"/>
    <n v="0"/>
    <n v="0.3"/>
    <n v="0"/>
    <n v="0"/>
    <n v="0"/>
    <n v="68.64"/>
  </r>
  <r>
    <x v="112"/>
    <s v="Edge / High Pro Sloper"/>
    <s v="34&quot; Diameter (5XL)"/>
    <m/>
    <n v="2"/>
    <n v="275"/>
    <n v="137.5"/>
    <x v="1"/>
    <x v="1"/>
    <x v="1"/>
    <x v="1"/>
    <x v="1"/>
    <x v="1"/>
    <x v="1"/>
    <x v="1"/>
    <x v="1"/>
    <x v="1"/>
    <x v="1"/>
    <x v="1"/>
    <x v="1"/>
    <x v="1"/>
    <n v="0"/>
    <m/>
    <n v="0"/>
    <n v="0"/>
    <n v="0.3"/>
    <n v="0"/>
    <n v="0"/>
    <n v="0"/>
    <n v="114.4"/>
  </r>
  <r>
    <x v="113"/>
    <s v="Edge / High Pro Positive"/>
    <s v="34&quot; Diameter (5XL)"/>
    <m/>
    <n v="2"/>
    <n v="300"/>
    <n v="150"/>
    <x v="1"/>
    <x v="1"/>
    <x v="1"/>
    <x v="1"/>
    <x v="1"/>
    <x v="1"/>
    <x v="1"/>
    <x v="1"/>
    <x v="1"/>
    <x v="1"/>
    <x v="1"/>
    <x v="1"/>
    <x v="1"/>
    <x v="1"/>
    <n v="0"/>
    <m/>
    <n v="0"/>
    <n v="0"/>
    <n v="0.3"/>
    <n v="0"/>
    <n v="0"/>
    <n v="0"/>
    <n v="127.92"/>
  </r>
  <r>
    <x v="0"/>
    <m/>
    <m/>
    <s v="Dark Matter"/>
    <m/>
    <m/>
    <m/>
    <x v="1"/>
    <x v="1"/>
    <x v="1"/>
    <x v="1"/>
    <x v="1"/>
    <x v="1"/>
    <x v="1"/>
    <x v="1"/>
    <x v="1"/>
    <x v="1"/>
    <x v="1"/>
    <x v="1"/>
    <x v="1"/>
    <x v="1"/>
    <m/>
    <m/>
    <m/>
    <m/>
    <m/>
    <m/>
    <m/>
    <m/>
    <m/>
  </r>
  <r>
    <x v="114"/>
    <s v="Complete Series"/>
    <m/>
    <m/>
    <n v="6"/>
    <n v="950"/>
    <n v="158.33333333333334"/>
    <x v="1"/>
    <x v="1"/>
    <x v="1"/>
    <x v="1"/>
    <x v="1"/>
    <x v="1"/>
    <x v="1"/>
    <x v="1"/>
    <x v="1"/>
    <x v="1"/>
    <x v="2"/>
    <x v="1"/>
    <x v="1"/>
    <x v="1"/>
    <n v="950"/>
    <m/>
    <n v="1"/>
    <n v="6"/>
    <n v="0.3"/>
    <n v="665"/>
    <n v="447"/>
    <n v="0"/>
    <n v="447"/>
  </r>
  <r>
    <x v="115"/>
    <s v="Disc Set (13, 21, and 34&quot; Discs)"/>
    <m/>
    <m/>
    <n v="3"/>
    <n v="425"/>
    <n v="141.66666666666666"/>
    <x v="1"/>
    <x v="1"/>
    <x v="1"/>
    <x v="1"/>
    <x v="1"/>
    <x v="1"/>
    <x v="1"/>
    <x v="1"/>
    <x v="1"/>
    <x v="1"/>
    <x v="1"/>
    <x v="1"/>
    <x v="1"/>
    <x v="1"/>
    <n v="0"/>
    <m/>
    <n v="0"/>
    <n v="0"/>
    <n v="0.3"/>
    <n v="0"/>
    <n v="0"/>
    <n v="0"/>
    <n v="226"/>
  </r>
  <r>
    <x v="116"/>
    <s v="Edge"/>
    <s v="13&quot; Disc (2XL)"/>
    <m/>
    <n v="1"/>
    <n v="100"/>
    <n v="100"/>
    <x v="1"/>
    <x v="1"/>
    <x v="1"/>
    <x v="1"/>
    <x v="1"/>
    <x v="1"/>
    <x v="1"/>
    <x v="1"/>
    <x v="1"/>
    <x v="1"/>
    <x v="1"/>
    <x v="1"/>
    <x v="1"/>
    <x v="1"/>
    <n v="0"/>
    <m/>
    <n v="0"/>
    <n v="0"/>
    <n v="0.3"/>
    <n v="0"/>
    <n v="0"/>
    <n v="0"/>
    <n v="52"/>
  </r>
  <r>
    <x v="117"/>
    <s v="Edge"/>
    <s v="21&quot; Disc (4XL)"/>
    <m/>
    <n v="1"/>
    <n v="150"/>
    <n v="150"/>
    <x v="1"/>
    <x v="1"/>
    <x v="1"/>
    <x v="1"/>
    <x v="1"/>
    <x v="1"/>
    <x v="1"/>
    <x v="1"/>
    <x v="1"/>
    <x v="1"/>
    <x v="1"/>
    <x v="1"/>
    <x v="1"/>
    <x v="1"/>
    <n v="0"/>
    <m/>
    <n v="0"/>
    <n v="0"/>
    <n v="0.3"/>
    <n v="0"/>
    <n v="0"/>
    <n v="0"/>
    <n v="68"/>
  </r>
  <r>
    <x v="118"/>
    <s v="Edge"/>
    <s v="34&quot; Disc (5XL)"/>
    <m/>
    <n v="1"/>
    <n v="225"/>
    <n v="225"/>
    <x v="1"/>
    <x v="1"/>
    <x v="1"/>
    <x v="1"/>
    <x v="1"/>
    <x v="1"/>
    <x v="1"/>
    <x v="1"/>
    <x v="1"/>
    <x v="1"/>
    <x v="1"/>
    <x v="1"/>
    <x v="1"/>
    <x v="1"/>
    <n v="0"/>
    <m/>
    <n v="0"/>
    <n v="0"/>
    <n v="0.3"/>
    <n v="0"/>
    <n v="0"/>
    <n v="0"/>
    <n v="106"/>
  </r>
  <r>
    <x v="119"/>
    <s v="Ring Set (13, 21, and 34&quot; Discs)"/>
    <m/>
    <m/>
    <n v="3"/>
    <n v="425"/>
    <n v="141.66666666666666"/>
    <x v="1"/>
    <x v="1"/>
    <x v="1"/>
    <x v="1"/>
    <x v="1"/>
    <x v="1"/>
    <x v="1"/>
    <x v="1"/>
    <x v="1"/>
    <x v="1"/>
    <x v="1"/>
    <x v="1"/>
    <x v="1"/>
    <x v="1"/>
    <n v="0"/>
    <m/>
    <n v="0"/>
    <n v="0"/>
    <n v="0.3"/>
    <n v="0"/>
    <n v="0"/>
    <n v="0"/>
    <n v="221"/>
  </r>
  <r>
    <x v="120"/>
    <s v="Edge"/>
    <s v="13&quot; Ring (2XL)"/>
    <m/>
    <n v="1"/>
    <n v="100"/>
    <n v="100"/>
    <x v="1"/>
    <x v="1"/>
    <x v="1"/>
    <x v="1"/>
    <x v="1"/>
    <x v="1"/>
    <x v="1"/>
    <x v="1"/>
    <x v="1"/>
    <x v="2"/>
    <x v="1"/>
    <x v="1"/>
    <x v="1"/>
    <x v="1"/>
    <n v="100"/>
    <m/>
    <n v="1"/>
    <n v="1"/>
    <n v="0.3"/>
    <n v="70"/>
    <n v="47"/>
    <n v="0"/>
    <n v="47"/>
  </r>
  <r>
    <x v="121"/>
    <s v="Edge"/>
    <s v="21&quot; Ring (4XL)"/>
    <m/>
    <n v="1"/>
    <n v="150"/>
    <n v="150"/>
    <x v="1"/>
    <x v="1"/>
    <x v="1"/>
    <x v="1"/>
    <x v="1"/>
    <x v="1"/>
    <x v="1"/>
    <x v="1"/>
    <x v="1"/>
    <x v="2"/>
    <x v="1"/>
    <x v="1"/>
    <x v="1"/>
    <x v="1"/>
    <n v="150"/>
    <m/>
    <n v="1"/>
    <n v="1"/>
    <n v="0.3"/>
    <n v="105"/>
    <n v="68"/>
    <n v="0"/>
    <n v="68"/>
  </r>
  <r>
    <x v="122"/>
    <s v="Edge"/>
    <s v="34&quot; Ring (5XL)"/>
    <m/>
    <n v="1"/>
    <n v="225"/>
    <n v="225"/>
    <x v="1"/>
    <x v="1"/>
    <x v="1"/>
    <x v="1"/>
    <x v="1"/>
    <x v="1"/>
    <x v="1"/>
    <x v="1"/>
    <x v="1"/>
    <x v="2"/>
    <x v="1"/>
    <x v="1"/>
    <x v="1"/>
    <x v="1"/>
    <n v="225"/>
    <m/>
    <n v="1"/>
    <n v="1"/>
    <n v="0.3"/>
    <n v="157.5"/>
    <n v="106"/>
    <n v="0"/>
    <n v="106"/>
  </r>
  <r>
    <x v="0"/>
    <m/>
    <m/>
    <m/>
    <m/>
    <m/>
    <m/>
    <x v="1"/>
    <x v="1"/>
    <x v="1"/>
    <x v="1"/>
    <x v="1"/>
    <x v="1"/>
    <x v="1"/>
    <x v="1"/>
    <x v="1"/>
    <x v="1"/>
    <x v="1"/>
    <x v="1"/>
    <x v="1"/>
    <x v="1"/>
    <m/>
    <m/>
    <m/>
    <m/>
    <m/>
    <m/>
    <m/>
    <m/>
    <m/>
  </r>
  <r>
    <x v="0"/>
    <m/>
    <m/>
    <s v="THE GOODS FAMILY"/>
    <m/>
    <m/>
    <m/>
    <x v="1"/>
    <x v="1"/>
    <x v="1"/>
    <x v="1"/>
    <x v="1"/>
    <x v="1"/>
    <x v="1"/>
    <x v="1"/>
    <x v="1"/>
    <x v="1"/>
    <x v="1"/>
    <x v="1"/>
    <x v="1"/>
    <x v="1"/>
    <m/>
    <m/>
    <m/>
    <m/>
    <m/>
    <m/>
    <m/>
    <m/>
    <m/>
  </r>
  <r>
    <x v="0"/>
    <m/>
    <m/>
    <s v="All Good Pinches"/>
    <m/>
    <m/>
    <m/>
    <x v="1"/>
    <x v="1"/>
    <x v="1"/>
    <x v="1"/>
    <x v="1"/>
    <x v="1"/>
    <x v="1"/>
    <x v="1"/>
    <x v="1"/>
    <x v="1"/>
    <x v="1"/>
    <x v="1"/>
    <x v="1"/>
    <x v="1"/>
    <m/>
    <m/>
    <m/>
    <m/>
    <m/>
    <m/>
    <m/>
    <m/>
    <m/>
  </r>
  <r>
    <x v="123"/>
    <s v="Complete Series"/>
    <m/>
    <m/>
    <n v="70"/>
    <n v="2100"/>
    <n v="30"/>
    <x v="1"/>
    <x v="1"/>
    <x v="1"/>
    <x v="1"/>
    <x v="1"/>
    <x v="1"/>
    <x v="1"/>
    <x v="1"/>
    <x v="1"/>
    <x v="1"/>
    <x v="1"/>
    <x v="1"/>
    <x v="1"/>
    <x v="1"/>
    <n v="0"/>
    <m/>
    <n v="0"/>
    <n v="0"/>
    <n v="0.3"/>
    <n v="0"/>
    <n v="0"/>
    <n v="0"/>
    <n v="835.83760000000007"/>
  </r>
  <r>
    <x v="124"/>
    <s v="Pinches"/>
    <s v="XS / FEET"/>
    <m/>
    <n v="20"/>
    <n v="125"/>
    <n v="6.25"/>
    <x v="1"/>
    <x v="1"/>
    <x v="1"/>
    <x v="1"/>
    <x v="1"/>
    <x v="1"/>
    <x v="1"/>
    <x v="1"/>
    <x v="1"/>
    <x v="1"/>
    <x v="1"/>
    <x v="1"/>
    <x v="1"/>
    <x v="1"/>
    <n v="0"/>
    <m/>
    <n v="0"/>
    <n v="0"/>
    <n v="0.3"/>
    <n v="0"/>
    <n v="0"/>
    <n v="0"/>
    <n v="52.083199999999998"/>
  </r>
  <r>
    <x v="125"/>
    <s v="Pinches"/>
    <s v="SMALL"/>
    <m/>
    <n v="20"/>
    <n v="225"/>
    <n v="11.25"/>
    <x v="1"/>
    <x v="1"/>
    <x v="1"/>
    <x v="1"/>
    <x v="1"/>
    <x v="1"/>
    <x v="1"/>
    <x v="1"/>
    <x v="1"/>
    <x v="1"/>
    <x v="1"/>
    <x v="1"/>
    <x v="1"/>
    <x v="1"/>
    <n v="0"/>
    <m/>
    <n v="0"/>
    <n v="0"/>
    <n v="0.3"/>
    <n v="0"/>
    <n v="0"/>
    <n v="0"/>
    <n v="113.2664"/>
  </r>
  <r>
    <x v="126"/>
    <s v="Pinches"/>
    <s v="MEDIUM"/>
    <m/>
    <n v="10"/>
    <n v="250"/>
    <n v="25"/>
    <x v="1"/>
    <x v="1"/>
    <x v="1"/>
    <x v="1"/>
    <x v="1"/>
    <x v="1"/>
    <x v="1"/>
    <x v="1"/>
    <x v="1"/>
    <x v="1"/>
    <x v="1"/>
    <x v="1"/>
    <x v="1"/>
    <x v="1"/>
    <n v="0"/>
    <m/>
    <n v="0"/>
    <n v="0"/>
    <n v="0.3"/>
    <n v="0"/>
    <n v="0"/>
    <n v="0"/>
    <n v="100.25600000000001"/>
  </r>
  <r>
    <x v="127"/>
    <s v="Pinches"/>
    <s v="LARGE"/>
    <m/>
    <n v="5"/>
    <n v="175"/>
    <n v="35"/>
    <x v="1"/>
    <x v="1"/>
    <x v="1"/>
    <x v="1"/>
    <x v="1"/>
    <x v="1"/>
    <x v="1"/>
    <x v="1"/>
    <x v="1"/>
    <x v="1"/>
    <x v="1"/>
    <x v="1"/>
    <x v="1"/>
    <x v="1"/>
    <n v="0"/>
    <m/>
    <n v="0"/>
    <n v="0"/>
    <n v="0.3"/>
    <n v="0"/>
    <n v="0"/>
    <n v="0"/>
    <n v="67.693600000000004"/>
  </r>
  <r>
    <x v="128"/>
    <s v="Pinches"/>
    <s v="XL"/>
    <m/>
    <n v="5"/>
    <n v="250"/>
    <n v="50"/>
    <x v="1"/>
    <x v="1"/>
    <x v="1"/>
    <x v="1"/>
    <x v="1"/>
    <x v="1"/>
    <x v="1"/>
    <x v="1"/>
    <x v="1"/>
    <x v="1"/>
    <x v="1"/>
    <x v="1"/>
    <x v="1"/>
    <x v="1"/>
    <n v="0"/>
    <m/>
    <n v="0"/>
    <n v="0"/>
    <n v="0.3"/>
    <n v="0"/>
    <n v="0"/>
    <n v="0"/>
    <n v="104.15600000000001"/>
  </r>
  <r>
    <x v="129"/>
    <s v="Pinches"/>
    <s v="2XL"/>
    <m/>
    <n v="5"/>
    <n v="325"/>
    <n v="65"/>
    <x v="1"/>
    <x v="1"/>
    <x v="1"/>
    <x v="1"/>
    <x v="1"/>
    <x v="1"/>
    <x v="1"/>
    <x v="1"/>
    <x v="1"/>
    <x v="1"/>
    <x v="1"/>
    <x v="1"/>
    <x v="1"/>
    <x v="1"/>
    <n v="0"/>
    <m/>
    <n v="0"/>
    <n v="0"/>
    <n v="0.3"/>
    <n v="0"/>
    <n v="0"/>
    <n v="0"/>
    <n v="131.4872"/>
  </r>
  <r>
    <x v="130"/>
    <s v="Pinches"/>
    <s v="3XL"/>
    <m/>
    <n v="2"/>
    <n v="225"/>
    <n v="112.5"/>
    <x v="1"/>
    <x v="1"/>
    <x v="1"/>
    <x v="1"/>
    <x v="1"/>
    <x v="1"/>
    <x v="1"/>
    <x v="1"/>
    <x v="1"/>
    <x v="1"/>
    <x v="1"/>
    <x v="1"/>
    <x v="1"/>
    <x v="1"/>
    <n v="0"/>
    <m/>
    <n v="0"/>
    <n v="0"/>
    <n v="0.3"/>
    <n v="0"/>
    <n v="0"/>
    <n v="0"/>
    <n v="78.114400000000003"/>
  </r>
  <r>
    <x v="131"/>
    <s v="Pinches"/>
    <s v="4XL"/>
    <m/>
    <n v="2"/>
    <n v="250"/>
    <n v="125"/>
    <x v="1"/>
    <x v="1"/>
    <x v="1"/>
    <x v="1"/>
    <x v="1"/>
    <x v="1"/>
    <x v="1"/>
    <x v="1"/>
    <x v="1"/>
    <x v="1"/>
    <x v="1"/>
    <x v="1"/>
    <x v="1"/>
    <x v="1"/>
    <n v="0"/>
    <m/>
    <n v="0"/>
    <n v="0"/>
    <n v="0.3"/>
    <n v="0"/>
    <n v="0"/>
    <n v="0"/>
    <n v="89.8352"/>
  </r>
  <r>
    <x v="132"/>
    <s v="Pinches"/>
    <s v="5XL"/>
    <m/>
    <n v="1"/>
    <n v="275"/>
    <n v="275"/>
    <x v="1"/>
    <x v="1"/>
    <x v="1"/>
    <x v="1"/>
    <x v="1"/>
    <x v="1"/>
    <x v="1"/>
    <x v="1"/>
    <x v="1"/>
    <x v="1"/>
    <x v="1"/>
    <x v="1"/>
    <x v="1"/>
    <x v="1"/>
    <n v="0"/>
    <m/>
    <n v="0"/>
    <n v="0"/>
    <n v="0.3"/>
    <n v="0"/>
    <n v="0"/>
    <n v="0"/>
    <n v="98.945599999999999"/>
  </r>
  <r>
    <x v="0"/>
    <m/>
    <m/>
    <s v="Good Good Jugs"/>
    <m/>
    <m/>
    <m/>
    <x v="1"/>
    <x v="1"/>
    <x v="1"/>
    <x v="1"/>
    <x v="1"/>
    <x v="1"/>
    <x v="1"/>
    <x v="1"/>
    <x v="1"/>
    <x v="1"/>
    <x v="1"/>
    <x v="1"/>
    <x v="1"/>
    <x v="1"/>
    <m/>
    <m/>
    <m/>
    <m/>
    <m/>
    <m/>
    <m/>
    <m/>
    <m/>
  </r>
  <r>
    <x v="133"/>
    <s v="Complete Series"/>
    <m/>
    <m/>
    <n v="70"/>
    <n v="2100"/>
    <n v="30"/>
    <x v="1"/>
    <x v="1"/>
    <x v="1"/>
    <x v="1"/>
    <x v="1"/>
    <x v="1"/>
    <x v="1"/>
    <x v="1"/>
    <x v="1"/>
    <x v="1"/>
    <x v="1"/>
    <x v="1"/>
    <x v="1"/>
    <x v="1"/>
    <n v="0"/>
    <m/>
    <n v="0"/>
    <n v="0"/>
    <n v="0.3"/>
    <n v="0"/>
    <n v="0"/>
    <n v="0"/>
    <n v="822.83759999999995"/>
  </r>
  <r>
    <x v="134"/>
    <s v="Jug"/>
    <s v="XS / FEET"/>
    <m/>
    <n v="20"/>
    <n v="125"/>
    <n v="6.25"/>
    <x v="1"/>
    <x v="1"/>
    <x v="1"/>
    <x v="1"/>
    <x v="1"/>
    <x v="1"/>
    <x v="1"/>
    <x v="1"/>
    <x v="1"/>
    <x v="1"/>
    <x v="1"/>
    <x v="1"/>
    <x v="1"/>
    <x v="1"/>
    <n v="0"/>
    <m/>
    <n v="0"/>
    <n v="0"/>
    <n v="0.3"/>
    <n v="0"/>
    <n v="0"/>
    <n v="0"/>
    <n v="52.083199999999998"/>
  </r>
  <r>
    <x v="135"/>
    <s v="Jug"/>
    <s v="SMALL"/>
    <m/>
    <n v="20"/>
    <n v="250"/>
    <n v="12.5"/>
    <x v="1"/>
    <x v="1"/>
    <x v="1"/>
    <x v="1"/>
    <x v="1"/>
    <x v="1"/>
    <x v="1"/>
    <x v="1"/>
    <x v="1"/>
    <x v="1"/>
    <x v="1"/>
    <x v="1"/>
    <x v="1"/>
    <x v="1"/>
    <n v="0"/>
    <m/>
    <n v="0"/>
    <n v="0"/>
    <n v="0.3"/>
    <n v="0"/>
    <n v="0"/>
    <n v="0"/>
    <n v="110.6664"/>
  </r>
  <r>
    <x v="136"/>
    <s v="Jug"/>
    <s v="MEDIUM"/>
    <m/>
    <n v="10"/>
    <n v="200"/>
    <n v="20"/>
    <x v="1"/>
    <x v="1"/>
    <x v="1"/>
    <x v="1"/>
    <x v="1"/>
    <x v="1"/>
    <x v="1"/>
    <x v="1"/>
    <x v="1"/>
    <x v="1"/>
    <x v="1"/>
    <x v="1"/>
    <x v="1"/>
    <x v="1"/>
    <n v="0"/>
    <m/>
    <n v="0"/>
    <n v="0"/>
    <n v="0.3"/>
    <n v="0"/>
    <n v="0"/>
    <n v="0"/>
    <n v="80.724800000000002"/>
  </r>
  <r>
    <x v="137"/>
    <s v="Jug"/>
    <s v="LARGE"/>
    <m/>
    <n v="5"/>
    <n v="225"/>
    <n v="45"/>
    <x v="1"/>
    <x v="1"/>
    <x v="1"/>
    <x v="1"/>
    <x v="1"/>
    <x v="1"/>
    <x v="1"/>
    <x v="1"/>
    <x v="1"/>
    <x v="1"/>
    <x v="1"/>
    <x v="1"/>
    <x v="1"/>
    <x v="1"/>
    <n v="0"/>
    <m/>
    <n v="0"/>
    <n v="0"/>
    <n v="0.3"/>
    <n v="0"/>
    <n v="0"/>
    <n v="0"/>
    <n v="52.083199999999998"/>
  </r>
  <r>
    <x v="138"/>
    <s v="Jug"/>
    <s v="XL"/>
    <m/>
    <n v="5"/>
    <n v="225"/>
    <n v="45"/>
    <x v="1"/>
    <x v="1"/>
    <x v="1"/>
    <x v="1"/>
    <x v="1"/>
    <x v="1"/>
    <x v="1"/>
    <x v="1"/>
    <x v="1"/>
    <x v="1"/>
    <x v="1"/>
    <x v="1"/>
    <x v="1"/>
    <x v="1"/>
    <n v="0"/>
    <m/>
    <n v="0"/>
    <n v="0"/>
    <n v="0.3"/>
    <n v="0"/>
    <n v="0"/>
    <n v="0"/>
    <n v="84.624800000000008"/>
  </r>
  <r>
    <x v="139"/>
    <s v="Jug"/>
    <s v="2XL"/>
    <m/>
    <n v="5"/>
    <n v="325"/>
    <n v="65"/>
    <x v="1"/>
    <x v="1"/>
    <x v="1"/>
    <x v="1"/>
    <x v="1"/>
    <x v="1"/>
    <x v="1"/>
    <x v="1"/>
    <x v="1"/>
    <x v="1"/>
    <x v="1"/>
    <x v="1"/>
    <x v="1"/>
    <x v="1"/>
    <n v="0"/>
    <m/>
    <n v="0"/>
    <n v="0"/>
    <n v="0.3"/>
    <n v="0"/>
    <n v="0"/>
    <n v="0"/>
    <n v="135.40799999999999"/>
  </r>
  <r>
    <x v="140"/>
    <s v="Jug"/>
    <s v="3XL"/>
    <m/>
    <n v="2"/>
    <n v="175"/>
    <n v="87.5"/>
    <x v="1"/>
    <x v="1"/>
    <x v="1"/>
    <x v="1"/>
    <x v="1"/>
    <x v="1"/>
    <x v="1"/>
    <x v="1"/>
    <x v="1"/>
    <x v="1"/>
    <x v="1"/>
    <x v="1"/>
    <x v="1"/>
    <x v="1"/>
    <n v="0"/>
    <m/>
    <n v="0"/>
    <n v="0"/>
    <n v="0.3"/>
    <n v="0"/>
    <n v="0"/>
    <n v="0"/>
    <n v="70.304000000000002"/>
  </r>
  <r>
    <x v="141"/>
    <s v="Jug"/>
    <s v="4XL"/>
    <m/>
    <n v="2"/>
    <n v="325"/>
    <n v="162.5"/>
    <x v="1"/>
    <x v="1"/>
    <x v="1"/>
    <x v="1"/>
    <x v="1"/>
    <x v="1"/>
    <x v="1"/>
    <x v="1"/>
    <x v="1"/>
    <x v="1"/>
    <x v="1"/>
    <x v="1"/>
    <x v="1"/>
    <x v="1"/>
    <n v="0"/>
    <m/>
    <n v="0"/>
    <n v="0"/>
    <n v="0.3"/>
    <n v="0"/>
    <n v="0"/>
    <n v="0"/>
    <n v="134.0976"/>
  </r>
  <r>
    <x v="142"/>
    <s v="Jug"/>
    <s v="5XL"/>
    <m/>
    <n v="1"/>
    <n v="250"/>
    <n v="250"/>
    <x v="1"/>
    <x v="1"/>
    <x v="1"/>
    <x v="1"/>
    <x v="1"/>
    <x v="1"/>
    <x v="1"/>
    <x v="1"/>
    <x v="1"/>
    <x v="1"/>
    <x v="1"/>
    <x v="1"/>
    <x v="1"/>
    <x v="1"/>
    <n v="0"/>
    <m/>
    <n v="0"/>
    <n v="0"/>
    <n v="0.3"/>
    <n v="0"/>
    <n v="0"/>
    <n v="0"/>
    <n v="102.84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8612BB-D0A9-43DB-BDE6-4A6AB35A5940}" name="PivotTable8"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K4:AN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m="1"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3"/>
  </rowFields>
  <colFields count="1">
    <field x="-2"/>
  </colFields>
  <colItems count="2">
    <i>
      <x/>
    </i>
    <i i="1">
      <x v="1"/>
    </i>
  </colItems>
  <dataFields count="2">
    <dataField name="Quantity" fld="13" baseField="13" baseItem="12"/>
    <dataField name="Sum of PEAK" fld="29" baseField="0" baseItem="0"/>
  </dataFields>
  <pivotTableStyleInfo name="PivotStyleLight16" showRowHeaders="1" showColHeaders="1" showRowStripes="0" showColStripes="0" showLastColumn="1"/>
  <filters count="1">
    <filter fld="13" type="valueGreaterThanOrEqual" evalOrder="-1" id="3"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8E2F5AC-02B3-47AB-B470-632AA9CB852D}" name="PivotTable3"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G4:J5"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axis="axisRow" dataField="1" compact="0" outline="0" subtotalTop="0" showAll="0" measureFilter="1" defaultSubtotal="0">
      <items count="3">
        <item x="0"/>
        <item x="1"/>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8"/>
  </rowFields>
  <rowItems count="1">
    <i>
      <x v="123"/>
      <x v="2"/>
    </i>
  </rowItems>
  <colFields count="1">
    <field x="-2"/>
  </colFields>
  <colItems count="2">
    <i>
      <x/>
    </i>
    <i i="1">
      <x v="1"/>
    </i>
  </colItems>
  <dataFields count="2">
    <dataField name="Quantity" fld="8" baseField="8" baseItem="12"/>
    <dataField name="Sum of PEAK" fld="29" baseField="0" baseItem="0"/>
  </dataFields>
  <pivotTableStyleInfo name="PivotStyleLight16" showRowHeaders="1" showColHeaders="1" showRowStripes="0" showColStripes="0" showLastColumn="1"/>
  <filters count="1">
    <filter fld="8"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1CA41F9-4248-4E93-8029-37F2DD358759}" name="PivotTable13"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O4:BR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m="1"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8"/>
  </rowFields>
  <colFields count="1">
    <field x="-2"/>
  </colFields>
  <colItems count="2">
    <i>
      <x/>
    </i>
    <i i="1">
      <x v="1"/>
    </i>
  </colItems>
  <dataFields count="2">
    <dataField name="Quantity" fld="18" baseField="18" baseItem="12"/>
    <dataField name="Sum of PEAK" fld="29" baseField="0" baseItem="0"/>
  </dataFields>
  <pivotTableStyleInfo name="PivotStyleLight16" showRowHeaders="1" showColHeaders="1" showRowStripes="0" showColStripes="0" showLastColumn="1"/>
  <filters count="1">
    <filter fld="18"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C4616CA-3946-4036-89D5-7DB7F4CABBEE}" name="PivotTable4"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M4:P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m="1"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9"/>
  </rowFields>
  <colFields count="1">
    <field x="-2"/>
  </colFields>
  <colItems count="2">
    <i>
      <x/>
    </i>
    <i i="1">
      <x v="1"/>
    </i>
  </colItems>
  <dataFields count="2">
    <dataField name="Quantity" fld="9" baseField="9" baseItem="12"/>
    <dataField name="Sum of PEAK" fld="29" baseField="0" baseItem="0"/>
  </dataFields>
  <pivotTableStyleInfo name="PivotStyleLight16" showRowHeaders="1" showColHeaders="1" showRowStripes="0" showColStripes="0" showLastColumn="1"/>
  <filters count="1">
    <filter fld="9"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D257302-8134-4186-A09A-6363D043A412}" name="PivotTable14"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U4:BX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9"/>
  </rowFields>
  <colFields count="1">
    <field x="-2"/>
  </colFields>
  <colItems count="2">
    <i>
      <x/>
    </i>
    <i i="1">
      <x v="1"/>
    </i>
  </colItems>
  <dataFields count="2">
    <dataField name="Quantity" fld="19" baseField="19" baseItem="12"/>
    <dataField name="Sum of PEAK" fld="29" baseField="0" baseItem="0"/>
  </dataFields>
  <pivotTableStyleInfo name="PivotStyleLight16" showRowHeaders="1" showColHeaders="1" showRowStripes="0" showColStripes="0" showLastColumn="1"/>
  <filters count="1">
    <filter fld="19"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D0AFEB4-CB83-4527-84F1-43C0B14E65AA}" name="PivotTable12"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I4:BL5"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7"/>
  </rowFields>
  <rowItems count="1">
    <i>
      <x v="134"/>
      <x v="2"/>
    </i>
  </rowItems>
  <colFields count="1">
    <field x="-2"/>
  </colFields>
  <colItems count="2">
    <i>
      <x/>
    </i>
    <i i="1">
      <x v="1"/>
    </i>
  </colItems>
  <dataFields count="2">
    <dataField name="Quantity" fld="17" baseField="17" baseItem="12"/>
    <dataField name="Sum of PEAK" fld="29" baseField="0" baseItem="0"/>
  </dataFields>
  <pivotTableStyleInfo name="PivotStyleLight16" showRowHeaders="1" showColHeaders="1" showRowStripes="0" showColStripes="0" showLastColumn="1"/>
  <filters count="1">
    <filter fld="17"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085611D-716A-413F-8220-CAC42961DADA}" name="PivotTable11"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BC4:BF7"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6"/>
  </rowFields>
  <rowItems count="3">
    <i>
      <x v="140"/>
      <x v="2"/>
    </i>
    <i>
      <x v="141"/>
      <x v="2"/>
    </i>
    <i>
      <x v="142"/>
      <x v="2"/>
    </i>
  </rowItems>
  <colFields count="1">
    <field x="-2"/>
  </colFields>
  <colItems count="2">
    <i>
      <x/>
    </i>
    <i i="1">
      <x v="1"/>
    </i>
  </colItems>
  <dataFields count="2">
    <dataField name="Quantity" fld="16" baseField="16" baseItem="12"/>
    <dataField name="Sum of PEAK" fld="29" baseField="0" baseItem="0"/>
  </dataFields>
  <pivotTableStyleInfo name="PivotStyleLight16" showRowHeaders="1" showColHeaders="1" showRowStripes="0" showColStripes="0" showLastColumn="1"/>
  <filters count="1">
    <filter fld="16"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559418B-E9CF-46AB-958D-1D9BDB1CB420}" name="PivotTable6"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Y4:AB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m="1"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1"/>
  </rowFields>
  <colFields count="1">
    <field x="-2"/>
  </colFields>
  <colItems count="2">
    <i>
      <x/>
    </i>
    <i i="1">
      <x v="1"/>
    </i>
  </colItems>
  <dataFields count="2">
    <dataField name="Quantity" fld="11" baseField="11" baseItem="12"/>
    <dataField name="Sum of PEAK" fld="29" baseField="0" baseItem="0"/>
  </dataFields>
  <pivotTableStyleInfo name="PivotStyleLight16" showRowHeaders="1" showColHeaders="1" showRowStripes="0" showColStripes="0" showLastColumn="1"/>
  <filters count="1">
    <filter fld="11"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17656B0-8CF7-4657-B549-FD3101565945}" name="PivotTable1"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D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axis="axisRow" dataField="1" compact="0" outline="0" subtotalTop="0" showAll="0" measureFilter="1" defaultSubtotal="0">
      <items count="3">
        <item x="0"/>
        <item x="1"/>
        <item m="1"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7"/>
  </rowFields>
  <colFields count="1">
    <field x="-2"/>
  </colFields>
  <colItems count="2">
    <i>
      <x/>
    </i>
    <i i="1">
      <x v="1"/>
    </i>
  </colItems>
  <dataFields count="2">
    <dataField name="Quantity" fld="7" baseField="7" baseItem="12"/>
    <dataField name="Sum of PEAK" fld="29" baseField="0" baseItem="0"/>
  </dataFields>
  <pivotTableStyleInfo name="PivotStyleLight16" showRowHeaders="1" showColHeaders="1" showRowStripes="0" showColStripes="0" showLastColumn="1"/>
  <filters count="1">
    <filter fld="7"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FA3EDC0-5FC3-40F7-80E9-1002C747687F}" name="PivotTable5"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S4:V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m="1"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0"/>
  </rowFields>
  <colFields count="1">
    <field x="-2"/>
  </colFields>
  <colItems count="2">
    <i>
      <x/>
    </i>
    <i i="1">
      <x v="1"/>
    </i>
  </colItems>
  <dataFields count="2">
    <dataField name="Quantity" fld="10" baseField="10" baseItem="12"/>
    <dataField name="Sum of PEAK" fld="29" baseField="0" baseItem="0"/>
  </dataFields>
  <pivotTableStyleInfo name="PivotStyleLight16" showRowHeaders="1" showColHeaders="1" showRowStripes="0" showColStripes="0" showLastColumn="1"/>
  <filters count="1">
    <filter fld="10"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8295409-17D1-4C07-A17A-F3C5E5194D7D}" name="PivotTable9"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Q4:AT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m="1"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4"/>
  </rowFields>
  <colFields count="1">
    <field x="-2"/>
  </colFields>
  <colItems count="2">
    <i>
      <x/>
    </i>
    <i i="1">
      <x v="1"/>
    </i>
  </colItems>
  <dataFields count="2">
    <dataField name="Quantity" fld="14" baseField="14" baseItem="12"/>
    <dataField name="Sum of PEAK" fld="29" baseField="0" baseItem="0"/>
  </dataFields>
  <pivotTableStyleInfo name="PivotStyleLight16" showRowHeaders="1" showColHeaders="1" showRowStripes="0" showColStripes="0" showLastColumn="1"/>
  <filters count="1">
    <filter fld="14"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B06F015-03E0-4E1C-A8D7-B94659339289}" name="PivotTable7"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E4:AH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m="1"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2"/>
  </rowFields>
  <colFields count="1">
    <field x="-2"/>
  </colFields>
  <colItems count="2">
    <i>
      <x/>
    </i>
    <i i="1">
      <x v="1"/>
    </i>
  </colItems>
  <dataFields count="2">
    <dataField name="Quantity" fld="12" baseField="12" baseItem="12"/>
    <dataField name="Sum of PEAK" fld="29" baseField="0" baseItem="0"/>
  </dataFields>
  <pivotTableStyleInfo name="PivotStyleLight16" showRowHeaders="1" showColHeaders="1" showRowStripes="0" showColStripes="0" showLastColumn="1"/>
  <filters count="1">
    <filter fld="12"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8ADA255B-4435-44BC-8688-3F4F343BA39E}" name="PivotTable10"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W4:AZ9"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3">
        <item x="0"/>
        <item x="1"/>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15"/>
  </rowFields>
  <rowItems count="5">
    <i>
      <x v="129"/>
      <x v="2"/>
    </i>
    <i>
      <x v="130"/>
      <x v="2"/>
    </i>
    <i>
      <x v="131"/>
      <x v="2"/>
    </i>
    <i>
      <x v="132"/>
      <x v="2"/>
    </i>
    <i>
      <x v="133"/>
      <x v="2"/>
    </i>
  </rowItems>
  <colFields count="1">
    <field x="-2"/>
  </colFields>
  <colItems count="2">
    <i>
      <x/>
    </i>
    <i i="1">
      <x v="1"/>
    </i>
  </colItems>
  <dataFields count="2">
    <dataField name="Quantity" fld="15" baseField="15" baseItem="12"/>
    <dataField name="Sum of PEAK" fld="29" baseField="0" baseItem="0"/>
  </dataFields>
  <pivotTableStyleInfo name="PivotStyleLight16" showRowHeaders="1" showColHeaders="1" showRowStripes="0" showColStripes="0" showLastColumn="1"/>
  <filters count="1">
    <filter fld="15"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C052ACE-01CD-40F6-9971-19A113D5B72F}" name="PivotTable15"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CA4:CD4" firstHeaderRow="0" firstDataRow="1" firstDataCol="2"/>
  <pivotFields count="30">
    <pivotField axis="axisRow" compact="0" outline="0" showAll="0" defaultSubtotal="0">
      <items count="143">
        <item x="2"/>
        <item x="3"/>
        <item x="4"/>
        <item x="5"/>
        <item x="6"/>
        <item x="7"/>
        <item x="8"/>
        <item x="9"/>
        <item x="10"/>
        <item x="1"/>
        <item x="12"/>
        <item x="13"/>
        <item x="14"/>
        <item x="15"/>
        <item x="16"/>
        <item x="17"/>
        <item x="18"/>
        <item x="19"/>
        <item x="20"/>
        <item x="11"/>
        <item x="43"/>
        <item x="44"/>
        <item x="45"/>
        <item x="46"/>
        <item x="47"/>
        <item x="48"/>
        <item x="49"/>
        <item x="50"/>
        <item x="51"/>
        <item x="42"/>
        <item x="53"/>
        <item x="54"/>
        <item x="55"/>
        <item x="56"/>
        <item x="57"/>
        <item x="58"/>
        <item x="59"/>
        <item x="60"/>
        <item x="61"/>
        <item x="52"/>
        <item x="63"/>
        <item x="64"/>
        <item x="65"/>
        <item x="66"/>
        <item x="67"/>
        <item x="68"/>
        <item x="69"/>
        <item x="70"/>
        <item x="71"/>
        <item x="72"/>
        <item x="73"/>
        <item x="74"/>
        <item x="75"/>
        <item x="76"/>
        <item x="77"/>
        <item x="78"/>
        <item x="86"/>
        <item x="87"/>
        <item x="88"/>
        <item x="89"/>
        <item x="90"/>
        <item x="91"/>
        <item x="92"/>
        <item x="93"/>
        <item x="94"/>
        <item x="95"/>
        <item x="124"/>
        <item x="125"/>
        <item x="126"/>
        <item x="127"/>
        <item x="128"/>
        <item x="129"/>
        <item x="130"/>
        <item x="131"/>
        <item x="132"/>
        <item x="123"/>
        <item x="134"/>
        <item x="135"/>
        <item x="136"/>
        <item x="137"/>
        <item x="138"/>
        <item x="139"/>
        <item x="140"/>
        <item x="141"/>
        <item x="142"/>
        <item x="133"/>
        <item h="1" x="0"/>
        <item x="62"/>
        <item x="85"/>
        <item x="21"/>
        <item x="22"/>
        <item x="23"/>
        <item x="24"/>
        <item x="25"/>
        <item x="26"/>
        <item x="27"/>
        <item x="28"/>
        <item x="29"/>
        <item x="30"/>
        <item x="96"/>
        <item x="97"/>
        <item x="98"/>
        <item x="99"/>
        <item x="100"/>
        <item x="101"/>
        <item x="102"/>
        <item x="103"/>
        <item x="104"/>
        <item x="105"/>
        <item x="106"/>
        <item x="107"/>
        <item x="108"/>
        <item x="109"/>
        <item x="110"/>
        <item x="111"/>
        <item x="112"/>
        <item x="113"/>
        <item x="79"/>
        <item x="80"/>
        <item x="81"/>
        <item x="82"/>
        <item x="83"/>
        <item x="84"/>
        <item x="31"/>
        <item x="32"/>
        <item x="33"/>
        <item x="34"/>
        <item x="35"/>
        <item x="36"/>
        <item x="37"/>
        <item x="38"/>
        <item x="39"/>
        <item x="40"/>
        <item x="41"/>
        <item x="114"/>
        <item x="115"/>
        <item x="116"/>
        <item x="117"/>
        <item x="118"/>
        <item x="119"/>
        <item x="120"/>
        <item x="121"/>
        <item x="122"/>
      </items>
    </pivotField>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dataField="1" compact="0" outline="0" subtotalTop="0" showAll="0" measureFilter="1" defaultSubtotal="0">
      <items count="2">
        <item x="0"/>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s>
  <rowFields count="2">
    <field x="0"/>
    <field x="20"/>
  </rowFields>
  <colFields count="1">
    <field x="-2"/>
  </colFields>
  <colItems count="2">
    <i>
      <x/>
    </i>
    <i i="1">
      <x v="1"/>
    </i>
  </colItems>
  <dataFields count="2">
    <dataField name="Quantity" fld="20" baseField="20" baseItem="12"/>
    <dataField name="Sum of PEAK" fld="29" baseField="0" baseItem="0"/>
  </dataFields>
  <pivotTableStyleInfo name="PivotStyleLight16" showRowHeaders="1" showColHeaders="1" showRowStripes="0" showColStripes="0" showLastColumn="1"/>
  <filters count="1">
    <filter fld="20" type="valueGreaterThanOrEqual" evalOrder="-1" id="2" iMeasureFld="0">
      <autoFilter ref="A1">
        <filterColumn colId="0">
          <customFilters>
            <customFilter operator="greaterThanOrEqual" val="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4" xr16:uid="{35C14A89-3293-4D79-A55B-51539A7CE8A2}" autoFormatId="16" applyNumberFormats="0" applyBorderFormats="0" applyFontFormats="0" applyPatternFormats="0" applyAlignmentFormats="0" applyWidthHeightFormats="0">
  <queryTableRefresh nextId="10" unboundColumnsRight="1">
    <queryTableFields count="4">
      <queryTableField id="1" name="SKU#" tableColumnId="1"/>
      <queryTableField id="3" name="Color" tableColumnId="3"/>
      <queryTableField id="2" name="Quantity" tableColumnId="2"/>
      <queryTableField id="7" dataBound="0"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3" xr16:uid="{3DC86FBE-FA1B-4ADE-A927-CE66EE0DF1BC}" autoFormatId="16" applyNumberFormats="0" applyBorderFormats="0" applyFontFormats="0" applyPatternFormats="0" applyAlignmentFormats="0" applyWidthHeightFormats="0">
  <queryTableRefresh nextId="10" unboundColumnsRight="1">
    <queryTableFields count="4">
      <queryTableField id="1" name="SKU#" tableColumnId="1"/>
      <queryTableField id="3" name="Color" tableColumnId="3"/>
      <queryTableField id="2" name="Quantity" tableColumnId="2"/>
      <queryTableField id="7" dataBound="0" tableColumnId="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1" xr16:uid="{1D08AB47-3A92-46F1-913D-8A0BD8EF4BB1}" autoFormatId="16" applyNumberFormats="0" applyBorderFormats="0" applyFontFormats="0" applyPatternFormats="0" applyAlignmentFormats="0" applyWidthHeightFormats="0">
  <queryTableRefresh nextId="6">
    <queryTableFields count="5">
      <queryTableField id="1" name="SKU#" tableColumnId="1"/>
      <queryTableField id="2" name="Custom3" tableColumnId="2"/>
      <queryTableField id="3" name="Quantity" tableColumnId="3"/>
      <queryTableField id="4" name="Sum of PEAK" tableColumnId="4"/>
      <queryTableField id="5" name="Color"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7E8952-5D4F-4881-B494-FF4DCFFF62E4}" name="Table_Consolidated_Order7" displayName="Table_Consolidated_Order7" ref="A18:D28" tableType="queryTable" totalsRowShown="0" headerRowDxfId="270">
  <autoFilter ref="A18:D28" xr:uid="{5959599B-BBCE-4CA8-B5B0-BD73E72F5AE2}"/>
  <tableColumns count="4">
    <tableColumn id="1" xr3:uid="{A5AB2420-F898-4459-A67C-E0B25BD8B731}" uniqueName="1" name="SKU#" queryTableFieldId="1"/>
    <tableColumn id="3" xr3:uid="{B195D3BF-0DC0-417C-A64D-FF03588A0C42}" uniqueName="3" name="Color" queryTableFieldId="3" dataDxfId="269"/>
    <tableColumn id="2" xr3:uid="{247334EC-D07F-46EA-9C2E-0292F2A2A552}" uniqueName="2" name="Quantity" queryTableFieldId="2"/>
    <tableColumn id="5" xr3:uid="{08F2AE1C-F24D-4BCD-BD30-FB866921DA31}" uniqueName="5" name="MSRP" queryTableFieldId="7" dataDxfId="268">
      <calculatedColumnFormula>(VLOOKUP(Table_Consolidated_Order7[[#This Row],[SKU'#]],'Grips Selector'!$B:$AE,6,FALSE))*Table_Consolidated_Order7[[#This Row],[Quantity]]</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959599B-BBCE-4CA8-B5B0-BD73E72F5AE2}" name="Table_Consolidated_Order" displayName="Table_Consolidated_Order" ref="A18:D28" tableType="queryTable" totalsRowShown="0" headerRowDxfId="267">
  <autoFilter ref="A18:D28" xr:uid="{5959599B-BBCE-4CA8-B5B0-BD73E72F5AE2}"/>
  <tableColumns count="4">
    <tableColumn id="1" xr3:uid="{026A5941-96A3-49C6-83EA-B11AF4A042DC}" uniqueName="1" name="SKU#" queryTableFieldId="1"/>
    <tableColumn id="3" xr3:uid="{BACD2A4E-C652-4731-9570-AEE5BAFB6920}" uniqueName="3" name="Color" queryTableFieldId="3" dataDxfId="266"/>
    <tableColumn id="2" xr3:uid="{6C91DDED-5FC8-4B0D-B28C-0D0BEE04F37F}" uniqueName="2" name="Quantity" queryTableFieldId="2"/>
    <tableColumn id="5" xr3:uid="{9C8D1CD3-85C7-4796-9F65-29F01627076B}" uniqueName="5" name="COGS" queryTableFieldId="7" dataDxfId="265">
      <calculatedColumnFormula>(VLOOKUP(Table_Consolidated_Order[[#This Row],[SKU'#]],'Grips Selector'!$B:$AE,30,FALSE))*Table_Consolidated_Order[[#This Row],[Quantity]]</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DBCC138-1357-4305-9873-97CD61D3AB68}" name="Merch" displayName="Merch" ref="A1:E14" tableType="queryTable" totalsRowShown="0">
  <autoFilter ref="A1:E14" xr:uid="{1DBCC138-1357-4305-9873-97CD61D3AB68}"/>
  <tableColumns count="5">
    <tableColumn id="1" xr3:uid="{0F855251-4146-462B-AFC4-EC22686A0694}" uniqueName="1" name="SKU#" queryTableFieldId="1" dataDxfId="264"/>
    <tableColumn id="2" xr3:uid="{83AEB06A-0B59-4984-8548-E81E728F17D7}" uniqueName="2" name="Custom3" queryTableFieldId="2"/>
    <tableColumn id="3" xr3:uid="{0AD2C7BF-F17D-4C66-9CDD-BA306D2849DC}" uniqueName="3" name="Quantity" queryTableFieldId="3"/>
    <tableColumn id="4" xr3:uid="{4AA6FAAA-E866-4923-A827-4171948D7889}" uniqueName="4" name="Sum of PEAK" queryTableFieldId="4"/>
    <tableColumn id="5" xr3:uid="{2928A89F-7169-4D56-ABBC-86573D41180D}" uniqueName="5" name="Color" queryTableFieldId="5" dataDxfId="26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9852FC-2B3E-4023-B2D4-702DB3068D0A}" name="Table2" displayName="Table2" ref="CG4:CK17" totalsRowShown="0" headerRowDxfId="262" dataDxfId="260" headerRowBorderDxfId="261">
  <autoFilter ref="CG4:CK17" xr:uid="{7C9852FC-2B3E-4023-B2D4-702DB3068D0A}"/>
  <tableColumns count="5">
    <tableColumn id="1" xr3:uid="{00B932CD-82A0-4AFF-BFD3-41C40D58E812}" name="SKU#" dataDxfId="259"/>
    <tableColumn id="2" xr3:uid="{A6AB5FBB-D4DD-4B0F-AA47-AEFC8032CFD3}" name="Custom3" dataDxfId="258"/>
    <tableColumn id="3" xr3:uid="{702F3204-AAD2-4732-8032-FBA33582390C}" name="Quantity" dataDxfId="257"/>
    <tableColumn id="4" xr3:uid="{BE0F7811-6229-4A07-8098-359C68FA969D}" name="Sum of PEAK" dataDxfId="256"/>
    <tableColumn id="5" xr3:uid="{D109F664-8E2D-49B7-878A-F2242EC85A36}" name="Color" dataDxfId="255"/>
  </tableColumns>
  <tableStyleInfo name="TableStyleLight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192371-BAE5-4159-90C4-1ED54EE61FA5}" name="Table1" displayName="Table1" ref="A1:E120" totalsRowShown="0" headerRowDxfId="254" dataDxfId="253">
  <autoFilter ref="A1:E120" xr:uid="{B4192371-BAE5-4159-90C4-1ED54EE61FA5}"/>
  <tableColumns count="5">
    <tableColumn id="1" xr3:uid="{F3FDC572-FD6C-4719-A6D7-A8B78E9CBCEA}" name="SKU#" dataDxfId="252">
      <calculatedColumnFormula>IF('Itemized Order'!A5="","",'Itemized Order'!A5)</calculatedColumnFormula>
    </tableColumn>
    <tableColumn id="2" xr3:uid="{F551AF8F-6EA2-47B3-A20B-A5B4D7379E0D}" name="White" dataDxfId="251">
      <calculatedColumnFormula>IF('Itemized Order'!B5="","",'Itemized Order'!B5)</calculatedColumnFormula>
    </tableColumn>
    <tableColumn id="3" xr3:uid="{ACF8220A-7971-4128-BB33-FCA106A395B3}" name="Quantity" dataDxfId="250">
      <calculatedColumnFormula>IF('Itemized Order'!C5="","",'Itemized Order'!C5)</calculatedColumnFormula>
    </tableColumn>
    <tableColumn id="4" xr3:uid="{A3CEA4BB-C408-4C0F-AEA6-17213D6B8A9A}" name="COGS " dataDxfId="249">
      <calculatedColumnFormula>IF('Itemized Order'!D5="","",'Itemized Order'!D5)</calculatedColumnFormula>
    </tableColumn>
    <tableColumn id="5" xr3:uid="{31A74B0D-545D-4F4F-86AA-888C9B3EF585}" name="Color" dataDxfId="248">
      <calculatedColumnFormula>IF('Itemized Order'!E5="","",'Itemized Order'!E5)</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A769AE-F94C-4F65-97DC-10BF305E1A24}" name="Table3" displayName="Table3" ref="G1:K120" totalsRowShown="0" headerRowDxfId="247" dataDxfId="246">
  <autoFilter ref="G1:K120" xr:uid="{F1A769AE-F94C-4F65-97DC-10BF305E1A24}"/>
  <tableColumns count="5">
    <tableColumn id="1" xr3:uid="{EBDBE23A-FE49-4831-A5CD-A1F67F58940E}" name="SKU#" dataDxfId="245">
      <calculatedColumnFormula>IF('Itemized Order'!G5="","",'Itemized Order'!G5)</calculatedColumnFormula>
    </tableColumn>
    <tableColumn id="2" xr3:uid="{751C8FDB-1525-489F-8BF3-12A4EA405515}" name="Pink" dataDxfId="244">
      <calculatedColumnFormula>IF('Itemized Order'!H5="","",'Itemized Order'!H5)</calculatedColumnFormula>
    </tableColumn>
    <tableColumn id="3" xr3:uid="{5D0157BA-582F-4769-A39B-0141233F726E}" name="Quantity" dataDxfId="243">
      <calculatedColumnFormula>IF('Itemized Order'!I5="","",'Itemized Order'!I5)</calculatedColumnFormula>
    </tableColumn>
    <tableColumn id="4" xr3:uid="{6FEB6B2A-1DA1-452C-BD12-9E95DF8FCD7E}" name="COGS " dataDxfId="242">
      <calculatedColumnFormula>IF('Itemized Order'!J5="","",'Itemized Order'!J5)</calculatedColumnFormula>
    </tableColumn>
    <tableColumn id="5" xr3:uid="{9072FC62-3824-4E5B-B2EF-57136AC3EE61}" name="Color" dataDxfId="241">
      <calculatedColumnFormula>IF('Itemized Order'!K5="","",'Itemized Order'!K5)</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AC0A19-740B-44C8-BF69-E8CD1A10655E}" name="Table5" displayName="Table5" ref="M1:Q120" totalsRowShown="0" headerRowDxfId="240" dataDxfId="239">
  <autoFilter ref="M1:Q120" xr:uid="{EBAC0A19-740B-44C8-BF69-E8CD1A10655E}"/>
  <tableColumns count="5">
    <tableColumn id="1" xr3:uid="{F7D0A2F7-13CF-40F1-A584-465F06BA8954}" name="SKU#" dataDxfId="238">
      <calculatedColumnFormula>IF('Itemized Order'!M5="","",'Itemized Order'!M5)</calculatedColumnFormula>
    </tableColumn>
    <tableColumn id="2" xr3:uid="{07A4C6DA-F865-4FDB-B152-CEEB8D523D0D}" name="Red" dataDxfId="237">
      <calculatedColumnFormula>IF('Itemized Order'!N5="","",'Itemized Order'!N5)</calculatedColumnFormula>
    </tableColumn>
    <tableColumn id="3" xr3:uid="{D61756FA-6EE1-4776-9937-1D24D8755DD4}" name="Quantity" dataDxfId="236">
      <calculatedColumnFormula>IF('Itemized Order'!O5="","",'Itemized Order'!O5)</calculatedColumnFormula>
    </tableColumn>
    <tableColumn id="4" xr3:uid="{8060AED6-8CF3-443A-8690-F682B8035E5F}" name="COGS " dataDxfId="235">
      <calculatedColumnFormula>IF('Itemized Order'!P5="","",'Itemized Order'!P5)</calculatedColumnFormula>
    </tableColumn>
    <tableColumn id="5" xr3:uid="{D54F4690-DE15-45BE-B470-3DFF5C7955CB}" name="Color" dataDxfId="234">
      <calculatedColumnFormula>IF('Itemized Order'!Q5="","",'Itemized Order'!Q5)</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05111A-8A16-420D-9857-8258053CDD23}" name="Table7" displayName="Table7" ref="S1:W120" totalsRowShown="0" headerRowDxfId="233">
  <autoFilter ref="S1:W120" xr:uid="{FA05111A-8A16-420D-9857-8258053CDD23}"/>
  <tableColumns count="5">
    <tableColumn id="1" xr3:uid="{B1F426F8-AC98-4BCD-B989-410648CA8D0A}" name="SKU#" dataDxfId="232">
      <calculatedColumnFormula>IF('Itemized Order'!S5="","",'Itemized Order'!S5)</calculatedColumnFormula>
    </tableColumn>
    <tableColumn id="2" xr3:uid="{D4C80293-42C4-4D0B-963E-A850F1E18F3E}" name="Orange" dataDxfId="231">
      <calculatedColumnFormula>IF('Itemized Order'!T5="","",'Itemized Order'!T5)</calculatedColumnFormula>
    </tableColumn>
    <tableColumn id="3" xr3:uid="{F080386F-5576-4E20-BE4B-D8227AA607C8}" name="Quantity" dataDxfId="230">
      <calculatedColumnFormula>IF('Itemized Order'!U5="","",'Itemized Order'!U5)</calculatedColumnFormula>
    </tableColumn>
    <tableColumn id="4" xr3:uid="{6D42A24C-E63E-4CC1-84C2-A5D836A8FC4F}" name="COGS " dataDxfId="229">
      <calculatedColumnFormula>IF('Itemized Order'!V5="","",'Itemized Order'!V5)</calculatedColumnFormula>
    </tableColumn>
    <tableColumn id="5" xr3:uid="{0705EECE-763A-4176-B535-E6BBD13D30FC}" name="Color" dataDxfId="228">
      <calculatedColumnFormula>IF('Itemized Order'!W5="","",'Itemized Order'!W5)</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4CEBFB-1F17-476D-8B2F-867F690C64FC}" name="Table11" displayName="Table11" ref="Y1:AC120" totalsRowShown="0" headerRowDxfId="227">
  <autoFilter ref="Y1:AC120" xr:uid="{4D4CEBFB-1F17-476D-8B2F-867F690C64FC}"/>
  <tableColumns count="5">
    <tableColumn id="1" xr3:uid="{0B3AF99B-B2A7-4039-8EC7-F8C3382FD87C}" name="SKU#" dataDxfId="226">
      <calculatedColumnFormula>IF('Itemized Order'!Y5="","",'Itemized Order'!Y5)</calculatedColumnFormula>
    </tableColumn>
    <tableColumn id="2" xr3:uid="{AE729955-488B-4038-8AFD-3AC302B97B72}" name="Dune" dataDxfId="225">
      <calculatedColumnFormula>IF('Itemized Order'!Z5="","",'Itemized Order'!Z5)</calculatedColumnFormula>
    </tableColumn>
    <tableColumn id="3" xr3:uid="{BBAF93C0-604A-4F81-B4FE-573473EF4C6A}" name="Quantity" dataDxfId="224">
      <calculatedColumnFormula>IF('Itemized Order'!AA5="","",'Itemized Order'!AA5)</calculatedColumnFormula>
    </tableColumn>
    <tableColumn id="4" xr3:uid="{130A4923-39F9-4611-A21B-94EC2AA3D7F5}" name="COGS " dataDxfId="223">
      <calculatedColumnFormula>IF('Itemized Order'!AB5="","",'Itemized Order'!AB5)</calculatedColumnFormula>
    </tableColumn>
    <tableColumn id="5" xr3:uid="{53821016-F0F9-4145-A74F-6C68067E919E}" name="Color" dataDxfId="222">
      <calculatedColumnFormula>IF('Itemized Order'!AC5="","",'Itemized Order'!AC5)</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5BD83B0-1E98-4EB7-8DAC-F7544C92E49F}" name="Table13" displayName="Table13" ref="AE1:AI120" totalsRowShown="0" headerRowDxfId="221">
  <autoFilter ref="AE1:AI120" xr:uid="{C5BD83B0-1E98-4EB7-8DAC-F7544C92E49F}"/>
  <tableColumns count="5">
    <tableColumn id="1" xr3:uid="{A5172E9E-C032-496E-811A-FCF134827BB4}" name="SKU#" dataDxfId="220">
      <calculatedColumnFormula>IF('Itemized Order'!AE5="","",'Itemized Order'!AE5)</calculatedColumnFormula>
    </tableColumn>
    <tableColumn id="2" xr3:uid="{E55CF345-24AE-400F-B810-084B1E3671FC}" name="Yellow" dataDxfId="219">
      <calculatedColumnFormula>IF('Itemized Order'!AF5="","",'Itemized Order'!AF5)</calculatedColumnFormula>
    </tableColumn>
    <tableColumn id="3" xr3:uid="{E4242655-D972-4C8F-AC5C-CBDC52A9252F}" name="Quantity" dataDxfId="218">
      <calculatedColumnFormula>IF('Itemized Order'!AG5="","",'Itemized Order'!AG5)</calculatedColumnFormula>
    </tableColumn>
    <tableColumn id="4" xr3:uid="{DA198D2C-0427-4DC4-845D-B55DC6A6805C}" name="COGS " dataDxfId="217">
      <calculatedColumnFormula>IF('Itemized Order'!AH5="","",'Itemized Order'!AH5)</calculatedColumnFormula>
    </tableColumn>
    <tableColumn id="5" xr3:uid="{F173845A-1370-4A3A-B61B-B97F4DCCD547}" name="Color" dataDxfId="216">
      <calculatedColumnFormula>IF('Itemized Order'!AI5="","",'Itemized Order'!AI5)</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8D1413-E88A-415C-AEAA-01286C72A9BA}" name="Table15" displayName="Table15" ref="AK1:AO120" totalsRowShown="0" headerRowDxfId="215">
  <autoFilter ref="AK1:AO120" xr:uid="{2D8D1413-E88A-415C-AEAA-01286C72A9BA}"/>
  <tableColumns count="5">
    <tableColumn id="1" xr3:uid="{F188D8E0-4CA5-4AA6-941E-651A54A2F4B6}" name="SKU#" dataDxfId="214">
      <calculatedColumnFormula>IF('Itemized Order'!AK5="","",'Itemized Order'!AK5)</calculatedColumnFormula>
    </tableColumn>
    <tableColumn id="2" xr3:uid="{ABAD6002-6F7B-4561-BD04-F1961A5525CE}" name="Lime" dataDxfId="213">
      <calculatedColumnFormula>IF('Itemized Order'!AL5="","",'Itemized Order'!AL5)</calculatedColumnFormula>
    </tableColumn>
    <tableColumn id="3" xr3:uid="{33F767C7-8F63-491F-9FB6-E17C6ADD736E}" name="Quantity" dataDxfId="212">
      <calculatedColumnFormula>IF('Itemized Order'!AM5="","",'Itemized Order'!AM5)</calculatedColumnFormula>
    </tableColumn>
    <tableColumn id="4" xr3:uid="{CF8273E2-A440-4E15-BAC5-36793DC4472C}" name="COGS " dataDxfId="211">
      <calculatedColumnFormula>IF('Itemized Order'!AN5="","",'Itemized Order'!AN5)</calculatedColumnFormula>
    </tableColumn>
    <tableColumn id="5" xr3:uid="{D88D4A55-2AB3-4BB8-9D70-7DF8BBF222E6}" name="Color" dataDxfId="210">
      <calculatedColumnFormula>IF('Itemized Order'!AO5="","",'Itemized Order'!AO5)</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4317DD0-1F6C-4DD8-9EDF-EB745014EF8F}" name="Table17" displayName="Table17" ref="AQ1:AU120" totalsRowShown="0" headerRowDxfId="209">
  <autoFilter ref="AQ1:AU120" xr:uid="{F4317DD0-1F6C-4DD8-9EDF-EB745014EF8F}"/>
  <tableColumns count="5">
    <tableColumn id="1" xr3:uid="{3A995F26-3A3E-412F-8F70-ACAB7D31393F}" name="SKU#" dataDxfId="208">
      <calculatedColumnFormula>IF('Itemized Order'!AQ5="","",'Itemized Order'!AQ5)</calculatedColumnFormula>
    </tableColumn>
    <tableColumn id="2" xr3:uid="{39BBA5D1-F03A-41BD-A704-AE195B6781C0}" name="Green" dataDxfId="207">
      <calculatedColumnFormula>IF('Itemized Order'!AR5="","",'Itemized Order'!AR5)</calculatedColumnFormula>
    </tableColumn>
    <tableColumn id="3" xr3:uid="{2EF78D48-B214-4085-960A-300B8EE8111E}" name="Quantity" dataDxfId="206">
      <calculatedColumnFormula>IF('Itemized Order'!AS5="","",'Itemized Order'!AS5)</calculatedColumnFormula>
    </tableColumn>
    <tableColumn id="4" xr3:uid="{7E23A228-E557-4522-9C5E-53DE2105D22B}" name="COGS " dataDxfId="205">
      <calculatedColumnFormula>IF('Itemized Order'!AT5="","",'Itemized Order'!AT5)</calculatedColumnFormula>
    </tableColumn>
    <tableColumn id="5" xr3:uid="{D5F684C8-93C7-44D9-80BF-7F066CE0D9CE}" name="Color" dataDxfId="204">
      <calculatedColumnFormula>IF('Itemized Order'!AU5="","",'Itemized Order'!AU5)</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26779BC-0DFB-45A1-910B-BDAB8CB3D129}" name="Table19" displayName="Table19" ref="AW1:BA120" totalsRowShown="0" headerRowDxfId="203">
  <autoFilter ref="AW1:BA120" xr:uid="{A26779BC-0DFB-45A1-910B-BDAB8CB3D129}"/>
  <tableColumns count="5">
    <tableColumn id="1" xr3:uid="{F0C1B01D-2F4F-4D62-BB6A-FDEAB909A462}" name="SKU#" dataDxfId="202">
      <calculatedColumnFormula>IF('Itemized Order'!AW5="","",'Itemized Order'!AW5)</calculatedColumnFormula>
    </tableColumn>
    <tableColumn id="2" xr3:uid="{02370054-85D9-48CF-8712-0F88B44F9D7E}" name="Blue" dataDxfId="201">
      <calculatedColumnFormula>IF('Itemized Order'!AX5="","",'Itemized Order'!AX5)</calculatedColumnFormula>
    </tableColumn>
    <tableColumn id="3" xr3:uid="{AA1551E4-B75A-40D7-9C59-14E9BCB52349}" name="Quantity" dataDxfId="200">
      <calculatedColumnFormula>IF('Itemized Order'!AY5="","",'Itemized Order'!AY5)</calculatedColumnFormula>
    </tableColumn>
    <tableColumn id="4" xr3:uid="{BB69E651-C154-427A-BB6C-14375793222F}" name="COGS " dataDxfId="199">
      <calculatedColumnFormula>IF('Itemized Order'!AZ5="","",'Itemized Order'!AZ5)</calculatedColumnFormula>
    </tableColumn>
    <tableColumn id="5" xr3:uid="{FB1CFDE1-C5E1-4870-97F0-802D4963349B}" name="Color" dataDxfId="198">
      <calculatedColumnFormula>IF('Itemized Order'!BA5="","",'Itemized Order'!BA5)</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EC5DAF9-39CF-44C9-A524-679D6E32CDFC}" name="Table21" displayName="Table21" ref="BC1:BG120" totalsRowShown="0" headerRowDxfId="197">
  <autoFilter ref="BC1:BG120" xr:uid="{AEC5DAF9-39CF-44C9-A524-679D6E32CDFC}"/>
  <tableColumns count="5">
    <tableColumn id="1" xr3:uid="{762E7F5D-39BC-47CF-881E-3A1EBCF8435A}" name="SKU#" dataDxfId="196">
      <calculatedColumnFormula>IF('Itemized Order'!BC5="","",'Itemized Order'!BC5)</calculatedColumnFormula>
    </tableColumn>
    <tableColumn id="2" xr3:uid="{305240D3-31A2-464E-B79A-B007BC42997B}" name="Purple" dataDxfId="195">
      <calculatedColumnFormula>IF('Itemized Order'!BD5="","",'Itemized Order'!BD5)</calculatedColumnFormula>
    </tableColumn>
    <tableColumn id="3" xr3:uid="{77750D1B-B857-4774-8581-404008A793D0}" name="Quantity" dataDxfId="194">
      <calculatedColumnFormula>IF('Itemized Order'!BE5="","",'Itemized Order'!BE5)</calculatedColumnFormula>
    </tableColumn>
    <tableColumn id="4" xr3:uid="{2129E0D8-91A4-41BF-B4DA-6C55237B9115}" name="COGS " dataDxfId="193">
      <calculatedColumnFormula>IF('Itemized Order'!BF5="","",'Itemized Order'!BF5)</calculatedColumnFormula>
    </tableColumn>
    <tableColumn id="5" xr3:uid="{09EF8828-936D-42C8-A565-B083BF671121}" name="Color" dataDxfId="192">
      <calculatedColumnFormula>IF('Itemized Order'!BG5="","",'Itemized Order'!BG5)</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C49EBA8-211F-4FD2-BE97-88EE46E020A6}" name="Table23" displayName="Table23" ref="BI1:BM120" totalsRowShown="0" headerRowDxfId="191">
  <autoFilter ref="BI1:BM120" xr:uid="{0C49EBA8-211F-4FD2-BE97-88EE46E020A6}"/>
  <tableColumns count="5">
    <tableColumn id="1" xr3:uid="{5685B306-F057-4E4C-AF02-0F98D3515B41}" name="SKU#" dataDxfId="190">
      <calculatedColumnFormula>IF('Itemized Order'!BI5="","",'Itemized Order'!BI5)</calculatedColumnFormula>
    </tableColumn>
    <tableColumn id="2" xr3:uid="{19E372A8-4D46-4E22-9A27-024A42C1E0F3}" name="Black" dataDxfId="189">
      <calculatedColumnFormula>IF('Itemized Order'!BJ5="","",'Itemized Order'!BJ5)</calculatedColumnFormula>
    </tableColumn>
    <tableColumn id="3" xr3:uid="{4E6FCD25-7D75-41FC-AE52-60B48D501788}" name="Quantity" dataDxfId="188">
      <calculatedColumnFormula>IF('Itemized Order'!BK5="","",'Itemized Order'!BK5)</calculatedColumnFormula>
    </tableColumn>
    <tableColumn id="4" xr3:uid="{4B4A7083-9936-405F-994B-DDDAB4CE0501}" name="COGS " dataDxfId="187">
      <calculatedColumnFormula>IF('Itemized Order'!BL5="","",'Itemized Order'!BL5)</calculatedColumnFormula>
    </tableColumn>
    <tableColumn id="5" xr3:uid="{329776AC-8D18-437C-BFEF-5B0E72154F7C}" name="Color" dataDxfId="186">
      <calculatedColumnFormula>IF('Itemized Order'!BM5="","",'Itemized Order'!BM5)</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0AAB5B9-0669-4B13-BC40-2178AC846224}" name="Table25" displayName="Table25" ref="BO1:BS120" totalsRowShown="0" headerRowDxfId="185">
  <autoFilter ref="BO1:BS120" xr:uid="{F0AAB5B9-0669-4B13-BC40-2178AC846224}"/>
  <tableColumns count="5">
    <tableColumn id="1" xr3:uid="{84FCC149-4099-44FA-B5FF-F42BBA527666}" name="SKU#" dataDxfId="184">
      <calculatedColumnFormula>IF('Itemized Order'!BO5="","",'Itemized Order'!BO5)</calculatedColumnFormula>
    </tableColumn>
    <tableColumn id="2" xr3:uid="{1A91ECDF-CF7F-4648-9FBB-0B131127FE5A}" name="Custom" dataDxfId="183">
      <calculatedColumnFormula>IF('Itemized Order'!BP5="","",'Itemized Order'!BP5)</calculatedColumnFormula>
    </tableColumn>
    <tableColumn id="3" xr3:uid="{26840EED-0191-443B-A8A3-0948981863E3}" name="Quantity" dataDxfId="182">
      <calculatedColumnFormula>IF('Itemized Order'!BQ5="","",'Itemized Order'!BQ5)</calculatedColumnFormula>
    </tableColumn>
    <tableColumn id="4" xr3:uid="{ED8C1343-7941-4FE2-8764-737468343F0F}" name="COGS " dataDxfId="181">
      <calculatedColumnFormula>IF('Itemized Order'!BR5="","",'Itemized Order'!BR5)</calculatedColumnFormula>
    </tableColumn>
    <tableColumn id="5" xr3:uid="{19DB2A4F-9929-494A-837B-3C23D479ADA9}" name="Color" dataDxfId="180">
      <calculatedColumnFormula>IF('Itemized Order'!BS5="","",'Itemized Order'!BS5)</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2B022BC-E94D-46D2-A977-ACBD8DF72AF4}" name="Table27" displayName="Table27" ref="BU1:BY120" totalsRowShown="0" headerRowDxfId="179">
  <autoFilter ref="BU1:BY120" xr:uid="{42B022BC-E94D-46D2-A977-ACBD8DF72AF4}"/>
  <tableColumns count="5">
    <tableColumn id="1" xr3:uid="{0C50CBE6-E061-484D-9522-A8F97140E3A1}" name="SKU#" dataDxfId="178">
      <calculatedColumnFormula>IF('Itemized Order'!BU5="","",'Itemized Order'!BU5)</calculatedColumnFormula>
    </tableColumn>
    <tableColumn id="2" xr3:uid="{0991D837-87DE-4CD7-B8C3-668F9329C0A1}" name="Custom2" dataDxfId="177">
      <calculatedColumnFormula>IF('Itemized Order'!BV5="","",'Itemized Order'!BV5)</calculatedColumnFormula>
    </tableColumn>
    <tableColumn id="3" xr3:uid="{E07C906C-7A5B-441E-A6E9-4C20971E0FF2}" name="Quantity" dataDxfId="176">
      <calculatedColumnFormula>IF('Itemized Order'!BW5="","",'Itemized Order'!BW5)</calculatedColumnFormula>
    </tableColumn>
    <tableColumn id="4" xr3:uid="{E92CD910-38E8-47CC-AD5C-3B9248F3C3CF}" name="COGS " dataDxfId="175">
      <calculatedColumnFormula>IF('Itemized Order'!BX5="","",'Itemized Order'!BX5)</calculatedColumnFormula>
    </tableColumn>
    <tableColumn id="5" xr3:uid="{A46320C0-AEE0-4E5F-8104-71C6C7622377}" name="Color" dataDxfId="174">
      <calculatedColumnFormula>IF('Itemized Order'!BY5="","",'Itemized Order'!BY5)</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DACAA8D-D584-4A05-85DE-A612A5176AC7}" name="Table29" displayName="Table29" ref="CA1:CE120" totalsRowShown="0" headerRowDxfId="173">
  <autoFilter ref="CA1:CE120" xr:uid="{9DACAA8D-D584-4A05-85DE-A612A5176AC7}"/>
  <tableColumns count="5">
    <tableColumn id="1" xr3:uid="{E791E90E-3EA8-4967-BA47-BB32405225D5}" name="SKU#" dataDxfId="172">
      <calculatedColumnFormula>IF('Itemized Order'!CA5="","",'Itemized Order'!CA5)</calculatedColumnFormula>
    </tableColumn>
    <tableColumn id="2" xr3:uid="{FB73E209-1648-4463-9BE9-DE18E6BD3327}" name="Custom3" dataDxfId="171">
      <calculatedColumnFormula>IF('Itemized Order'!CB5="","",'Itemized Order'!CB5)</calculatedColumnFormula>
    </tableColumn>
    <tableColumn id="3" xr3:uid="{236AF970-6CB6-4995-8A83-F187758FB389}" name="Quantity" dataDxfId="170">
      <calculatedColumnFormula>IF('Itemized Order'!CC5="","",'Itemized Order'!CC5)</calculatedColumnFormula>
    </tableColumn>
    <tableColumn id="4" xr3:uid="{8D341AD6-4263-4995-BF1F-47618CA27749}" name="COGS " dataDxfId="169">
      <calculatedColumnFormula>IF('Itemized Order'!CD5="","",'Itemized Order'!CD5)</calculatedColumnFormula>
    </tableColumn>
    <tableColumn id="5" xr3:uid="{11F9BF95-F825-4C58-BFE5-2BDDC9FBF420}" name="Color" dataDxfId="168">
      <calculatedColumnFormula>IF('Itemized Order'!CE5="","",'Itemized Order'!CE5)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table" Target="../tables/table4.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rinterSettings" Target="../printerSettings/printerSettings6.bin"/><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C2750-4D3B-9549-96A2-3E86E459F3C0}">
  <sheetPr codeName="Sheet2"/>
  <dimension ref="B2:O23"/>
  <sheetViews>
    <sheetView showGridLines="0" showRowColHeaders="0" tabSelected="1" zoomScale="80" zoomScaleNormal="80" workbookViewId="0">
      <selection activeCell="C10" sqref="C10"/>
    </sheetView>
  </sheetViews>
  <sheetFormatPr defaultColWidth="10.796875" defaultRowHeight="19.95" customHeight="1" x14ac:dyDescent="0.25"/>
  <cols>
    <col min="1" max="1" width="10.796875" style="1"/>
    <col min="2" max="2" width="22.19921875" style="1" bestFit="1" customWidth="1"/>
    <col min="3" max="3" width="18.5" style="1" customWidth="1"/>
    <col min="4" max="4" width="13.69921875" style="1" customWidth="1"/>
    <col min="5" max="5" width="14" style="1" customWidth="1"/>
    <col min="6" max="6" width="17.296875" style="1" bestFit="1" customWidth="1"/>
    <col min="7" max="7" width="16.796875" style="1" customWidth="1"/>
    <col min="8" max="8" width="6.19921875" style="1" customWidth="1"/>
    <col min="9" max="12" width="10.796875" style="1"/>
    <col min="13" max="13" width="15.5" style="1" customWidth="1"/>
    <col min="14" max="14" width="11.19921875" style="1" customWidth="1"/>
    <col min="15" max="15" width="14.796875" style="1" customWidth="1"/>
    <col min="16" max="16384" width="10.796875" style="1"/>
  </cols>
  <sheetData>
    <row r="2" spans="2:15" ht="25.05" customHeight="1" x14ac:dyDescent="0.25"/>
    <row r="3" spans="2:15" ht="25.05" customHeight="1" x14ac:dyDescent="0.25"/>
    <row r="4" spans="2:15" ht="25.05" customHeight="1" x14ac:dyDescent="0.25"/>
    <row r="5" spans="2:15" ht="25.05" customHeight="1" x14ac:dyDescent="0.25"/>
    <row r="6" spans="2:15" ht="25.05" customHeight="1" x14ac:dyDescent="0.25"/>
    <row r="9" spans="2:15" ht="25.05" customHeight="1" thickBot="1" x14ac:dyDescent="0.3">
      <c r="B9" s="295" t="s">
        <v>10</v>
      </c>
      <c r="C9" s="296"/>
      <c r="D9" s="296"/>
      <c r="E9" s="296"/>
      <c r="F9" s="296"/>
      <c r="G9" s="296"/>
      <c r="I9" s="293" t="s">
        <v>32</v>
      </c>
      <c r="J9" s="294"/>
      <c r="K9" s="294"/>
      <c r="L9" s="294"/>
      <c r="M9" s="294"/>
      <c r="N9" s="294"/>
      <c r="O9" s="294"/>
    </row>
    <row r="10" spans="2:15" ht="25.05" customHeight="1" thickBot="1" x14ac:dyDescent="0.35">
      <c r="B10" s="164" t="s">
        <v>4</v>
      </c>
      <c r="C10" s="166"/>
      <c r="D10" s="167"/>
      <c r="E10" s="167"/>
      <c r="F10" s="167"/>
      <c r="G10" s="168"/>
      <c r="I10" s="290" t="s">
        <v>331</v>
      </c>
      <c r="J10" s="291"/>
      <c r="K10" s="291"/>
      <c r="L10" s="291"/>
      <c r="M10" s="291"/>
      <c r="N10" s="291"/>
      <c r="O10" s="291"/>
    </row>
    <row r="11" spans="2:15" ht="25.05" customHeight="1" thickBot="1" x14ac:dyDescent="0.35">
      <c r="B11" s="164" t="s">
        <v>3</v>
      </c>
      <c r="C11" s="166"/>
      <c r="D11" s="167"/>
      <c r="E11" s="167"/>
      <c r="F11" s="167"/>
      <c r="G11" s="168"/>
      <c r="I11" s="292"/>
      <c r="J11" s="291"/>
      <c r="K11" s="291"/>
      <c r="L11" s="291"/>
      <c r="M11" s="291"/>
      <c r="N11" s="291"/>
      <c r="O11" s="291"/>
    </row>
    <row r="12" spans="2:15" ht="25.05" customHeight="1" thickBot="1" x14ac:dyDescent="0.35">
      <c r="B12" s="164" t="s">
        <v>2</v>
      </c>
      <c r="C12" s="166"/>
      <c r="D12" s="167"/>
      <c r="E12" s="167"/>
      <c r="F12" s="167"/>
      <c r="G12" s="168"/>
      <c r="I12" s="292"/>
      <c r="J12" s="291"/>
      <c r="K12" s="291"/>
      <c r="L12" s="291"/>
      <c r="M12" s="291"/>
      <c r="N12" s="291"/>
      <c r="O12" s="291"/>
    </row>
    <row r="13" spans="2:15" ht="25.05" customHeight="1" thickBot="1" x14ac:dyDescent="0.35">
      <c r="B13" s="2" t="s">
        <v>5</v>
      </c>
      <c r="C13" s="169"/>
      <c r="D13" s="170" t="s">
        <v>8</v>
      </c>
      <c r="E13" s="169"/>
      <c r="F13" s="170" t="s">
        <v>9</v>
      </c>
      <c r="G13" s="190"/>
      <c r="I13" s="292"/>
      <c r="J13" s="291"/>
      <c r="K13" s="291"/>
      <c r="L13" s="291"/>
      <c r="M13" s="291"/>
      <c r="N13" s="291"/>
      <c r="O13" s="291"/>
    </row>
    <row r="14" spans="2:15" ht="25.05" customHeight="1" thickBot="1" x14ac:dyDescent="0.35">
      <c r="B14" s="164" t="s">
        <v>6</v>
      </c>
      <c r="C14" s="171"/>
      <c r="D14" s="165"/>
      <c r="E14" s="165"/>
      <c r="F14" s="165"/>
      <c r="G14" s="172"/>
      <c r="I14" s="292"/>
      <c r="J14" s="291"/>
      <c r="K14" s="291"/>
      <c r="L14" s="291"/>
      <c r="M14" s="291"/>
      <c r="N14" s="291"/>
      <c r="O14" s="291"/>
    </row>
    <row r="15" spans="2:15" ht="25.05" customHeight="1" thickBot="1" x14ac:dyDescent="0.35">
      <c r="B15" s="164" t="s">
        <v>7</v>
      </c>
      <c r="C15" s="174"/>
      <c r="D15" s="167"/>
      <c r="E15" s="167"/>
      <c r="F15" s="167"/>
      <c r="G15" s="168"/>
      <c r="I15" s="292"/>
      <c r="J15" s="291"/>
      <c r="K15" s="291"/>
      <c r="L15" s="291"/>
      <c r="M15" s="291"/>
      <c r="N15" s="291"/>
      <c r="O15" s="291"/>
    </row>
    <row r="16" spans="2:15" ht="19.95" customHeight="1" x14ac:dyDescent="0.25">
      <c r="I16" s="292"/>
      <c r="J16" s="291"/>
      <c r="K16" s="291"/>
      <c r="L16" s="291"/>
      <c r="M16" s="291"/>
      <c r="N16" s="291"/>
      <c r="O16" s="291"/>
    </row>
    <row r="17" spans="2:15" ht="25.05" customHeight="1" thickBot="1" x14ac:dyDescent="0.3">
      <c r="B17" s="295" t="s">
        <v>11</v>
      </c>
      <c r="C17" s="295"/>
      <c r="D17" s="295"/>
      <c r="E17" s="295"/>
      <c r="F17" s="295"/>
      <c r="G17" s="295"/>
      <c r="I17" s="292"/>
      <c r="J17" s="291"/>
      <c r="K17" s="291"/>
      <c r="L17" s="291"/>
      <c r="M17" s="291"/>
      <c r="N17" s="291"/>
      <c r="O17" s="291"/>
    </row>
    <row r="18" spans="2:15" ht="25.05" customHeight="1" thickBot="1" x14ac:dyDescent="0.35">
      <c r="B18" s="2" t="s">
        <v>4</v>
      </c>
      <c r="C18" s="297"/>
      <c r="D18" s="298"/>
      <c r="E18" s="298"/>
      <c r="F18" s="298"/>
      <c r="G18" s="299"/>
      <c r="I18" s="292"/>
      <c r="J18" s="291"/>
      <c r="K18" s="291"/>
      <c r="L18" s="291"/>
      <c r="M18" s="291"/>
      <c r="N18" s="291"/>
      <c r="O18" s="291"/>
    </row>
    <row r="19" spans="2:15" ht="25.05" customHeight="1" thickBot="1" x14ac:dyDescent="0.35">
      <c r="B19" s="2" t="s">
        <v>3</v>
      </c>
      <c r="C19" s="297"/>
      <c r="D19" s="298"/>
      <c r="E19" s="298"/>
      <c r="F19" s="298"/>
      <c r="G19" s="299"/>
      <c r="I19" s="292"/>
      <c r="J19" s="291"/>
      <c r="K19" s="291"/>
      <c r="L19" s="291"/>
      <c r="M19" s="291"/>
      <c r="N19" s="291"/>
      <c r="O19" s="291"/>
    </row>
    <row r="20" spans="2:15" ht="25.05" customHeight="1" thickBot="1" x14ac:dyDescent="0.35">
      <c r="B20" s="2" t="s">
        <v>2</v>
      </c>
      <c r="C20" s="288"/>
      <c r="D20" s="288"/>
      <c r="E20" s="288"/>
      <c r="F20" s="288"/>
      <c r="G20" s="288"/>
      <c r="I20" s="292"/>
      <c r="J20" s="291"/>
      <c r="K20" s="291"/>
      <c r="L20" s="291"/>
      <c r="M20" s="291"/>
      <c r="N20" s="291"/>
      <c r="O20" s="291"/>
    </row>
    <row r="21" spans="2:15" ht="25.05" customHeight="1" thickBot="1" x14ac:dyDescent="0.35">
      <c r="B21" s="2" t="s">
        <v>5</v>
      </c>
      <c r="C21" s="68"/>
      <c r="D21" s="2" t="s">
        <v>8</v>
      </c>
      <c r="E21" s="68"/>
      <c r="F21" s="2" t="s">
        <v>9</v>
      </c>
      <c r="G21" s="189"/>
      <c r="I21" s="292"/>
      <c r="J21" s="291"/>
      <c r="K21" s="291"/>
      <c r="L21" s="291"/>
      <c r="M21" s="291"/>
      <c r="N21" s="291"/>
      <c r="O21" s="291"/>
    </row>
    <row r="22" spans="2:15" ht="25.05" customHeight="1" thickBot="1" x14ac:dyDescent="0.35">
      <c r="B22" s="2" t="s">
        <v>6</v>
      </c>
      <c r="C22" s="288"/>
      <c r="D22" s="288"/>
      <c r="E22" s="288"/>
      <c r="F22" s="288"/>
      <c r="G22" s="288"/>
      <c r="I22" s="292"/>
      <c r="J22" s="291"/>
      <c r="K22" s="291"/>
      <c r="L22" s="291"/>
      <c r="M22" s="291"/>
      <c r="N22" s="291"/>
      <c r="O22" s="291"/>
    </row>
    <row r="23" spans="2:15" ht="25.05" customHeight="1" thickBot="1" x14ac:dyDescent="0.35">
      <c r="B23" s="2" t="s">
        <v>7</v>
      </c>
      <c r="C23" s="289"/>
      <c r="D23" s="288"/>
      <c r="E23" s="288"/>
      <c r="F23" s="288"/>
      <c r="G23" s="288"/>
      <c r="I23" s="292"/>
      <c r="J23" s="291"/>
      <c r="K23" s="291"/>
      <c r="L23" s="291"/>
      <c r="M23" s="291"/>
      <c r="N23" s="291"/>
      <c r="O23" s="291"/>
    </row>
  </sheetData>
  <sheetProtection algorithmName="SHA-512" hashValue="Uf2cfwgaaRMJrKvLACqSXa5JPrEKVKwgc+uQYc1jOy6rRdOpHYHbDrNWiAlyVSzeVB1LT+WXAkqjaWSDW7FcjA==" saltValue="joh48WhiH3FV6bo1PdwIIg==" spinCount="100000" sheet="1" selectLockedCells="1"/>
  <mergeCells count="9">
    <mergeCell ref="C22:G22"/>
    <mergeCell ref="C23:G23"/>
    <mergeCell ref="I10:O23"/>
    <mergeCell ref="I9:O9"/>
    <mergeCell ref="C20:G20"/>
    <mergeCell ref="B9:G9"/>
    <mergeCell ref="B17:G17"/>
    <mergeCell ref="C18:G18"/>
    <mergeCell ref="C19:G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3AE9-69EB-0F4C-9E39-7AB47E897574}">
  <sheetPr codeName="Sheet3"/>
  <dimension ref="B2:AD33"/>
  <sheetViews>
    <sheetView showGridLines="0" showRowColHeaders="0" zoomScale="60" zoomScaleNormal="60" workbookViewId="0">
      <selection activeCell="D11" sqref="D11"/>
    </sheetView>
  </sheetViews>
  <sheetFormatPr defaultColWidth="10.796875" defaultRowHeight="19.95" customHeight="1" x14ac:dyDescent="0.3"/>
  <cols>
    <col min="1" max="1" width="7.69921875" style="24" customWidth="1"/>
    <col min="2" max="2" width="4.5" style="24" customWidth="1"/>
    <col min="3" max="3" width="18.19921875" style="24" customWidth="1"/>
    <col min="4" max="4" width="12.796875" style="24" customWidth="1"/>
    <col min="5" max="5" width="11.5" style="24" customWidth="1"/>
    <col min="6" max="6" width="10.69921875" style="24" bestFit="1" customWidth="1"/>
    <col min="7" max="7" width="12" style="24" bestFit="1" customWidth="1"/>
    <col min="8" max="8" width="12" style="25" customWidth="1"/>
    <col min="9" max="9" width="12.5" style="24" customWidth="1"/>
    <col min="10" max="10" width="12.296875" style="24" customWidth="1"/>
    <col min="11" max="11" width="12" style="24" customWidth="1"/>
    <col min="12" max="12" width="10.796875" style="24"/>
    <col min="13" max="14" width="12.69921875" style="24" bestFit="1" customWidth="1"/>
    <col min="15" max="15" width="11.5" style="24" bestFit="1" customWidth="1"/>
    <col min="16" max="17" width="10.796875" style="24"/>
    <col min="18" max="18" width="11.296875" style="24" customWidth="1"/>
    <col min="19" max="19" width="13.19921875" style="24" customWidth="1"/>
    <col min="20" max="25" width="10.796875" style="24"/>
    <col min="26" max="26" width="20.296875" style="24" bestFit="1" customWidth="1"/>
    <col min="27" max="27" width="22" style="24" bestFit="1" customWidth="1"/>
    <col min="28" max="29" width="10.796875" style="24"/>
    <col min="30" max="30" width="10.796875" style="26"/>
    <col min="31" max="31" width="10.796875" style="24"/>
    <col min="32" max="32" width="11.796875" style="24" bestFit="1" customWidth="1"/>
    <col min="33" max="16384" width="10.796875" style="24"/>
  </cols>
  <sheetData>
    <row r="2" spans="2:30" ht="19.95" customHeight="1" thickBot="1" x14ac:dyDescent="0.3">
      <c r="H2" s="329" t="s">
        <v>27</v>
      </c>
      <c r="I2" s="329"/>
      <c r="J2" s="329"/>
      <c r="K2" s="329"/>
      <c r="M2" s="326" t="s">
        <v>12</v>
      </c>
      <c r="N2" s="326"/>
      <c r="O2" s="326"/>
      <c r="P2" s="326"/>
      <c r="R2" s="326" t="s">
        <v>164</v>
      </c>
      <c r="S2" s="326"/>
    </row>
    <row r="3" spans="2:30" ht="19.95" customHeight="1" thickBot="1" x14ac:dyDescent="0.35">
      <c r="H3" s="287" t="s">
        <v>29</v>
      </c>
      <c r="I3" s="27"/>
      <c r="J3" s="333">
        <f>'Grips Selector'!C3</f>
        <v>0</v>
      </c>
      <c r="K3" s="334"/>
      <c r="M3" s="330">
        <v>5000</v>
      </c>
      <c r="N3" s="330"/>
      <c r="O3" s="331" t="s">
        <v>150</v>
      </c>
      <c r="P3" s="332"/>
      <c r="R3" s="327">
        <f>'Grips Selector'!Z173</f>
        <v>0</v>
      </c>
      <c r="S3" s="327"/>
    </row>
    <row r="4" spans="2:30" ht="19.95" customHeight="1" thickBot="1" x14ac:dyDescent="0.35">
      <c r="H4" s="287" t="s">
        <v>383</v>
      </c>
      <c r="I4" s="27"/>
      <c r="J4" s="333">
        <f>'Grips Selector'!C4</f>
        <v>0</v>
      </c>
      <c r="K4" s="334"/>
      <c r="M4" s="330">
        <v>10000</v>
      </c>
      <c r="N4" s="330"/>
      <c r="O4" s="331" t="s">
        <v>149</v>
      </c>
      <c r="P4" s="332"/>
      <c r="R4" s="328"/>
      <c r="S4" s="328"/>
    </row>
    <row r="5" spans="2:30" ht="19.95" customHeight="1" thickBot="1" x14ac:dyDescent="0.35">
      <c r="H5" s="287" t="s">
        <v>0</v>
      </c>
      <c r="I5" s="27"/>
      <c r="J5" s="333">
        <f>'Grips Selector'!C5</f>
        <v>0</v>
      </c>
      <c r="K5" s="334"/>
      <c r="M5" s="330">
        <v>15000</v>
      </c>
      <c r="N5" s="330"/>
      <c r="O5" s="331" t="s">
        <v>148</v>
      </c>
      <c r="P5" s="332"/>
      <c r="R5" s="328"/>
      <c r="S5" s="328"/>
    </row>
    <row r="6" spans="2:30" ht="19.95" customHeight="1" thickBot="1" x14ac:dyDescent="0.35">
      <c r="H6" s="27" t="s">
        <v>1</v>
      </c>
      <c r="I6" s="27"/>
      <c r="J6" s="324">
        <f>'Grips Selector'!C6</f>
        <v>0</v>
      </c>
      <c r="K6" s="325"/>
    </row>
    <row r="7" spans="2:30" ht="19.95" customHeight="1" x14ac:dyDescent="0.3">
      <c r="C7" s="69"/>
      <c r="D7" s="69"/>
      <c r="E7" s="69"/>
      <c r="F7" s="69"/>
    </row>
    <row r="8" spans="2:30" s="25" customFormat="1" ht="25.05" customHeight="1" x14ac:dyDescent="0.3">
      <c r="D8" s="303" t="s">
        <v>162</v>
      </c>
      <c r="E8" s="308" t="s">
        <v>154</v>
      </c>
      <c r="F8" s="310" t="s">
        <v>155</v>
      </c>
      <c r="G8" s="312" t="s">
        <v>156</v>
      </c>
      <c r="H8" s="314" t="s">
        <v>157</v>
      </c>
      <c r="I8" s="316" t="s">
        <v>158</v>
      </c>
      <c r="J8" s="318" t="s">
        <v>160</v>
      </c>
      <c r="K8" s="320" t="s">
        <v>159</v>
      </c>
      <c r="L8" s="322" t="s">
        <v>161</v>
      </c>
      <c r="M8" s="306" t="s">
        <v>163</v>
      </c>
      <c r="N8" s="301" t="s">
        <v>153</v>
      </c>
      <c r="O8" s="303" t="s">
        <v>31</v>
      </c>
      <c r="P8" s="303" t="s">
        <v>31</v>
      </c>
      <c r="Q8" s="303" t="s">
        <v>31</v>
      </c>
      <c r="R8" s="305" t="s">
        <v>142</v>
      </c>
      <c r="S8" s="300" t="s">
        <v>143</v>
      </c>
      <c r="AD8" s="42"/>
    </row>
    <row r="9" spans="2:30" s="46" customFormat="1" ht="25.05" customHeight="1" x14ac:dyDescent="0.3">
      <c r="B9" s="25"/>
      <c r="C9" s="24"/>
      <c r="D9" s="304"/>
      <c r="E9" s="309"/>
      <c r="F9" s="311"/>
      <c r="G9" s="313"/>
      <c r="H9" s="315"/>
      <c r="I9" s="317"/>
      <c r="J9" s="319"/>
      <c r="K9" s="321"/>
      <c r="L9" s="323"/>
      <c r="M9" s="307"/>
      <c r="N9" s="302"/>
      <c r="O9" s="304"/>
      <c r="P9" s="304"/>
      <c r="Q9" s="304"/>
      <c r="R9" s="305"/>
      <c r="S9" s="300"/>
    </row>
    <row r="10" spans="2:30" ht="22.05" customHeight="1" thickBot="1" x14ac:dyDescent="0.35">
      <c r="B10" s="25" t="s">
        <v>26</v>
      </c>
      <c r="H10" s="24"/>
      <c r="AD10" s="24"/>
    </row>
    <row r="11" spans="2:30" ht="19.95" customHeight="1" thickTop="1" thickBot="1" x14ac:dyDescent="0.35">
      <c r="B11" s="25"/>
      <c r="C11" s="24" t="s">
        <v>137</v>
      </c>
      <c r="D11" s="70">
        <f>(('Grips Selector'!$F$24-20)*'Grips Selector'!I24)+SUMPRODUCT('Grips Selector'!$F$26:$F$33,'Grips Selector'!I26:I33)+(('Grips Selector'!$F$155-20)*'Grips Selector'!I155)+SUMPRODUCT('Grips Selector'!$F$157:$F$164,'Grips Selector'!I157:I164)</f>
        <v>0</v>
      </c>
      <c r="E11" s="30">
        <f>(('Grips Selector'!$F$24-20)*'Grips Selector'!J24)+SUMPRODUCT('Grips Selector'!$F$26:$F$33,'Grips Selector'!J26:J33)+(('Grips Selector'!$F$155-20)*'Grips Selector'!J155)+SUMPRODUCT('Grips Selector'!$F$157:$F$164,'Grips Selector'!J157:J164)</f>
        <v>0</v>
      </c>
      <c r="F11" s="31">
        <f>(('Grips Selector'!$F$24-20)*'Grips Selector'!K24)+SUMPRODUCT('Grips Selector'!$F$26:$F$33,'Grips Selector'!K26:K33)+(('Grips Selector'!$F$155-20)*'Grips Selector'!K155)+SUMPRODUCT('Grips Selector'!$F$157:$F$164,'Grips Selector'!K157:K164)</f>
        <v>0</v>
      </c>
      <c r="G11" s="32">
        <f>(('Grips Selector'!$F$24-20)*'Grips Selector'!L24)+SUMPRODUCT('Grips Selector'!$F$26:$F$33,'Grips Selector'!L26:L33)+(('Grips Selector'!$F$155-20)*'Grips Selector'!L155)+SUMPRODUCT('Grips Selector'!$F$157:$F$164,'Grips Selector'!L157:L164)</f>
        <v>0</v>
      </c>
      <c r="H11" s="33">
        <f>(('Grips Selector'!$F$24-20)*'Grips Selector'!M24)+SUMPRODUCT('Grips Selector'!$F$26:$F$33,'Grips Selector'!M26:M33)+(('Grips Selector'!$F$155-20)*'Grips Selector'!M155)+SUMPRODUCT('Grips Selector'!$F$157:$F$164,'Grips Selector'!M157:M164)</f>
        <v>0</v>
      </c>
      <c r="I11" s="34">
        <f>(('Grips Selector'!$F$24-20)*'Grips Selector'!N24)+SUMPRODUCT('Grips Selector'!$F$26:$F$33,'Grips Selector'!N26:N33)+(('Grips Selector'!$F$155-20)*'Grips Selector'!N155)+SUMPRODUCT('Grips Selector'!$F$157:$F$164,'Grips Selector'!N157:N164)</f>
        <v>0</v>
      </c>
      <c r="J11" s="35">
        <f>(('Grips Selector'!$F$24-20)*'Grips Selector'!O24)+SUMPRODUCT('Grips Selector'!$F$26:$F$33,'Grips Selector'!O26:O33)+(('Grips Selector'!$F$155-20)*'Grips Selector'!O155)+SUMPRODUCT('Grips Selector'!$F$157:$F$164,'Grips Selector'!O157:O164)</f>
        <v>0</v>
      </c>
      <c r="K11" s="36">
        <f>(('Grips Selector'!$F$24-20)*'Grips Selector'!P24)+SUMPRODUCT('Grips Selector'!$F$26:$F$33,'Grips Selector'!P26:P33)+(('Grips Selector'!$F$155-20)*'Grips Selector'!P155)+SUMPRODUCT('Grips Selector'!$F$157:$F$164,'Grips Selector'!P157:P164)</f>
        <v>0</v>
      </c>
      <c r="L11" s="37">
        <f>(('Grips Selector'!$F$24-20)*'Grips Selector'!Q24)+SUMPRODUCT('Grips Selector'!$F$26:$F$33,'Grips Selector'!Q26:Q33)+(('Grips Selector'!$F$155-20)*'Grips Selector'!Q155)+SUMPRODUCT('Grips Selector'!$F$157:$F$164,'Grips Selector'!Q157:Q164)</f>
        <v>0</v>
      </c>
      <c r="M11" s="38">
        <f>(('Grips Selector'!$F$24-20)*'Grips Selector'!R24)+SUMPRODUCT('Grips Selector'!$F$26:$F$33,'Grips Selector'!R26:R33)+(('Grips Selector'!$F$155-20)*'Grips Selector'!R155)+SUMPRODUCT('Grips Selector'!$F$157:$F$164,'Grips Selector'!R157:R164)</f>
        <v>0</v>
      </c>
      <c r="N11" s="39">
        <f>(('Grips Selector'!$F$24-20)*'Grips Selector'!S24)+SUMPRODUCT('Grips Selector'!$F$26:$F$33,'Grips Selector'!S26:S33)+(('Grips Selector'!$F$155-20)*'Grips Selector'!S155)+SUMPRODUCT('Grips Selector'!$F$157:$F$164,'Grips Selector'!S157:S164)</f>
        <v>0</v>
      </c>
      <c r="O11" s="40">
        <f>(('Grips Selector'!$F$24-20)*'Grips Selector'!T24)+SUMPRODUCT('Grips Selector'!$F$26:$F$33,'Grips Selector'!T26:T33)+(('Grips Selector'!$F$155-20)*'Grips Selector'!T155)+SUMPRODUCT('Grips Selector'!$F$157:$F$164,'Grips Selector'!T157:T164)</f>
        <v>0</v>
      </c>
      <c r="P11" s="40">
        <f>(('Grips Selector'!$F$24-20)*'Grips Selector'!U24)+SUMPRODUCT('Grips Selector'!$F$26:$F$33,'Grips Selector'!U26:U33)+(('Grips Selector'!$F$155-20)*'Grips Selector'!U155)+SUMPRODUCT('Grips Selector'!$F$157:$F$164,'Grips Selector'!U157:U164)</f>
        <v>0</v>
      </c>
      <c r="Q11" s="65">
        <f>(('Grips Selector'!$F$24-20)*'Grips Selector'!V24)+SUMPRODUCT('Grips Selector'!$F$26:$F$33,'Grips Selector'!V26:V33)+(('Grips Selector'!$F$155-20)*'Grips Selector'!V155)+SUMPRODUCT('Grips Selector'!$F$157:$F$164,'Grips Selector'!V157:V164)</f>
        <v>0</v>
      </c>
      <c r="R11" s="71">
        <f>SUM(D11:Q11)</f>
        <v>0</v>
      </c>
      <c r="S11" s="72" t="e">
        <f t="shared" ref="S11:S17" si="0">R11/(SUM($R$11:$R$17))</f>
        <v>#DIV/0!</v>
      </c>
      <c r="AD11" s="24"/>
    </row>
    <row r="12" spans="2:30" ht="19.95" customHeight="1" thickTop="1" thickBot="1" x14ac:dyDescent="0.35">
      <c r="B12" s="25"/>
      <c r="C12" s="24" t="s">
        <v>241</v>
      </c>
      <c r="D12" s="70">
        <f>(('Grips Selector'!$F$35-20)*'Grips Selector'!I35)+SUMPRODUCT('Grips Selector'!$F$37:$F$44,'Grips Selector'!I37:I44)</f>
        <v>0</v>
      </c>
      <c r="E12" s="30">
        <f>(('Grips Selector'!$F$35-20)*'Grips Selector'!J35)+SUMPRODUCT('Grips Selector'!$F$37:$F$44,'Grips Selector'!J37:J44)</f>
        <v>0</v>
      </c>
      <c r="F12" s="31">
        <f>(('Grips Selector'!$F$35-20)*'Grips Selector'!K35)+SUMPRODUCT('Grips Selector'!$F$37:$F$44,'Grips Selector'!K37:K44)</f>
        <v>0</v>
      </c>
      <c r="G12" s="32">
        <f>(('Grips Selector'!$F$35-20)*'Grips Selector'!L35)+SUMPRODUCT('Grips Selector'!$F$37:$F$44,'Grips Selector'!L37:L44)</f>
        <v>0</v>
      </c>
      <c r="H12" s="33">
        <f>(('Grips Selector'!$F$35-20)*'Grips Selector'!M35)+SUMPRODUCT('Grips Selector'!$F$37:$F$44,'Grips Selector'!M37:M44)</f>
        <v>0</v>
      </c>
      <c r="I12" s="34">
        <f>(('Grips Selector'!$F$35-20)*'Grips Selector'!N35)+SUMPRODUCT('Grips Selector'!$F$37:$F$44,'Grips Selector'!N37:N44)</f>
        <v>0</v>
      </c>
      <c r="J12" s="35">
        <f>(('Grips Selector'!$F$35-20)*'Grips Selector'!O35)+SUMPRODUCT('Grips Selector'!$F$37:$F$44,'Grips Selector'!O37:O44)</f>
        <v>0</v>
      </c>
      <c r="K12" s="36">
        <f>(('Grips Selector'!$F$35-20)*'Grips Selector'!P35)+SUMPRODUCT('Grips Selector'!$F$37:$F$44,'Grips Selector'!P37:P44)</f>
        <v>0</v>
      </c>
      <c r="L12" s="37">
        <f>(('Grips Selector'!$F$35-20)*'Grips Selector'!Q35)+SUMPRODUCT('Grips Selector'!$F$37:$F$44,'Grips Selector'!Q37:Q44)</f>
        <v>0</v>
      </c>
      <c r="M12" s="38">
        <f>(('Grips Selector'!$F$35-20)*'Grips Selector'!R35)+SUMPRODUCT('Grips Selector'!$F$37:$F$44,'Grips Selector'!R37:R44)</f>
        <v>0</v>
      </c>
      <c r="N12" s="39">
        <f>(('Grips Selector'!$F$35-20)*'Grips Selector'!S35)+SUMPRODUCT('Grips Selector'!$F$37:$F$44,'Grips Selector'!S37:S44)</f>
        <v>0</v>
      </c>
      <c r="O12" s="40">
        <f>(('Grips Selector'!$F$35-20)*'Grips Selector'!T35)+SUMPRODUCT('Grips Selector'!$F$37:$F$44,'Grips Selector'!T37:T44)</f>
        <v>0</v>
      </c>
      <c r="P12" s="40">
        <f>(('Grips Selector'!$F$35-20)*'Grips Selector'!U35)+SUMPRODUCT('Grips Selector'!$F$37:$F$44,'Grips Selector'!U37:U44)</f>
        <v>0</v>
      </c>
      <c r="Q12" s="65">
        <f>(('Grips Selector'!$F$35-20)*'Grips Selector'!V35)+SUMPRODUCT('Grips Selector'!$F$37:$F$44,'Grips Selector'!V37:V44)</f>
        <v>0</v>
      </c>
      <c r="R12" s="71">
        <f>SUM(D12:Q12)</f>
        <v>0</v>
      </c>
      <c r="S12" s="72" t="e">
        <f t="shared" si="0"/>
        <v>#DIV/0!</v>
      </c>
      <c r="AD12" s="24"/>
    </row>
    <row r="13" spans="2:30" ht="19.95" customHeight="1" thickTop="1" thickBot="1" x14ac:dyDescent="0.35">
      <c r="B13" s="25"/>
      <c r="C13" s="24" t="s">
        <v>15</v>
      </c>
      <c r="D13" s="70">
        <f>(('Grips Selector'!$F$13-20)*'Grips Selector'!I13)+SUMPRODUCT('Grips Selector'!$F$15:$F$22,'Grips Selector'!I15:I22)+(('Grips Selector'!$F$113)*'Grips Selector'!I113)+SUMPRODUCT('Grips Selector'!$F$114:$F$172,'Grips Selector'!I114:I172)+(('Grips Selector'!$F$117-20)*'Grips Selector'!I117)+SUMPRODUCT('Grips Selector'!$F$120:$F$130,'Grips Selector'!I120:I130)</f>
        <v>0</v>
      </c>
      <c r="E13" s="30">
        <f>(('Grips Selector'!$F$13-20)*'Grips Selector'!J13)+SUMPRODUCT('Grips Selector'!$F$15:$F$22,'Grips Selector'!J15:J22)+(('Grips Selector'!$F$113)*'Grips Selector'!J113)+SUMPRODUCT('Grips Selector'!$F$114:$F$172,'Grips Selector'!J114:J172)+(('Grips Selector'!$F$117-20)*'Grips Selector'!J117)+SUMPRODUCT('Grips Selector'!$F$120:$F$130,'Grips Selector'!J120:J130)</f>
        <v>0</v>
      </c>
      <c r="F13" s="31">
        <f>(('Grips Selector'!$F$13-20)*'Grips Selector'!K13)+SUMPRODUCT('Grips Selector'!$F$15:$F$22,'Grips Selector'!K15:K22)+(('Grips Selector'!$F$113)*'Grips Selector'!K113)+SUMPRODUCT('Grips Selector'!$F$114:$F$172,'Grips Selector'!K114:K172)+(('Grips Selector'!$F$117-20)*'Grips Selector'!K117)+SUMPRODUCT('Grips Selector'!$F$120:$F$130,'Grips Selector'!K120:K130)</f>
        <v>0</v>
      </c>
      <c r="G13" s="32">
        <f>(('Grips Selector'!$F$13-20)*'Grips Selector'!L13)+SUMPRODUCT('Grips Selector'!$F$15:$F$22,'Grips Selector'!L15:L22)+(('Grips Selector'!$F$113)*'Grips Selector'!L113)+SUMPRODUCT('Grips Selector'!$F$114:$F$172,'Grips Selector'!L114:L172)+(('Grips Selector'!$F$117-20)*'Grips Selector'!L117)+SUMPRODUCT('Grips Selector'!$F$120:$F$130,'Grips Selector'!L120:L130)</f>
        <v>0</v>
      </c>
      <c r="H13" s="33">
        <f>(('Grips Selector'!$F$13-20)*'Grips Selector'!M13)+SUMPRODUCT('Grips Selector'!$F$15:$F$22,'Grips Selector'!M15:M22)+(('Grips Selector'!$F$113)*'Grips Selector'!M113)+SUMPRODUCT('Grips Selector'!$F$114:$F$172,'Grips Selector'!M114:M172)+(('Grips Selector'!$F$117-20)*'Grips Selector'!M117)+SUMPRODUCT('Grips Selector'!$F$120:$F$130,'Grips Selector'!M120:M130)</f>
        <v>0</v>
      </c>
      <c r="I13" s="34">
        <f>(('Grips Selector'!$F$13-20)*'Grips Selector'!N13)+SUMPRODUCT('Grips Selector'!$F$15:$F$22,'Grips Selector'!N15:N22)+(('Grips Selector'!$F$113)*'Grips Selector'!N113)+SUMPRODUCT('Grips Selector'!$F$114:$F$172,'Grips Selector'!N114:N172)+(('Grips Selector'!$F$117-20)*'Grips Selector'!N117)+SUMPRODUCT('Grips Selector'!$F$120:$F$130,'Grips Selector'!N120:N130)</f>
        <v>0</v>
      </c>
      <c r="J13" s="35">
        <f>(('Grips Selector'!$F$13-20)*'Grips Selector'!O13)+SUMPRODUCT('Grips Selector'!$F$15:$F$22,'Grips Selector'!O15:O22)+(('Grips Selector'!$F$113)*'Grips Selector'!O113)+SUMPRODUCT('Grips Selector'!$F$114:$F$172,'Grips Selector'!O114:O172)+(('Grips Selector'!$F$117-20)*'Grips Selector'!O117)+SUMPRODUCT('Grips Selector'!$F$120:$F$130,'Grips Selector'!O120:O130)</f>
        <v>0</v>
      </c>
      <c r="K13" s="36">
        <f>(('Grips Selector'!$F$13-20)*'Grips Selector'!P13)+SUMPRODUCT('Grips Selector'!$F$15:$F$22,'Grips Selector'!P15:P22)+(('Grips Selector'!$F$113)*'Grips Selector'!P113)+SUMPRODUCT('Grips Selector'!$F$114:$F$172,'Grips Selector'!P114:P172)+(('Grips Selector'!$F$117-20)*'Grips Selector'!P117)+SUMPRODUCT('Grips Selector'!$F$120:$F$130,'Grips Selector'!P120:P130)</f>
        <v>0</v>
      </c>
      <c r="L13" s="37">
        <f>(('Grips Selector'!$F$13-20)*'Grips Selector'!Q13)+SUMPRODUCT('Grips Selector'!$F$15:$F$22,'Grips Selector'!Q15:Q22)+(('Grips Selector'!$F$113)*'Grips Selector'!Q113)+SUMPRODUCT('Grips Selector'!$F$114:$F$172,'Grips Selector'!Q114:Q172)+(('Grips Selector'!$F$117-20)*'Grips Selector'!Q117)+SUMPRODUCT('Grips Selector'!$F$120:$F$130,'Grips Selector'!Q120:Q130)</f>
        <v>0</v>
      </c>
      <c r="M13" s="38">
        <f>(('Grips Selector'!$F$13-20)*'Grips Selector'!R13)+SUMPRODUCT('Grips Selector'!$F$15:$F$22,'Grips Selector'!R15:R22)+(('Grips Selector'!$F$113)*'Grips Selector'!R113)+SUMPRODUCT('Grips Selector'!$F$114:$F$172,'Grips Selector'!R114:R172)+(('Grips Selector'!$F$117-20)*'Grips Selector'!R117)+SUMPRODUCT('Grips Selector'!$F$120:$F$130,'Grips Selector'!R120:R130)</f>
        <v>0</v>
      </c>
      <c r="N13" s="39">
        <f>(('Grips Selector'!$F$13-20)*'Grips Selector'!S13)+SUMPRODUCT('Grips Selector'!$F$15:$F$22,'Grips Selector'!S15:S22)+(('Grips Selector'!$F$113)*'Grips Selector'!S113)+SUMPRODUCT('Grips Selector'!$F$114:$F$172,'Grips Selector'!S114:S172)+(('Grips Selector'!$F$117-20)*'Grips Selector'!S117)+SUMPRODUCT('Grips Selector'!$F$120:$F$130,'Grips Selector'!S120:S130)</f>
        <v>0</v>
      </c>
      <c r="O13" s="40">
        <f>(('Grips Selector'!$F$13-20)*'Grips Selector'!T13)+SUMPRODUCT('Grips Selector'!$F$15:$F$22,'Grips Selector'!T15:T22)+(('Grips Selector'!$F$113)*'Grips Selector'!T113)+SUMPRODUCT('Grips Selector'!$F$114:$F$172,'Grips Selector'!T114:T172)+(('Grips Selector'!$F$117-20)*'Grips Selector'!T117)+SUMPRODUCT('Grips Selector'!$F$120:$F$130,'Grips Selector'!T120:T130)</f>
        <v>0</v>
      </c>
      <c r="P13" s="40">
        <f>(('Grips Selector'!$F$13-20)*'Grips Selector'!U13)+SUMPRODUCT('Grips Selector'!$F$15:$F$22,'Grips Selector'!U15:U22)+(('Grips Selector'!$F$113)*'Grips Selector'!U113)+SUMPRODUCT('Grips Selector'!$F$114:$F$172,'Grips Selector'!U114:U172)+(('Grips Selector'!$F$117-20)*'Grips Selector'!U117)+SUMPRODUCT('Grips Selector'!$F$120:$F$130,'Grips Selector'!U120:U130)</f>
        <v>0</v>
      </c>
      <c r="Q13" s="65">
        <f>(('Grips Selector'!$F$13-20)*'Grips Selector'!V13)+SUMPRODUCT('Grips Selector'!$F$15:$F$22,'Grips Selector'!V15:V22)+(('Grips Selector'!$F$113)*'Grips Selector'!V113)+SUMPRODUCT('Grips Selector'!$F$114:$F$172,'Grips Selector'!V114:V172)+(('Grips Selector'!$F$117-20)*'Grips Selector'!V117)+SUMPRODUCT('Grips Selector'!$F$120:$F$130,'Grips Selector'!V120:V130)</f>
        <v>0</v>
      </c>
      <c r="R13" s="71">
        <f t="shared" ref="R13:R17" si="1">SUM(D13:Q13)</f>
        <v>0</v>
      </c>
      <c r="S13" s="72" t="e">
        <f t="shared" si="0"/>
        <v>#DIV/0!</v>
      </c>
      <c r="AD13" s="24"/>
    </row>
    <row r="14" spans="2:30" ht="19.95" customHeight="1" thickTop="1" thickBot="1" x14ac:dyDescent="0.35">
      <c r="B14" s="25"/>
      <c r="C14" s="24" t="s">
        <v>25</v>
      </c>
      <c r="D14" s="70">
        <f>(('Grips Selector'!$F$71-20)*'Grips Selector'!I71)+SUMPRODUCT('Grips Selector'!$F$73:$F$80,'Grips Selector'!I73:I80)+SUMPRODUCT('Grips Selector'!$F$132:$F$140,'Grips Selector'!I132:I140)</f>
        <v>0</v>
      </c>
      <c r="E14" s="30">
        <f>(('Grips Selector'!$F$71-20)*'Grips Selector'!J71)+SUMPRODUCT('Grips Selector'!$F$73:$F$80,'Grips Selector'!J73:J80)+SUMPRODUCT('Grips Selector'!$F$132:$F$140,'Grips Selector'!J132:J140)</f>
        <v>0</v>
      </c>
      <c r="F14" s="31">
        <f>(('Grips Selector'!$F$71-20)*'Grips Selector'!K71)+SUMPRODUCT('Grips Selector'!$F$73:$F$80,'Grips Selector'!K73:K80)+SUMPRODUCT('Grips Selector'!$F$132:$F$140,'Grips Selector'!K132:K140)</f>
        <v>0</v>
      </c>
      <c r="G14" s="32">
        <f>(('Grips Selector'!$F$71-20)*'Grips Selector'!L71)+SUMPRODUCT('Grips Selector'!$F$73:$F$80,'Grips Selector'!L73:L80)+SUMPRODUCT('Grips Selector'!$F$132:$F$140,'Grips Selector'!L132:L140)</f>
        <v>0</v>
      </c>
      <c r="H14" s="33">
        <f>(('Grips Selector'!$F$71-20)*'Grips Selector'!M71)+SUMPRODUCT('Grips Selector'!$F$73:$F$80,'Grips Selector'!M73:M80)+SUMPRODUCT('Grips Selector'!$F$132:$F$140,'Grips Selector'!M132:M140)</f>
        <v>0</v>
      </c>
      <c r="I14" s="34">
        <f>(('Grips Selector'!$F$71-20)*'Grips Selector'!N71)+SUMPRODUCT('Grips Selector'!$F$73:$F$80,'Grips Selector'!N73:N80)+SUMPRODUCT('Grips Selector'!$F$132:$F$140,'Grips Selector'!N132:N140)</f>
        <v>0</v>
      </c>
      <c r="J14" s="35">
        <f>(('Grips Selector'!$F$71-20)*'Grips Selector'!O71)+SUMPRODUCT('Grips Selector'!$F$73:$F$80,'Grips Selector'!O73:O80)+SUMPRODUCT('Grips Selector'!$F$132:$F$140,'Grips Selector'!O132:O140)</f>
        <v>0</v>
      </c>
      <c r="K14" s="36">
        <f>(('Grips Selector'!$F$71-20)*'Grips Selector'!P71)+SUMPRODUCT('Grips Selector'!$F$73:$F$80,'Grips Selector'!P73:P80)+SUMPRODUCT('Grips Selector'!$F$132:$F$140,'Grips Selector'!P132:P140)</f>
        <v>0</v>
      </c>
      <c r="L14" s="37">
        <f>(('Grips Selector'!$F$71-20)*'Grips Selector'!Q71)+SUMPRODUCT('Grips Selector'!$F$73:$F$80,'Grips Selector'!Q73:Q80)+SUMPRODUCT('Grips Selector'!$F$132:$F$140,'Grips Selector'!Q132:Q140)</f>
        <v>0</v>
      </c>
      <c r="M14" s="38">
        <f>(('Grips Selector'!$F$71-20)*'Grips Selector'!R71)+SUMPRODUCT('Grips Selector'!$F$73:$F$80,'Grips Selector'!R73:R80)+SUMPRODUCT('Grips Selector'!$F$132:$F$140,'Grips Selector'!R132:R140)</f>
        <v>0</v>
      </c>
      <c r="N14" s="39">
        <f>(('Grips Selector'!$F$71-20)*'Grips Selector'!S71)+SUMPRODUCT('Grips Selector'!$F$73:$F$80,'Grips Selector'!S73:S80)+SUMPRODUCT('Grips Selector'!$F$132:$F$140,'Grips Selector'!S132:S140)</f>
        <v>0</v>
      </c>
      <c r="O14" s="40">
        <f>(('Grips Selector'!$F$71-20)*'Grips Selector'!T71)+SUMPRODUCT('Grips Selector'!$F$73:$F$80,'Grips Selector'!T73:T80)+SUMPRODUCT('Grips Selector'!$F$132:$F$140,'Grips Selector'!T132:T140)</f>
        <v>0</v>
      </c>
      <c r="P14" s="40">
        <f>(('Grips Selector'!$F$71-20)*'Grips Selector'!U71)+SUMPRODUCT('Grips Selector'!$F$73:$F$80,'Grips Selector'!U73:U80)+SUMPRODUCT('Grips Selector'!$F$132:$F$140,'Grips Selector'!U132:U140)</f>
        <v>0</v>
      </c>
      <c r="Q14" s="65">
        <f>(('Grips Selector'!$F$71-20)*'Grips Selector'!V71)+SUMPRODUCT('Grips Selector'!$F$73:$F$80,'Grips Selector'!V73:V80)+SUMPRODUCT('Grips Selector'!$F$132:$F$140,'Grips Selector'!V132:V140)</f>
        <v>0</v>
      </c>
      <c r="R14" s="71">
        <f t="shared" si="1"/>
        <v>0</v>
      </c>
      <c r="S14" s="72" t="e">
        <f t="shared" si="0"/>
        <v>#DIV/0!</v>
      </c>
      <c r="AD14" s="24"/>
    </row>
    <row r="15" spans="2:30" ht="19.95" customHeight="1" thickTop="1" thickBot="1" x14ac:dyDescent="0.35">
      <c r="B15" s="25"/>
      <c r="C15" s="24" t="s">
        <v>138</v>
      </c>
      <c r="D15" s="70">
        <f>(('Grips Selector'!$F$60-20)*'Grips Selector'!I60)+SUMPRODUCT('Grips Selector'!$F$62:$F$69,'Grips Selector'!I62:I69)+(('Grips Selector'!$F$144-20)*'Grips Selector'!I144)+SUMPRODUCT('Grips Selector'!$F$146:$F$153,'Grips Selector'!I146:I153)</f>
        <v>0</v>
      </c>
      <c r="E15" s="30">
        <f>(('Grips Selector'!$F$60-20)*'Grips Selector'!J60)+SUMPRODUCT('Grips Selector'!$F$62:$F$69,'Grips Selector'!J62:J69)+(('Grips Selector'!$F$144-20)*'Grips Selector'!J144)+SUMPRODUCT('Grips Selector'!$F$146:$F$153,'Grips Selector'!J146:J153)</f>
        <v>0</v>
      </c>
      <c r="F15" s="31">
        <f>(('Grips Selector'!$F$60-20)*'Grips Selector'!K60)+SUMPRODUCT('Grips Selector'!$F$62:$F$69,'Grips Selector'!K62:K69)+(('Grips Selector'!$F$144-20)*'Grips Selector'!K144)+SUMPRODUCT('Grips Selector'!$F$146:$F$153,'Grips Selector'!K146:K153)</f>
        <v>0</v>
      </c>
      <c r="G15" s="32">
        <f>(('Grips Selector'!$F$60-20)*'Grips Selector'!L60)+SUMPRODUCT('Grips Selector'!$F$62:$F$69,'Grips Selector'!L62:L69)+(('Grips Selector'!$F$144-20)*'Grips Selector'!L144)+SUMPRODUCT('Grips Selector'!$F$146:$F$153,'Grips Selector'!L146:L153)</f>
        <v>0</v>
      </c>
      <c r="H15" s="33">
        <f>(('Grips Selector'!$F$60-20)*'Grips Selector'!M60)+SUMPRODUCT('Grips Selector'!$F$62:$F$69,'Grips Selector'!M62:M69)+(('Grips Selector'!$F$144-20)*'Grips Selector'!M144)+SUMPRODUCT('Grips Selector'!$F$146:$F$153,'Grips Selector'!M146:M153)</f>
        <v>0</v>
      </c>
      <c r="I15" s="34">
        <f>(('Grips Selector'!$F$60-20)*'Grips Selector'!N60)+SUMPRODUCT('Grips Selector'!$F$62:$F$69,'Grips Selector'!N62:N69)+(('Grips Selector'!$F$144-20)*'Grips Selector'!N144)+SUMPRODUCT('Grips Selector'!$F$146:$F$153,'Grips Selector'!N146:N153)</f>
        <v>0</v>
      </c>
      <c r="J15" s="35">
        <f>(('Grips Selector'!$F$60-20)*'Grips Selector'!O60)+SUMPRODUCT('Grips Selector'!$F$62:$F$69,'Grips Selector'!O62:O69)+(('Grips Selector'!$F$144-20)*'Grips Selector'!O144)+SUMPRODUCT('Grips Selector'!$F$146:$F$153,'Grips Selector'!O146:O153)</f>
        <v>0</v>
      </c>
      <c r="K15" s="36">
        <f>(('Grips Selector'!$F$60-20)*'Grips Selector'!P60)+SUMPRODUCT('Grips Selector'!$F$62:$F$69,'Grips Selector'!P62:P69)+(('Grips Selector'!$F$144-20)*'Grips Selector'!P144)+SUMPRODUCT('Grips Selector'!$F$146:$F$153,'Grips Selector'!P146:P153)</f>
        <v>0</v>
      </c>
      <c r="L15" s="37">
        <f>(('Grips Selector'!$F$60-20)*'Grips Selector'!Q60)+SUMPRODUCT('Grips Selector'!$F$62:$F$69,'Grips Selector'!Q62:Q69)+(('Grips Selector'!$F$144-20)*'Grips Selector'!Q144)+SUMPRODUCT('Grips Selector'!$F$146:$F$153,'Grips Selector'!Q146:Q153)</f>
        <v>0</v>
      </c>
      <c r="M15" s="38">
        <f>(('Grips Selector'!$F$60-20)*'Grips Selector'!R60)+SUMPRODUCT('Grips Selector'!$F$62:$F$69,'Grips Selector'!R62:R69)+(('Grips Selector'!$F$144-20)*'Grips Selector'!R144)+SUMPRODUCT('Grips Selector'!$F$146:$F$153,'Grips Selector'!R146:R153)</f>
        <v>0</v>
      </c>
      <c r="N15" s="39">
        <f>(('Grips Selector'!$F$60-20)*'Grips Selector'!S60)+SUMPRODUCT('Grips Selector'!$F$62:$F$69,'Grips Selector'!S62:S69)+(('Grips Selector'!$F$144-20)*'Grips Selector'!S144)+SUMPRODUCT('Grips Selector'!$F$146:$F$153,'Grips Selector'!S146:S153)</f>
        <v>0</v>
      </c>
      <c r="O15" s="40">
        <f>(('Grips Selector'!$F$60-20)*'Grips Selector'!T60)+SUMPRODUCT('Grips Selector'!$F$62:$F$69,'Grips Selector'!T62:T69)+(('Grips Selector'!$F$144-20)*'Grips Selector'!T144)+SUMPRODUCT('Grips Selector'!$F$146:$F$153,'Grips Selector'!T146:T153)</f>
        <v>0</v>
      </c>
      <c r="P15" s="40">
        <f>(('Grips Selector'!$F$60-20)*'Grips Selector'!U60)+SUMPRODUCT('Grips Selector'!$F$62:$F$69,'Grips Selector'!U62:U69)+(('Grips Selector'!$F$144-20)*'Grips Selector'!U144)+SUMPRODUCT('Grips Selector'!$F$146:$F$153,'Grips Selector'!U146:U153)</f>
        <v>0</v>
      </c>
      <c r="Q15" s="65">
        <f>(('Grips Selector'!$F$60-20)*'Grips Selector'!V60)+SUMPRODUCT('Grips Selector'!$F$62:$F$69,'Grips Selector'!V62:V69)+(('Grips Selector'!$F$144-20)*'Grips Selector'!V144)+SUMPRODUCT('Grips Selector'!$F$146:$F$153,'Grips Selector'!V146:V153)</f>
        <v>0</v>
      </c>
      <c r="R15" s="71">
        <f t="shared" si="1"/>
        <v>0</v>
      </c>
      <c r="S15" s="72" t="e">
        <f t="shared" si="0"/>
        <v>#DIV/0!</v>
      </c>
      <c r="AD15" s="24"/>
    </row>
    <row r="16" spans="2:30" ht="19.95" customHeight="1" thickTop="1" thickBot="1" x14ac:dyDescent="0.35">
      <c r="B16" s="25"/>
      <c r="C16" s="24" t="s">
        <v>140</v>
      </c>
      <c r="D16" s="70">
        <f>(('Grips Selector'!$F$84-30)*'Grips Selector'!I84)+SUMPRODUCT('Grips Selector'!$F$87:$F$170,'Grips Selector'!I87:I170)+(('Grips Selector'!$F$102-30)*'Grips Selector'!I102)+SUMPRODUCT('Grips Selector'!$F$105:$F$171,'Grips Selector'!I105:I171)+SUMPRODUCT('Grips Selector'!$F$46:$F$56,'Grips Selector'!I46:I56)</f>
        <v>0</v>
      </c>
      <c r="E16" s="30">
        <f>(('Grips Selector'!$F$84-30)*'Grips Selector'!J84)+SUMPRODUCT('Grips Selector'!$F$87:$F$170,'Grips Selector'!J87:J170)+(('Grips Selector'!$F$102-30)*'Grips Selector'!J102)+SUMPRODUCT('Grips Selector'!$F$105:$F$171,'Grips Selector'!J105:J171)+SUMPRODUCT('Grips Selector'!$F$46:$F$56,'Grips Selector'!J46:J56)</f>
        <v>0</v>
      </c>
      <c r="F16" s="31">
        <f>(('Grips Selector'!$F$84-30)*'Grips Selector'!K84)+SUMPRODUCT('Grips Selector'!$F$87:$F$170,'Grips Selector'!K87:K170)+(('Grips Selector'!$F$102-30)*'Grips Selector'!K102)+SUMPRODUCT('Grips Selector'!$F$105:$F$171,'Grips Selector'!K105:K171)+SUMPRODUCT('Grips Selector'!$F$46:$F$56,'Grips Selector'!K46:K56)</f>
        <v>0</v>
      </c>
      <c r="G16" s="32">
        <f>(('Grips Selector'!$F$84-30)*'Grips Selector'!L84)+SUMPRODUCT('Grips Selector'!$F$87:$F$170,'Grips Selector'!L87:L170)+(('Grips Selector'!$F$102-30)*'Grips Selector'!L102)+SUMPRODUCT('Grips Selector'!$F$105:$F$171,'Grips Selector'!L105:L171)+SUMPRODUCT('Grips Selector'!$F$46:$F$56,'Grips Selector'!L46:L56)</f>
        <v>0</v>
      </c>
      <c r="H16" s="33">
        <f>(('Grips Selector'!$F$84-30)*'Grips Selector'!M84)+SUMPRODUCT('Grips Selector'!$F$87:$F$170,'Grips Selector'!M87:M170)+(('Grips Selector'!$F$102-30)*'Grips Selector'!M102)+SUMPRODUCT('Grips Selector'!$F$105:$F$171,'Grips Selector'!M105:M171)+SUMPRODUCT('Grips Selector'!$F$46:$F$56,'Grips Selector'!M46:M56)</f>
        <v>0</v>
      </c>
      <c r="I16" s="34">
        <f>(('Grips Selector'!$F$84-30)*'Grips Selector'!N84)+SUMPRODUCT('Grips Selector'!$F$87:$F$170,'Grips Selector'!N87:N170)+(('Grips Selector'!$F$102-30)*'Grips Selector'!N102)+SUMPRODUCT('Grips Selector'!$F$105:$F$171,'Grips Selector'!N105:N171)+SUMPRODUCT('Grips Selector'!$F$46:$F$56,'Grips Selector'!N46:N56)</f>
        <v>0</v>
      </c>
      <c r="J16" s="35">
        <f>(('Grips Selector'!$F$84-30)*'Grips Selector'!O84)+SUMPRODUCT('Grips Selector'!$F$87:$F$170,'Grips Selector'!O87:O170)+(('Grips Selector'!$F$102-30)*'Grips Selector'!O102)+SUMPRODUCT('Grips Selector'!$F$105:$F$171,'Grips Selector'!O105:O171)+SUMPRODUCT('Grips Selector'!$F$46:$F$56,'Grips Selector'!O46:O56)</f>
        <v>0</v>
      </c>
      <c r="K16" s="36">
        <f>(('Grips Selector'!$F$84-30)*'Grips Selector'!P84)+SUMPRODUCT('Grips Selector'!$F$87:$F$170,'Grips Selector'!P87:P170)+(('Grips Selector'!$F$102-30)*'Grips Selector'!P102)+SUMPRODUCT('Grips Selector'!$F$105:$F$171,'Grips Selector'!P105:P171)+SUMPRODUCT('Grips Selector'!$F$46:$F$56,'Grips Selector'!P46:P56)</f>
        <v>0</v>
      </c>
      <c r="L16" s="37">
        <f>(('Grips Selector'!$F$84-30)*'Grips Selector'!Q84)+SUMPRODUCT('Grips Selector'!$F$87:$F$170,'Grips Selector'!Q87:Q170)+(('Grips Selector'!$F$102-30)*'Grips Selector'!Q102)+SUMPRODUCT('Grips Selector'!$F$105:$F$171,'Grips Selector'!Q105:Q171)+SUMPRODUCT('Grips Selector'!$F$46:$F$56,'Grips Selector'!Q46:Q56)</f>
        <v>0</v>
      </c>
      <c r="M16" s="38">
        <f>(('Grips Selector'!$F$84-30)*'Grips Selector'!R84)+SUMPRODUCT('Grips Selector'!$F$87:$F$170,'Grips Selector'!R87:R170)+(('Grips Selector'!$F$102-30)*'Grips Selector'!R102)+SUMPRODUCT('Grips Selector'!$F$105:$F$171,'Grips Selector'!R105:R171)+SUMPRODUCT('Grips Selector'!$F$46:$F$56,'Grips Selector'!R46:R56)</f>
        <v>0</v>
      </c>
      <c r="N16" s="39">
        <f>(('Grips Selector'!$F$84-30)*'Grips Selector'!S84)+SUMPRODUCT('Grips Selector'!$F$87:$F$170,'Grips Selector'!S87:S170)+(('Grips Selector'!$F$102-30)*'Grips Selector'!S102)+SUMPRODUCT('Grips Selector'!$F$105:$F$171,'Grips Selector'!S105:S171)+SUMPRODUCT('Grips Selector'!$F$46:$F$56,'Grips Selector'!S46:S56)</f>
        <v>0</v>
      </c>
      <c r="O16" s="40">
        <f>(('Grips Selector'!$F$84-30)*'Grips Selector'!T84)+SUMPRODUCT('Grips Selector'!$F$87:$F$170,'Grips Selector'!T87:T170)+(('Grips Selector'!$F$102-30)*'Grips Selector'!T102)+SUMPRODUCT('Grips Selector'!$F$105:$F$171,'Grips Selector'!T105:T171)+SUMPRODUCT('Grips Selector'!$F$46:$F$56,'Grips Selector'!T46:T56)</f>
        <v>0</v>
      </c>
      <c r="P16" s="40">
        <f>(('Grips Selector'!$F$84-30)*'Grips Selector'!U84)+SUMPRODUCT('Grips Selector'!$F$87:$F$170,'Grips Selector'!U87:U170)+(('Grips Selector'!$F$102-30)*'Grips Selector'!U102)+SUMPRODUCT('Grips Selector'!$F$105:$F$171,'Grips Selector'!U105:U171)+SUMPRODUCT('Grips Selector'!$F$46:$F$56,'Grips Selector'!U46:U56)</f>
        <v>0</v>
      </c>
      <c r="Q16" s="65">
        <f>(('Grips Selector'!$F$84-30)*'Grips Selector'!V84)+SUMPRODUCT('Grips Selector'!$F$87:$F$170,'Grips Selector'!V87:V170)+(('Grips Selector'!$F$102-30)*'Grips Selector'!V102)+SUMPRODUCT('Grips Selector'!$F$105:$F$171,'Grips Selector'!V105:V171)+SUMPRODUCT('Grips Selector'!$F$46:$F$56,'Grips Selector'!V46:V56)</f>
        <v>0</v>
      </c>
      <c r="R16" s="71">
        <f t="shared" si="1"/>
        <v>0</v>
      </c>
      <c r="S16" s="72" t="e">
        <f t="shared" si="0"/>
        <v>#DIV/0!</v>
      </c>
      <c r="AD16" s="24"/>
    </row>
    <row r="17" spans="2:30" ht="19.95" customHeight="1" thickTop="1" thickBot="1" x14ac:dyDescent="0.35">
      <c r="B17" s="25"/>
      <c r="C17" s="24" t="s">
        <v>139</v>
      </c>
      <c r="D17" s="73">
        <f>'Grips Selector'!I6</f>
        <v>0</v>
      </c>
      <c r="E17" s="74">
        <f>'Grips Selector'!J6</f>
        <v>0</v>
      </c>
      <c r="F17" s="75">
        <f>'Grips Selector'!K6</f>
        <v>0</v>
      </c>
      <c r="G17" s="76">
        <f>'Grips Selector'!L6</f>
        <v>0</v>
      </c>
      <c r="H17" s="77">
        <f>'Grips Selector'!M6</f>
        <v>0</v>
      </c>
      <c r="I17" s="78">
        <f>'Grips Selector'!N6</f>
        <v>0</v>
      </c>
      <c r="J17" s="79">
        <f>'Grips Selector'!O6</f>
        <v>0</v>
      </c>
      <c r="K17" s="80">
        <f>'Grips Selector'!P6</f>
        <v>0</v>
      </c>
      <c r="L17" s="81">
        <f>'Grips Selector'!Q6</f>
        <v>0</v>
      </c>
      <c r="M17" s="82">
        <f>'Grips Selector'!R6</f>
        <v>0</v>
      </c>
      <c r="N17" s="83">
        <f>'Grips Selector'!S6</f>
        <v>0</v>
      </c>
      <c r="O17" s="84">
        <f>'Grips Selector'!T6</f>
        <v>0</v>
      </c>
      <c r="P17" s="84">
        <f>'Grips Selector'!U6</f>
        <v>0</v>
      </c>
      <c r="Q17" s="85">
        <f>'Grips Selector'!V6</f>
        <v>0</v>
      </c>
      <c r="R17" s="71">
        <f t="shared" si="1"/>
        <v>0</v>
      </c>
      <c r="S17" s="72" t="e">
        <f t="shared" si="0"/>
        <v>#DIV/0!</v>
      </c>
      <c r="AD17" s="24"/>
    </row>
    <row r="18" spans="2:30" ht="19.95" customHeight="1" thickTop="1" thickBot="1" x14ac:dyDescent="0.35">
      <c r="B18" s="25" t="s">
        <v>142</v>
      </c>
      <c r="D18" s="233">
        <f t="shared" ref="D18:Q18" si="2">SUM(D11:D17)</f>
        <v>0</v>
      </c>
      <c r="E18" s="234">
        <f t="shared" si="2"/>
        <v>0</v>
      </c>
      <c r="F18" s="235">
        <f t="shared" si="2"/>
        <v>0</v>
      </c>
      <c r="G18" s="236">
        <f t="shared" si="2"/>
        <v>0</v>
      </c>
      <c r="H18" s="237">
        <f t="shared" si="2"/>
        <v>0</v>
      </c>
      <c r="I18" s="238">
        <f t="shared" si="2"/>
        <v>0</v>
      </c>
      <c r="J18" s="239">
        <f t="shared" si="2"/>
        <v>0</v>
      </c>
      <c r="K18" s="240">
        <f t="shared" si="2"/>
        <v>0</v>
      </c>
      <c r="L18" s="241">
        <f t="shared" si="2"/>
        <v>0</v>
      </c>
      <c r="M18" s="253">
        <f t="shared" si="2"/>
        <v>0</v>
      </c>
      <c r="N18" s="251">
        <f t="shared" si="2"/>
        <v>0</v>
      </c>
      <c r="O18" s="86">
        <f t="shared" si="2"/>
        <v>0</v>
      </c>
      <c r="P18" s="86">
        <f t="shared" si="2"/>
        <v>0</v>
      </c>
      <c r="Q18" s="86">
        <f t="shared" si="2"/>
        <v>0</v>
      </c>
      <c r="AD18" s="24"/>
    </row>
    <row r="19" spans="2:30" ht="19.95" customHeight="1" thickTop="1" thickBot="1" x14ac:dyDescent="0.35">
      <c r="B19" s="25" t="s">
        <v>143</v>
      </c>
      <c r="D19" s="242" t="e">
        <f>D18/(SUM($D$18:$Q$18))</f>
        <v>#DIV/0!</v>
      </c>
      <c r="E19" s="243" t="e">
        <f t="shared" ref="E19:Q19" si="3">E18/(SUM($D$18:$Q$18))</f>
        <v>#DIV/0!</v>
      </c>
      <c r="F19" s="244" t="e">
        <f t="shared" si="3"/>
        <v>#DIV/0!</v>
      </c>
      <c r="G19" s="245" t="e">
        <f t="shared" si="3"/>
        <v>#DIV/0!</v>
      </c>
      <c r="H19" s="246" t="e">
        <f t="shared" si="3"/>
        <v>#DIV/0!</v>
      </c>
      <c r="I19" s="247" t="e">
        <f t="shared" si="3"/>
        <v>#DIV/0!</v>
      </c>
      <c r="J19" s="248" t="e">
        <f t="shared" si="3"/>
        <v>#DIV/0!</v>
      </c>
      <c r="K19" s="249" t="e">
        <f t="shared" si="3"/>
        <v>#DIV/0!</v>
      </c>
      <c r="L19" s="250" t="e">
        <f t="shared" si="3"/>
        <v>#DIV/0!</v>
      </c>
      <c r="M19" s="252" t="e">
        <f t="shared" si="3"/>
        <v>#DIV/0!</v>
      </c>
      <c r="N19" s="107" t="e">
        <f t="shared" si="3"/>
        <v>#DIV/0!</v>
      </c>
      <c r="O19" s="97" t="e">
        <f>O18/(SUM($D$18:$Q$18))</f>
        <v>#DIV/0!</v>
      </c>
      <c r="P19" s="97" t="e">
        <f t="shared" si="3"/>
        <v>#DIV/0!</v>
      </c>
      <c r="Q19" s="97" t="e">
        <f t="shared" si="3"/>
        <v>#DIV/0!</v>
      </c>
      <c r="AD19" s="24"/>
    </row>
    <row r="20" spans="2:30" ht="19.95" customHeight="1" x14ac:dyDescent="0.3">
      <c r="B20" s="25"/>
      <c r="H20" s="24"/>
      <c r="AD20" s="24"/>
    </row>
    <row r="21" spans="2:30" ht="19.95" customHeight="1" thickBot="1" x14ac:dyDescent="0.35">
      <c r="B21" s="25" t="s">
        <v>141</v>
      </c>
      <c r="H21" s="24"/>
      <c r="AD21" s="24"/>
    </row>
    <row r="22" spans="2:30" ht="19.95" customHeight="1" thickTop="1" thickBot="1" x14ac:dyDescent="0.35">
      <c r="B22" s="25"/>
      <c r="C22" s="50" t="s">
        <v>24</v>
      </c>
      <c r="D22" s="40">
        <f>'Grips Selector'!I6</f>
        <v>0</v>
      </c>
      <c r="E22" s="30">
        <f>'Grips Selector'!J6</f>
        <v>0</v>
      </c>
      <c r="F22" s="31">
        <f>'Grips Selector'!K6</f>
        <v>0</v>
      </c>
      <c r="G22" s="32">
        <f>'Grips Selector'!L6</f>
        <v>0</v>
      </c>
      <c r="H22" s="33">
        <f>'Grips Selector'!M6</f>
        <v>0</v>
      </c>
      <c r="I22" s="34">
        <f>'Grips Selector'!N6</f>
        <v>0</v>
      </c>
      <c r="J22" s="35">
        <f>'Grips Selector'!O6</f>
        <v>0</v>
      </c>
      <c r="K22" s="36">
        <f>'Grips Selector'!P6</f>
        <v>0</v>
      </c>
      <c r="L22" s="37">
        <f>'Grips Selector'!Q6</f>
        <v>0</v>
      </c>
      <c r="M22" s="38">
        <f>'Grips Selector'!R6</f>
        <v>0</v>
      </c>
      <c r="N22" s="39">
        <f>'Grips Selector'!S6</f>
        <v>0</v>
      </c>
      <c r="O22" s="40">
        <f>'Grips Selector'!T6</f>
        <v>0</v>
      </c>
      <c r="P22" s="40">
        <f>'Grips Selector'!U6</f>
        <v>0</v>
      </c>
      <c r="Q22" s="65">
        <f>'Grips Selector'!V6</f>
        <v>0</v>
      </c>
      <c r="R22" s="71">
        <f t="shared" ref="R22:R30" si="4">SUM(D22:Q22)</f>
        <v>0</v>
      </c>
      <c r="S22" s="72" t="e">
        <f>R22/(SUM($R$22:$R$30))</f>
        <v>#DIV/0!</v>
      </c>
      <c r="AD22" s="24"/>
    </row>
    <row r="23" spans="2:30" ht="19.95" customHeight="1" thickTop="1" thickBot="1" x14ac:dyDescent="0.35">
      <c r="B23" s="25"/>
      <c r="C23" s="50" t="s">
        <v>23</v>
      </c>
      <c r="D23" s="70">
        <f>('Grips Selector'!I13*'Grips Selector'!$F$15)+('Grips Selector'!I15*'Grips Selector'!$F$15)+('Grips Selector'!I24*'Grips Selector'!$F$26)+('Grips Selector'!$F$26*'Grips Selector'!I26)+('Grips Selector'!I35*'Grips Selector'!$F$37)+('Grips Selector'!$F$37*'Grips Selector'!I37)+('Grips Selector'!I60*'Grips Selector'!$F$62)+('Grips Selector'!$F$62*'Grips Selector'!I62)+('Grips Selector'!I71*'Grips Selector'!$F$73)+('Grips Selector'!$F$73*'Grips Selector'!I73)+('Grips Selector'!I730*'Grips Selector'!$F$87)+('Grips Selector'!$F$87*'Grips Selector'!I87)+('Grips Selector'!I144*'Grips Selector'!$F$146)+('Grips Selector'!$F$146*'Grips Selector'!I146)+('Grips Selector'!I155*'Grips Selector'!$F$157)+('Grips Selector'!$F$157*'Grips Selector'!I157)</f>
        <v>0</v>
      </c>
      <c r="E23" s="30">
        <f>('Grips Selector'!J13*'Grips Selector'!$F$15)+('Grips Selector'!J15*'Grips Selector'!$F$15)+('Grips Selector'!J24*'Grips Selector'!$F$26)+('Grips Selector'!$F$26*'Grips Selector'!J26)+('Grips Selector'!J35*'Grips Selector'!$F$37)+('Grips Selector'!$F$37*'Grips Selector'!J37)+('Grips Selector'!J60*'Grips Selector'!$F$62)+('Grips Selector'!$F$62*'Grips Selector'!J62)+('Grips Selector'!J71*'Grips Selector'!$F$73)+('Grips Selector'!$F$73*'Grips Selector'!J73)+('Grips Selector'!J730*'Grips Selector'!$F$87)+('Grips Selector'!$F$87*'Grips Selector'!J87)+('Grips Selector'!J144*'Grips Selector'!$F$146)+('Grips Selector'!$F$146*'Grips Selector'!J146)+('Grips Selector'!J155*'Grips Selector'!$F$157)+('Grips Selector'!$F$157*'Grips Selector'!J157)</f>
        <v>0</v>
      </c>
      <c r="F23" s="31">
        <f>('Grips Selector'!K13*'Grips Selector'!$F$15)+('Grips Selector'!K15*'Grips Selector'!$F$15)+('Grips Selector'!K24*'Grips Selector'!$F$26)+('Grips Selector'!$F$26*'Grips Selector'!K26)+('Grips Selector'!K35*'Grips Selector'!$F$37)+('Grips Selector'!$F$37*'Grips Selector'!K37)+('Grips Selector'!K60*'Grips Selector'!$F$62)+('Grips Selector'!$F$62*'Grips Selector'!K62)+('Grips Selector'!K71*'Grips Selector'!$F$73)+('Grips Selector'!$F$73*'Grips Selector'!K73)+('Grips Selector'!K730*'Grips Selector'!$F$87)+('Grips Selector'!$F$87*'Grips Selector'!K87)+('Grips Selector'!K144*'Grips Selector'!$F$146)+('Grips Selector'!$F$146*'Grips Selector'!K146)+('Grips Selector'!K155*'Grips Selector'!$F$157)+('Grips Selector'!$F$157*'Grips Selector'!K157)</f>
        <v>0</v>
      </c>
      <c r="G23" s="32">
        <f>('Grips Selector'!L13*'Grips Selector'!$F$15)+('Grips Selector'!L15*'Grips Selector'!$F$15)+('Grips Selector'!L24*'Grips Selector'!$F$26)+('Grips Selector'!$F$26*'Grips Selector'!L26)+('Grips Selector'!L35*'Grips Selector'!$F$37)+('Grips Selector'!$F$37*'Grips Selector'!L37)+('Grips Selector'!L60*'Grips Selector'!$F$62)+('Grips Selector'!$F$62*'Grips Selector'!L62)+('Grips Selector'!L71*'Grips Selector'!$F$73)+('Grips Selector'!$F$73*'Grips Selector'!L73)+('Grips Selector'!L730*'Grips Selector'!$F$87)+('Grips Selector'!$F$87*'Grips Selector'!L87)+('Grips Selector'!L144*'Grips Selector'!$F$146)+('Grips Selector'!$F$146*'Grips Selector'!L146)+('Grips Selector'!L155*'Grips Selector'!$F$157)+('Grips Selector'!$F$157*'Grips Selector'!L157)</f>
        <v>0</v>
      </c>
      <c r="H23" s="33">
        <f>('Grips Selector'!M13*'Grips Selector'!$F$15)+('Grips Selector'!M15*'Grips Selector'!$F$15)+('Grips Selector'!M24*'Grips Selector'!$F$26)+('Grips Selector'!$F$26*'Grips Selector'!M26)+('Grips Selector'!M35*'Grips Selector'!$F$37)+('Grips Selector'!$F$37*'Grips Selector'!M37)+('Grips Selector'!M60*'Grips Selector'!$F$62)+('Grips Selector'!$F$62*'Grips Selector'!M62)+('Grips Selector'!M71*'Grips Selector'!$F$73)+('Grips Selector'!$F$73*'Grips Selector'!M73)+('Grips Selector'!M730*'Grips Selector'!$F$87)+('Grips Selector'!$F$87*'Grips Selector'!M87)+('Grips Selector'!M144*'Grips Selector'!$F$146)+('Grips Selector'!$F$146*'Grips Selector'!M146)+('Grips Selector'!M155*'Grips Selector'!$F$157)+('Grips Selector'!$F$157*'Grips Selector'!M157)</f>
        <v>0</v>
      </c>
      <c r="I23" s="34">
        <f>('Grips Selector'!N13*'Grips Selector'!$F$15)+('Grips Selector'!N15*'Grips Selector'!$F$15)+('Grips Selector'!N24*'Grips Selector'!$F$26)+('Grips Selector'!$F$26*'Grips Selector'!N26)+('Grips Selector'!N35*'Grips Selector'!$F$37)+('Grips Selector'!$F$37*'Grips Selector'!N37)+('Grips Selector'!N60*'Grips Selector'!$F$62)+('Grips Selector'!$F$62*'Grips Selector'!N62)+('Grips Selector'!N71*'Grips Selector'!$F$73)+('Grips Selector'!$F$73*'Grips Selector'!N73)+('Grips Selector'!N730*'Grips Selector'!$F$87)+('Grips Selector'!$F$87*'Grips Selector'!N87)+('Grips Selector'!N144*'Grips Selector'!$F$146)+('Grips Selector'!$F$146*'Grips Selector'!N146)+('Grips Selector'!N155*'Grips Selector'!$F$157)+('Grips Selector'!$F$157*'Grips Selector'!N157)</f>
        <v>0</v>
      </c>
      <c r="J23" s="35">
        <f>('Grips Selector'!O13*'Grips Selector'!$F$15)+('Grips Selector'!O15*'Grips Selector'!$F$15)+('Grips Selector'!O24*'Grips Selector'!$F$26)+('Grips Selector'!$F$26*'Grips Selector'!O26)+('Grips Selector'!O35*'Grips Selector'!$F$37)+('Grips Selector'!$F$37*'Grips Selector'!O37)+('Grips Selector'!O60*'Grips Selector'!$F$62)+('Grips Selector'!$F$62*'Grips Selector'!O62)+('Grips Selector'!O71*'Grips Selector'!$F$73)+('Grips Selector'!$F$73*'Grips Selector'!O73)+('Grips Selector'!O730*'Grips Selector'!$F$87)+('Grips Selector'!$F$87*'Grips Selector'!O87)+('Grips Selector'!O144*'Grips Selector'!$F$146)+('Grips Selector'!$F$146*'Grips Selector'!O146)+('Grips Selector'!O155*'Grips Selector'!$F$157)+('Grips Selector'!$F$157*'Grips Selector'!O157)</f>
        <v>0</v>
      </c>
      <c r="K23" s="36">
        <f>('Grips Selector'!P13*'Grips Selector'!$F$15)+('Grips Selector'!P15*'Grips Selector'!$F$15)+('Grips Selector'!P24*'Grips Selector'!$F$26)+('Grips Selector'!$F$26*'Grips Selector'!P26)+('Grips Selector'!P35*'Grips Selector'!$F$37)+('Grips Selector'!$F$37*'Grips Selector'!P37)+('Grips Selector'!P60*'Grips Selector'!$F$62)+('Grips Selector'!$F$62*'Grips Selector'!P62)+('Grips Selector'!P71*'Grips Selector'!$F$73)+('Grips Selector'!$F$73*'Grips Selector'!P73)+('Grips Selector'!P730*'Grips Selector'!$F$87)+('Grips Selector'!$F$87*'Grips Selector'!P87)+('Grips Selector'!P144*'Grips Selector'!$F$146)+('Grips Selector'!$F$146*'Grips Selector'!P146)+('Grips Selector'!P155*'Grips Selector'!$F$157)+('Grips Selector'!$F$157*'Grips Selector'!P157)</f>
        <v>0</v>
      </c>
      <c r="L23" s="37">
        <f>('Grips Selector'!Q13*'Grips Selector'!$F$15)+('Grips Selector'!Q15*'Grips Selector'!$F$15)+('Grips Selector'!Q24*'Grips Selector'!$F$26)+('Grips Selector'!$F$26*'Grips Selector'!Q26)+('Grips Selector'!Q35*'Grips Selector'!$F$37)+('Grips Selector'!$F$37*'Grips Selector'!Q37)+('Grips Selector'!Q60*'Grips Selector'!$F$62)+('Grips Selector'!$F$62*'Grips Selector'!Q62)+('Grips Selector'!Q71*'Grips Selector'!$F$73)+('Grips Selector'!$F$73*'Grips Selector'!Q73)+('Grips Selector'!Q730*'Grips Selector'!$F$87)+('Grips Selector'!$F$87*'Grips Selector'!Q87)+('Grips Selector'!Q144*'Grips Selector'!$F$146)+('Grips Selector'!$F$146*'Grips Selector'!Q146)+('Grips Selector'!Q155*'Grips Selector'!$F$157)+('Grips Selector'!$F$157*'Grips Selector'!Q157)</f>
        <v>0</v>
      </c>
      <c r="M23" s="38">
        <f>('Grips Selector'!R13*'Grips Selector'!$F$15)+('Grips Selector'!R15*'Grips Selector'!$F$15)+('Grips Selector'!R24*'Grips Selector'!$F$26)+('Grips Selector'!$F$26*'Grips Selector'!R26)+('Grips Selector'!R35*'Grips Selector'!$F$37)+('Grips Selector'!$F$37*'Grips Selector'!R37)+('Grips Selector'!R60*'Grips Selector'!$F$62)+('Grips Selector'!$F$62*'Grips Selector'!R62)+('Grips Selector'!R71*'Grips Selector'!$F$73)+('Grips Selector'!$F$73*'Grips Selector'!R73)+('Grips Selector'!R730*'Grips Selector'!$F$87)+('Grips Selector'!$F$87*'Grips Selector'!R87)+('Grips Selector'!R144*'Grips Selector'!$F$146)+('Grips Selector'!$F$146*'Grips Selector'!R146)+('Grips Selector'!R155*'Grips Selector'!$F$157)+('Grips Selector'!$F$157*'Grips Selector'!R157)</f>
        <v>0</v>
      </c>
      <c r="N23" s="39">
        <f>('Grips Selector'!S13*'Grips Selector'!$F$15)+('Grips Selector'!S15*'Grips Selector'!$F$15)+('Grips Selector'!S24*'Grips Selector'!$F$26)+('Grips Selector'!$F$26*'Grips Selector'!S26)+('Grips Selector'!S35*'Grips Selector'!$F$37)+('Grips Selector'!$F$37*'Grips Selector'!S37)+('Grips Selector'!S60*'Grips Selector'!$F$62)+('Grips Selector'!$F$62*'Grips Selector'!S62)+('Grips Selector'!S71*'Grips Selector'!$F$73)+('Grips Selector'!$F$73*'Grips Selector'!S73)+('Grips Selector'!S730*'Grips Selector'!$F$87)+('Grips Selector'!$F$87*'Grips Selector'!S87)+('Grips Selector'!S144*'Grips Selector'!$F$146)+('Grips Selector'!$F$146*'Grips Selector'!S146)+('Grips Selector'!S155*'Grips Selector'!$F$157)+('Grips Selector'!$F$157*'Grips Selector'!S157)</f>
        <v>0</v>
      </c>
      <c r="O23" s="40">
        <f>('Grips Selector'!T13*'Grips Selector'!$F$15)+('Grips Selector'!T15*'Grips Selector'!$F$15)+('Grips Selector'!T24*'Grips Selector'!$F$26)+('Grips Selector'!$F$26*'Grips Selector'!T26)+('Grips Selector'!T35*'Grips Selector'!$F$37)+('Grips Selector'!$F$37*'Grips Selector'!T37)+('Grips Selector'!T60*'Grips Selector'!$F$62)+('Grips Selector'!$F$62*'Grips Selector'!T62)+('Grips Selector'!T71*'Grips Selector'!$F$73)+('Grips Selector'!$F$73*'Grips Selector'!T73)+('Grips Selector'!T730*'Grips Selector'!$F$87)+('Grips Selector'!$F$87*'Grips Selector'!T87)+('Grips Selector'!T144*'Grips Selector'!$F$146)+('Grips Selector'!$F$146*'Grips Selector'!T146)+('Grips Selector'!T155*'Grips Selector'!$F$157)+('Grips Selector'!$F$157*'Grips Selector'!T157)</f>
        <v>0</v>
      </c>
      <c r="P23" s="40">
        <f>('Grips Selector'!U13*'Grips Selector'!$F$15)+('Grips Selector'!U15*'Grips Selector'!$F$15)+('Grips Selector'!U24*'Grips Selector'!$F$26)+('Grips Selector'!$F$26*'Grips Selector'!U26)+('Grips Selector'!U35*'Grips Selector'!$F$37)+('Grips Selector'!$F$37*'Grips Selector'!U37)+('Grips Selector'!U60*'Grips Selector'!$F$62)+('Grips Selector'!$F$62*'Grips Selector'!U62)+('Grips Selector'!U71*'Grips Selector'!$F$73)+('Grips Selector'!$F$73*'Grips Selector'!U73)+('Grips Selector'!U730*'Grips Selector'!$F$87)+('Grips Selector'!$F$87*'Grips Selector'!U87)+('Grips Selector'!U144*'Grips Selector'!$F$146)+('Grips Selector'!$F$146*'Grips Selector'!U146)+('Grips Selector'!U155*'Grips Selector'!$F$157)+('Grips Selector'!$F$157*'Grips Selector'!U157)</f>
        <v>0</v>
      </c>
      <c r="Q23" s="65">
        <f>('Grips Selector'!V13*'Grips Selector'!$F$15)+('Grips Selector'!V15*'Grips Selector'!$F$15)+('Grips Selector'!V24*'Grips Selector'!$F$26)+('Grips Selector'!$F$26*'Grips Selector'!V26)+('Grips Selector'!V35*'Grips Selector'!$F$37)+('Grips Selector'!$F$37*'Grips Selector'!V37)+('Grips Selector'!V60*'Grips Selector'!$F$62)+('Grips Selector'!$F$62*'Grips Selector'!V62)+('Grips Selector'!V71*'Grips Selector'!$F$73)+('Grips Selector'!$F$73*'Grips Selector'!V73)+('Grips Selector'!V730*'Grips Selector'!$F$87)+('Grips Selector'!$F$87*'Grips Selector'!V87)+('Grips Selector'!V144*'Grips Selector'!$F$146)+('Grips Selector'!$F$146*'Grips Selector'!V146)+('Grips Selector'!V155*'Grips Selector'!$F$157)+('Grips Selector'!$F$157*'Grips Selector'!V157)</f>
        <v>0</v>
      </c>
      <c r="R23" s="71">
        <f t="shared" si="4"/>
        <v>0</v>
      </c>
      <c r="S23" s="72" t="e">
        <f t="shared" ref="S23:S30" si="5">R23/(SUM($R$22:$R$30))</f>
        <v>#DIV/0!</v>
      </c>
      <c r="AD23" s="24"/>
    </row>
    <row r="24" spans="2:30" ht="19.95" customHeight="1" thickTop="1" thickBot="1" x14ac:dyDescent="0.35">
      <c r="B24" s="25"/>
      <c r="C24" s="50" t="s">
        <v>22</v>
      </c>
      <c r="D24" s="70">
        <f>('Grips Selector'!I13*'Grips Selector'!$F$16)+('Grips Selector'!$F$16*'Grips Selector'!I16)+('Grips Selector'!I24*'Grips Selector'!$F$27)+('Grips Selector'!$F$27*'Grips Selector'!I27)+('Grips Selector'!I35*'Grips Selector'!$F$38)+('Grips Selector'!$F$38*'Grips Selector'!I38)+('Grips Selector'!I60*'Grips Selector'!$F$63)+('Grips Selector'!$F$63*'Grips Selector'!I63)+('Grips Selector'!I71*'Grips Selector'!$F$74)+('Grips Selector'!$F$74*'Grips Selector'!I74)+('Grips Selector'!I84*'Grips Selector'!$F$88)+('Grips Selector'!$F$88*'Grips Selector'!I88)+('Grips Selector'!I102*'Grips Selector'!$F$105)+('Grips Selector'!$F$105*'Grips Selector'!I105)+('Grips Selector'!I117*'Grips Selector'!$F$120)+('Grips Selector'!$F$120*'Grips Selector'!I120)+('Grips Selector'!I144*'Grips Selector'!$F$147)+('Grips Selector'!$F$147*'Grips Selector'!I147)+('Grips Selector'!I155*'Grips Selector'!$F$158)+('Grips Selector'!$F$158*'Grips Selector'!I158)</f>
        <v>0</v>
      </c>
      <c r="E24" s="30">
        <f>('Grips Selector'!J13*'Grips Selector'!$F$16)+('Grips Selector'!$F$16*'Grips Selector'!J16)+('Grips Selector'!J24*'Grips Selector'!$F$27)+('Grips Selector'!$F$27*'Grips Selector'!J27)+('Grips Selector'!J35*'Grips Selector'!$F$38)+('Grips Selector'!$F$38*'Grips Selector'!J38)+('Grips Selector'!J60*'Grips Selector'!$F$63)+('Grips Selector'!$F$63*'Grips Selector'!J63)+('Grips Selector'!J71*'Grips Selector'!$F$74)+('Grips Selector'!$F$74*'Grips Selector'!J74)+('Grips Selector'!J84*'Grips Selector'!$F$88)+('Grips Selector'!$F$88*'Grips Selector'!J88)+('Grips Selector'!J102*'Grips Selector'!$F$105)+('Grips Selector'!$F$105*'Grips Selector'!J105)+('Grips Selector'!J117*'Grips Selector'!$F$120)+('Grips Selector'!$F$120*'Grips Selector'!J120)+('Grips Selector'!J144*'Grips Selector'!$F$147)+('Grips Selector'!$F$147*'Grips Selector'!J147)+('Grips Selector'!J155*'Grips Selector'!$F$158)+('Grips Selector'!$F$158*'Grips Selector'!J158)</f>
        <v>0</v>
      </c>
      <c r="F24" s="31">
        <f>('Grips Selector'!K13*'Grips Selector'!$F$16)+('Grips Selector'!$F$16*'Grips Selector'!K16)+('Grips Selector'!K24*'Grips Selector'!$F$27)+('Grips Selector'!$F$27*'Grips Selector'!K27)+('Grips Selector'!K35*'Grips Selector'!$F$38)+('Grips Selector'!$F$38*'Grips Selector'!K38)+('Grips Selector'!K60*'Grips Selector'!$F$63)+('Grips Selector'!$F$63*'Grips Selector'!K63)+('Grips Selector'!K71*'Grips Selector'!$F$74)+('Grips Selector'!$F$74*'Grips Selector'!K74)+('Grips Selector'!K84*'Grips Selector'!$F$88)+('Grips Selector'!$F$88*'Grips Selector'!K88)+('Grips Selector'!K102*'Grips Selector'!$F$105)+('Grips Selector'!$F$105*'Grips Selector'!K105)+('Grips Selector'!K117*'Grips Selector'!$F$120)+('Grips Selector'!$F$120*'Grips Selector'!K120)+('Grips Selector'!K144*'Grips Selector'!$F$147)+('Grips Selector'!$F$147*'Grips Selector'!K147)+('Grips Selector'!K155*'Grips Selector'!$F$158)+('Grips Selector'!$F$158*'Grips Selector'!K158)</f>
        <v>0</v>
      </c>
      <c r="G24" s="32">
        <f>('Grips Selector'!L13*'Grips Selector'!$F$16)+('Grips Selector'!$F$16*'Grips Selector'!L16)+('Grips Selector'!L24*'Grips Selector'!$F$27)+('Grips Selector'!$F$27*'Grips Selector'!L27)+('Grips Selector'!L35*'Grips Selector'!$F$38)+('Grips Selector'!$F$38*'Grips Selector'!L38)+('Grips Selector'!L60*'Grips Selector'!$F$63)+('Grips Selector'!$F$63*'Grips Selector'!L63)+('Grips Selector'!L71*'Grips Selector'!$F$74)+('Grips Selector'!$F$74*'Grips Selector'!L74)+('Grips Selector'!L84*'Grips Selector'!$F$88)+('Grips Selector'!$F$88*'Grips Selector'!L88)+('Grips Selector'!L102*'Grips Selector'!$F$105)+('Grips Selector'!$F$105*'Grips Selector'!L105)+('Grips Selector'!L117*'Grips Selector'!$F$120)+('Grips Selector'!$F$120*'Grips Selector'!L120)+('Grips Selector'!L144*'Grips Selector'!$F$147)+('Grips Selector'!$F$147*'Grips Selector'!L147)+('Grips Selector'!L155*'Grips Selector'!$F$158)+('Grips Selector'!$F$158*'Grips Selector'!L158)</f>
        <v>0</v>
      </c>
      <c r="H24" s="33">
        <f>('Grips Selector'!M13*'Grips Selector'!$F$16)+('Grips Selector'!$F$16*'Grips Selector'!M16)+('Grips Selector'!M24*'Grips Selector'!$F$27)+('Grips Selector'!$F$27*'Grips Selector'!M27)+('Grips Selector'!M35*'Grips Selector'!$F$38)+('Grips Selector'!$F$38*'Grips Selector'!M38)+('Grips Selector'!M60*'Grips Selector'!$F$63)+('Grips Selector'!$F$63*'Grips Selector'!M63)+('Grips Selector'!M71*'Grips Selector'!$F$74)+('Grips Selector'!$F$74*'Grips Selector'!M74)+('Grips Selector'!M84*'Grips Selector'!$F$88)+('Grips Selector'!$F$88*'Grips Selector'!M88)+('Grips Selector'!M102*'Grips Selector'!$F$105)+('Grips Selector'!$F$105*'Grips Selector'!M105)+('Grips Selector'!M117*'Grips Selector'!$F$120)+('Grips Selector'!$F$120*'Grips Selector'!M120)+('Grips Selector'!M144*'Grips Selector'!$F$147)+('Grips Selector'!$F$147*'Grips Selector'!M147)+('Grips Selector'!M155*'Grips Selector'!$F$158)+('Grips Selector'!$F$158*'Grips Selector'!M158)</f>
        <v>0</v>
      </c>
      <c r="I24" s="34">
        <f>('Grips Selector'!N13*'Grips Selector'!$F$16)+('Grips Selector'!$F$16*'Grips Selector'!N16)+('Grips Selector'!N24*'Grips Selector'!$F$27)+('Grips Selector'!$F$27*'Grips Selector'!N27)+('Grips Selector'!N35*'Grips Selector'!$F$38)+('Grips Selector'!$F$38*'Grips Selector'!N38)+('Grips Selector'!N60*'Grips Selector'!$F$63)+('Grips Selector'!$F$63*'Grips Selector'!N63)+('Grips Selector'!N71*'Grips Selector'!$F$74)+('Grips Selector'!$F$74*'Grips Selector'!N74)+('Grips Selector'!N84*'Grips Selector'!$F$88)+('Grips Selector'!$F$88*'Grips Selector'!N88)+('Grips Selector'!N102*'Grips Selector'!$F$105)+('Grips Selector'!$F$105*'Grips Selector'!N105)+('Grips Selector'!N117*'Grips Selector'!$F$120)+('Grips Selector'!$F$120*'Grips Selector'!N120)+('Grips Selector'!N144*'Grips Selector'!$F$147)+('Grips Selector'!$F$147*'Grips Selector'!N147)+('Grips Selector'!N155*'Grips Selector'!$F$158)+('Grips Selector'!$F$158*'Grips Selector'!N158)</f>
        <v>0</v>
      </c>
      <c r="J24" s="35">
        <f>('Grips Selector'!O13*'Grips Selector'!$F$16)+('Grips Selector'!$F$16*'Grips Selector'!O16)+('Grips Selector'!O24*'Grips Selector'!$F$27)+('Grips Selector'!$F$27*'Grips Selector'!O27)+('Grips Selector'!O35*'Grips Selector'!$F$38)+('Grips Selector'!$F$38*'Grips Selector'!O38)+('Grips Selector'!O60*'Grips Selector'!$F$63)+('Grips Selector'!$F$63*'Grips Selector'!O63)+('Grips Selector'!O71*'Grips Selector'!$F$74)+('Grips Selector'!$F$74*'Grips Selector'!O74)+('Grips Selector'!O84*'Grips Selector'!$F$88)+('Grips Selector'!$F$88*'Grips Selector'!O88)+('Grips Selector'!O102*'Grips Selector'!$F$105)+('Grips Selector'!$F$105*'Grips Selector'!O105)+('Grips Selector'!O117*'Grips Selector'!$F$120)+('Grips Selector'!$F$120*'Grips Selector'!O120)+('Grips Selector'!O144*'Grips Selector'!$F$147)+('Grips Selector'!$F$147*'Grips Selector'!O147)+('Grips Selector'!O155*'Grips Selector'!$F$158)+('Grips Selector'!$F$158*'Grips Selector'!O158)</f>
        <v>0</v>
      </c>
      <c r="K24" s="36">
        <f>('Grips Selector'!P13*'Grips Selector'!$F$16)+('Grips Selector'!$F$16*'Grips Selector'!P16)+('Grips Selector'!P24*'Grips Selector'!$F$27)+('Grips Selector'!$F$27*'Grips Selector'!P27)+('Grips Selector'!P35*'Grips Selector'!$F$38)+('Grips Selector'!$F$38*'Grips Selector'!P38)+('Grips Selector'!P60*'Grips Selector'!$F$63)+('Grips Selector'!$F$63*'Grips Selector'!P63)+('Grips Selector'!P71*'Grips Selector'!$F$74)+('Grips Selector'!$F$74*'Grips Selector'!P74)+('Grips Selector'!P84*'Grips Selector'!$F$88)+('Grips Selector'!$F$88*'Grips Selector'!P88)+('Grips Selector'!P102*'Grips Selector'!$F$105)+('Grips Selector'!$F$105*'Grips Selector'!P105)+('Grips Selector'!P117*'Grips Selector'!$F$120)+('Grips Selector'!$F$120*'Grips Selector'!P120)+('Grips Selector'!P144*'Grips Selector'!$F$147)+('Grips Selector'!$F$147*'Grips Selector'!P147)+('Grips Selector'!P155*'Grips Selector'!$F$158)+('Grips Selector'!$F$158*'Grips Selector'!P158)</f>
        <v>0</v>
      </c>
      <c r="L24" s="37">
        <f>('Grips Selector'!Q13*'Grips Selector'!$F$16)+('Grips Selector'!$F$16*'Grips Selector'!Q16)+('Grips Selector'!Q24*'Grips Selector'!$F$27)+('Grips Selector'!$F$27*'Grips Selector'!Q27)+('Grips Selector'!Q35*'Grips Selector'!$F$38)+('Grips Selector'!$F$38*'Grips Selector'!Q38)+('Grips Selector'!Q60*'Grips Selector'!$F$63)+('Grips Selector'!$F$63*'Grips Selector'!Q63)+('Grips Selector'!Q71*'Grips Selector'!$F$74)+('Grips Selector'!$F$74*'Grips Selector'!Q74)+('Grips Selector'!Q84*'Grips Selector'!$F$88)+('Grips Selector'!$F$88*'Grips Selector'!Q88)+('Grips Selector'!Q102*'Grips Selector'!$F$105)+('Grips Selector'!$F$105*'Grips Selector'!Q105)+('Grips Selector'!Q117*'Grips Selector'!$F$120)+('Grips Selector'!$F$120*'Grips Selector'!Q120)+('Grips Selector'!Q144*'Grips Selector'!$F$147)+('Grips Selector'!$F$147*'Grips Selector'!Q147)+('Grips Selector'!Q155*'Grips Selector'!$F$158)+('Grips Selector'!$F$158*'Grips Selector'!Q158)</f>
        <v>0</v>
      </c>
      <c r="M24" s="38">
        <f>('Grips Selector'!R13*'Grips Selector'!$F$16)+('Grips Selector'!$F$16*'Grips Selector'!R16)+('Grips Selector'!R24*'Grips Selector'!$F$27)+('Grips Selector'!$F$27*'Grips Selector'!R27)+('Grips Selector'!R35*'Grips Selector'!$F$38)+('Grips Selector'!$F$38*'Grips Selector'!R38)+('Grips Selector'!R60*'Grips Selector'!$F$63)+('Grips Selector'!$F$63*'Grips Selector'!R63)+('Grips Selector'!R71*'Grips Selector'!$F$74)+('Grips Selector'!$F$74*'Grips Selector'!R74)+('Grips Selector'!R84*'Grips Selector'!$F$88)+('Grips Selector'!$F$88*'Grips Selector'!R88)+('Grips Selector'!R102*'Grips Selector'!$F$105)+('Grips Selector'!$F$105*'Grips Selector'!R105)+('Grips Selector'!R117*'Grips Selector'!$F$120)+('Grips Selector'!$F$120*'Grips Selector'!R120)+('Grips Selector'!R144*'Grips Selector'!$F$147)+('Grips Selector'!$F$147*'Grips Selector'!R147)+('Grips Selector'!R155*'Grips Selector'!$F$158)+('Grips Selector'!$F$158*'Grips Selector'!R158)</f>
        <v>0</v>
      </c>
      <c r="N24" s="39">
        <f>('Grips Selector'!S13*'Grips Selector'!$F$16)+('Grips Selector'!$F$16*'Grips Selector'!S16)+('Grips Selector'!S24*'Grips Selector'!$F$27)+('Grips Selector'!$F$27*'Grips Selector'!S27)+('Grips Selector'!S35*'Grips Selector'!$F$38)+('Grips Selector'!$F$38*'Grips Selector'!S38)+('Grips Selector'!S60*'Grips Selector'!$F$63)+('Grips Selector'!$F$63*'Grips Selector'!S63)+('Grips Selector'!S71*'Grips Selector'!$F$74)+('Grips Selector'!$F$74*'Grips Selector'!S74)+('Grips Selector'!S84*'Grips Selector'!$F$88)+('Grips Selector'!$F$88*'Grips Selector'!S88)+('Grips Selector'!S102*'Grips Selector'!$F$105)+('Grips Selector'!$F$105*'Grips Selector'!S105)+('Grips Selector'!S117*'Grips Selector'!$F$120)+('Grips Selector'!$F$120*'Grips Selector'!S120)+('Grips Selector'!S144*'Grips Selector'!$F$147)+('Grips Selector'!$F$147*'Grips Selector'!S147)+('Grips Selector'!S155*'Grips Selector'!$F$158)+('Grips Selector'!$F$158*'Grips Selector'!S158)</f>
        <v>0</v>
      </c>
      <c r="O24" s="40">
        <f>('Grips Selector'!T13*'Grips Selector'!$F$16)+('Grips Selector'!$F$16*'Grips Selector'!T16)+('Grips Selector'!T24*'Grips Selector'!$F$27)+('Grips Selector'!$F$27*'Grips Selector'!T27)+('Grips Selector'!T35*'Grips Selector'!$F$38)+('Grips Selector'!$F$38*'Grips Selector'!T38)+('Grips Selector'!T60*'Grips Selector'!$F$63)+('Grips Selector'!$F$63*'Grips Selector'!T63)+('Grips Selector'!T71*'Grips Selector'!$F$74)+('Grips Selector'!$F$74*'Grips Selector'!T74)+('Grips Selector'!T84*'Grips Selector'!$F$88)+('Grips Selector'!$F$88*'Grips Selector'!T88)+('Grips Selector'!T102*'Grips Selector'!$F$105)+('Grips Selector'!$F$105*'Grips Selector'!T105)+('Grips Selector'!T117*'Grips Selector'!$F$120)+('Grips Selector'!$F$120*'Grips Selector'!T120)+('Grips Selector'!T144*'Grips Selector'!$F$147)+('Grips Selector'!$F$147*'Grips Selector'!T147)+('Grips Selector'!T155*'Grips Selector'!$F$158)+('Grips Selector'!$F$158*'Grips Selector'!T158)</f>
        <v>0</v>
      </c>
      <c r="P24" s="40">
        <f>('Grips Selector'!U13*'Grips Selector'!$F$16)+('Grips Selector'!$F$16*'Grips Selector'!U16)+('Grips Selector'!U24*'Grips Selector'!$F$27)+('Grips Selector'!$F$27*'Grips Selector'!U27)+('Grips Selector'!U35*'Grips Selector'!$F$38)+('Grips Selector'!$F$38*'Grips Selector'!U38)+('Grips Selector'!U60*'Grips Selector'!$F$63)+('Grips Selector'!$F$63*'Grips Selector'!U63)+('Grips Selector'!U71*'Grips Selector'!$F$74)+('Grips Selector'!$F$74*'Grips Selector'!U74)+('Grips Selector'!U84*'Grips Selector'!$F$88)+('Grips Selector'!$F$88*'Grips Selector'!U88)+('Grips Selector'!U102*'Grips Selector'!$F$105)+('Grips Selector'!$F$105*'Grips Selector'!U105)+('Grips Selector'!U117*'Grips Selector'!$F$120)+('Grips Selector'!$F$120*'Grips Selector'!U120)+('Grips Selector'!U144*'Grips Selector'!$F$147)+('Grips Selector'!$F$147*'Grips Selector'!U147)+('Grips Selector'!U155*'Grips Selector'!$F$158)+('Grips Selector'!$F$158*'Grips Selector'!U158)</f>
        <v>0</v>
      </c>
      <c r="Q24" s="65">
        <f>('Grips Selector'!V13*'Grips Selector'!$F$16)+('Grips Selector'!$F$16*'Grips Selector'!V16)+('Grips Selector'!V24*'Grips Selector'!$F$27)+('Grips Selector'!$F$27*'Grips Selector'!V27)+('Grips Selector'!V35*'Grips Selector'!$F$38)+('Grips Selector'!$F$38*'Grips Selector'!V38)+('Grips Selector'!V60*'Grips Selector'!$F$63)+('Grips Selector'!$F$63*'Grips Selector'!V63)+('Grips Selector'!V71*'Grips Selector'!$F$74)+('Grips Selector'!$F$74*'Grips Selector'!V74)+('Grips Selector'!V84*'Grips Selector'!$F$88)+('Grips Selector'!$F$88*'Grips Selector'!V88)+('Grips Selector'!V102*'Grips Selector'!$F$105)+('Grips Selector'!$F$105*'Grips Selector'!V105)+('Grips Selector'!V117*'Grips Selector'!$F$120)+('Grips Selector'!$F$120*'Grips Selector'!V120)+('Grips Selector'!V144*'Grips Selector'!$F$147)+('Grips Selector'!$F$147*'Grips Selector'!V147)+('Grips Selector'!V155*'Grips Selector'!$F$158)+('Grips Selector'!$F$158*'Grips Selector'!V158)</f>
        <v>0</v>
      </c>
      <c r="R24" s="71">
        <f t="shared" si="4"/>
        <v>0</v>
      </c>
      <c r="S24" s="72" t="e">
        <f t="shared" si="5"/>
        <v>#DIV/0!</v>
      </c>
      <c r="AD24" s="24"/>
    </row>
    <row r="25" spans="2:30" ht="19.95" customHeight="1" thickTop="1" thickBot="1" x14ac:dyDescent="0.35">
      <c r="B25" s="25"/>
      <c r="C25" s="50" t="s">
        <v>21</v>
      </c>
      <c r="D25" s="70">
        <f>('Grips Selector'!I13*'Grips Selector'!$F$17)+('Grips Selector'!$F$17*'Grips Selector'!I17)+('Grips Selector'!I24*'Grips Selector'!$F$28)+('Grips Selector'!$F$28*'Grips Selector'!I28)+('Grips Selector'!I35*'Grips Selector'!$F$39)+('Grips Selector'!$F$39*'Grips Selector'!I39)+('Grips Selector'!I60*'Grips Selector'!$F$64)+('Grips Selector'!$F$64*'Grips Selector'!I64)+('Grips Selector'!I71*'Grips Selector'!$F$75)+('Grips Selector'!$F$75*'Grips Selector'!I75)+('Grips Selector'!I102*'Grips Selector'!$F$106)+('Grips Selector'!$F$106*'Grips Selector'!I106)+('Grips Selector'!I117*'Grips Selector'!$F$121)+('Grips Selector'!$F$121*'Grips Selector'!I121)+('Grips Selector'!I144*'Grips Selector'!$F$148)+('Grips Selector'!$F$148*'Grips Selector'!I148)+('Grips Selector'!I155*'Grips Selector'!$F$159)+('Grips Selector'!$F$159*'Grips Selector'!I159)</f>
        <v>0</v>
      </c>
      <c r="E25" s="30">
        <f>('Grips Selector'!J13*'Grips Selector'!$F$17)+('Grips Selector'!$F$17*'Grips Selector'!J17)+('Grips Selector'!J24*'Grips Selector'!$F$28)+('Grips Selector'!$F$28*'Grips Selector'!J28)+('Grips Selector'!J35*'Grips Selector'!$F$39)+('Grips Selector'!$F$39*'Grips Selector'!J39)+('Grips Selector'!J60*'Grips Selector'!$F$64)+('Grips Selector'!$F$64*'Grips Selector'!J64)+('Grips Selector'!J71*'Grips Selector'!$F$75)+('Grips Selector'!$F$75*'Grips Selector'!J75)+('Grips Selector'!J102*'Grips Selector'!$F$106)+('Grips Selector'!$F$106*'Grips Selector'!J106)+('Grips Selector'!J117*'Grips Selector'!$F$121)+('Grips Selector'!$F$121*'Grips Selector'!J121)+('Grips Selector'!J144*'Grips Selector'!$F$148)+('Grips Selector'!$F$148*'Grips Selector'!J148)+('Grips Selector'!J155*'Grips Selector'!$F$159)+('Grips Selector'!$F$159*'Grips Selector'!J159)</f>
        <v>0</v>
      </c>
      <c r="F25" s="31">
        <f>('Grips Selector'!K13*'Grips Selector'!$F$17)+('Grips Selector'!$F$17*'Grips Selector'!K17)+('Grips Selector'!K24*'Grips Selector'!$F$28)+('Grips Selector'!$F$28*'Grips Selector'!K28)+('Grips Selector'!K35*'Grips Selector'!$F$39)+('Grips Selector'!$F$39*'Grips Selector'!K39)+('Grips Selector'!K60*'Grips Selector'!$F$64)+('Grips Selector'!$F$64*'Grips Selector'!K64)+('Grips Selector'!K71*'Grips Selector'!$F$75)+('Grips Selector'!$F$75*'Grips Selector'!K75)+('Grips Selector'!K102*'Grips Selector'!$F$106)+('Grips Selector'!$F$106*'Grips Selector'!K106)+('Grips Selector'!K117*'Grips Selector'!$F$121)+('Grips Selector'!$F$121*'Grips Selector'!K121)+('Grips Selector'!K144*'Grips Selector'!$F$148)+('Grips Selector'!$F$148*'Grips Selector'!K148)+('Grips Selector'!K155*'Grips Selector'!$F$159)+('Grips Selector'!$F$159*'Grips Selector'!K159)</f>
        <v>0</v>
      </c>
      <c r="G25" s="32">
        <f>('Grips Selector'!L13*'Grips Selector'!$F$17)+('Grips Selector'!$F$17*'Grips Selector'!L17)+('Grips Selector'!L24*'Grips Selector'!$F$28)+('Grips Selector'!$F$28*'Grips Selector'!L28)+('Grips Selector'!L35*'Grips Selector'!$F$39)+('Grips Selector'!$F$39*'Grips Selector'!L39)+('Grips Selector'!L60*'Grips Selector'!$F$64)+('Grips Selector'!$F$64*'Grips Selector'!L64)+('Grips Selector'!L71*'Grips Selector'!$F$75)+('Grips Selector'!$F$75*'Grips Selector'!L75)+('Grips Selector'!L102*'Grips Selector'!$F$106)+('Grips Selector'!$F$106*'Grips Selector'!L106)+('Grips Selector'!L117*'Grips Selector'!$F$121)+('Grips Selector'!$F$121*'Grips Selector'!L121)+('Grips Selector'!L144*'Grips Selector'!$F$148)+('Grips Selector'!$F$148*'Grips Selector'!L148)+('Grips Selector'!L155*'Grips Selector'!$F$159)+('Grips Selector'!$F$159*'Grips Selector'!L159)</f>
        <v>0</v>
      </c>
      <c r="H25" s="33">
        <f>('Grips Selector'!M13*'Grips Selector'!$F$17)+('Grips Selector'!$F$17*'Grips Selector'!M17)+('Grips Selector'!M24*'Grips Selector'!$F$28)+('Grips Selector'!$F$28*'Grips Selector'!M28)+('Grips Selector'!M35*'Grips Selector'!$F$39)+('Grips Selector'!$F$39*'Grips Selector'!M39)+('Grips Selector'!M60*'Grips Selector'!$F$64)+('Grips Selector'!$F$64*'Grips Selector'!M64)+('Grips Selector'!M71*'Grips Selector'!$F$75)+('Grips Selector'!$F$75*'Grips Selector'!M75)+('Grips Selector'!M102*'Grips Selector'!$F$106)+('Grips Selector'!$F$106*'Grips Selector'!M106)+('Grips Selector'!M117*'Grips Selector'!$F$121)+('Grips Selector'!$F$121*'Grips Selector'!M121)+('Grips Selector'!M144*'Grips Selector'!$F$148)+('Grips Selector'!$F$148*'Grips Selector'!M148)+('Grips Selector'!M155*'Grips Selector'!$F$159)+('Grips Selector'!$F$159*'Grips Selector'!M159)</f>
        <v>0</v>
      </c>
      <c r="I25" s="34">
        <f>('Grips Selector'!N13*'Grips Selector'!$F$17)+('Grips Selector'!$F$17*'Grips Selector'!N17)+('Grips Selector'!N24*'Grips Selector'!$F$28)+('Grips Selector'!$F$28*'Grips Selector'!N28)+('Grips Selector'!N35*'Grips Selector'!$F$39)+('Grips Selector'!$F$39*'Grips Selector'!N39)+('Grips Selector'!N60*'Grips Selector'!$F$64)+('Grips Selector'!$F$64*'Grips Selector'!N64)+('Grips Selector'!N71*'Grips Selector'!$F$75)+('Grips Selector'!$F$75*'Grips Selector'!N75)+('Grips Selector'!N102*'Grips Selector'!$F$106)+('Grips Selector'!$F$106*'Grips Selector'!N106)+('Grips Selector'!N117*'Grips Selector'!$F$121)+('Grips Selector'!$F$121*'Grips Selector'!N121)+('Grips Selector'!N144*'Grips Selector'!$F$148)+('Grips Selector'!$F$148*'Grips Selector'!N148)+('Grips Selector'!N155*'Grips Selector'!$F$159)+('Grips Selector'!$F$159*'Grips Selector'!N159)</f>
        <v>0</v>
      </c>
      <c r="J25" s="35">
        <f>('Grips Selector'!O13*'Grips Selector'!$F$17)+('Grips Selector'!$F$17*'Grips Selector'!O17)+('Grips Selector'!O24*'Grips Selector'!$F$28)+('Grips Selector'!$F$28*'Grips Selector'!O28)+('Grips Selector'!O35*'Grips Selector'!$F$39)+('Grips Selector'!$F$39*'Grips Selector'!O39)+('Grips Selector'!O60*'Grips Selector'!$F$64)+('Grips Selector'!$F$64*'Grips Selector'!O64)+('Grips Selector'!O71*'Grips Selector'!$F$75)+('Grips Selector'!$F$75*'Grips Selector'!O75)+('Grips Selector'!O102*'Grips Selector'!$F$106)+('Grips Selector'!$F$106*'Grips Selector'!O106)+('Grips Selector'!O117*'Grips Selector'!$F$121)+('Grips Selector'!$F$121*'Grips Selector'!O121)+('Grips Selector'!O144*'Grips Selector'!$F$148)+('Grips Selector'!$F$148*'Grips Selector'!O148)+('Grips Selector'!O155*'Grips Selector'!$F$159)+('Grips Selector'!$F$159*'Grips Selector'!O159)</f>
        <v>0</v>
      </c>
      <c r="K25" s="36">
        <f>('Grips Selector'!P13*'Grips Selector'!$F$17)+('Grips Selector'!$F$17*'Grips Selector'!P17)+('Grips Selector'!P24*'Grips Selector'!$F$28)+('Grips Selector'!$F$28*'Grips Selector'!P28)+('Grips Selector'!P35*'Grips Selector'!$F$39)+('Grips Selector'!$F$39*'Grips Selector'!P39)+('Grips Selector'!P60*'Grips Selector'!$F$64)+('Grips Selector'!$F$64*'Grips Selector'!P64)+('Grips Selector'!P71*'Grips Selector'!$F$75)+('Grips Selector'!$F$75*'Grips Selector'!P75)+('Grips Selector'!P102*'Grips Selector'!$F$106)+('Grips Selector'!$F$106*'Grips Selector'!P106)+('Grips Selector'!P117*'Grips Selector'!$F$121)+('Grips Selector'!$F$121*'Grips Selector'!P121)+('Grips Selector'!P144*'Grips Selector'!$F$148)+('Grips Selector'!$F$148*'Grips Selector'!P148)+('Grips Selector'!P155*'Grips Selector'!$F$159)+('Grips Selector'!$F$159*'Grips Selector'!P159)</f>
        <v>0</v>
      </c>
      <c r="L25" s="37">
        <f>('Grips Selector'!Q13*'Grips Selector'!$F$17)+('Grips Selector'!$F$17*'Grips Selector'!Q17)+('Grips Selector'!Q24*'Grips Selector'!$F$28)+('Grips Selector'!$F$28*'Grips Selector'!Q28)+('Grips Selector'!Q35*'Grips Selector'!$F$39)+('Grips Selector'!$F$39*'Grips Selector'!Q39)+('Grips Selector'!Q60*'Grips Selector'!$F$64)+('Grips Selector'!$F$64*'Grips Selector'!Q64)+('Grips Selector'!Q71*'Grips Selector'!$F$75)+('Grips Selector'!$F$75*'Grips Selector'!Q75)+('Grips Selector'!Q102*'Grips Selector'!$F$106)+('Grips Selector'!$F$106*'Grips Selector'!Q106)+('Grips Selector'!Q117*'Grips Selector'!$F$121)+('Grips Selector'!$F$121*'Grips Selector'!Q121)+('Grips Selector'!Q144*'Grips Selector'!$F$148)+('Grips Selector'!$F$148*'Grips Selector'!Q148)+('Grips Selector'!Q155*'Grips Selector'!$F$159)+('Grips Selector'!$F$159*'Grips Selector'!Q159)</f>
        <v>0</v>
      </c>
      <c r="M25" s="38">
        <f>('Grips Selector'!R13*'Grips Selector'!$F$17)+('Grips Selector'!$F$17*'Grips Selector'!R17)+('Grips Selector'!R24*'Grips Selector'!$F$28)+('Grips Selector'!$F$28*'Grips Selector'!R28)+('Grips Selector'!R35*'Grips Selector'!$F$39)+('Grips Selector'!$F$39*'Grips Selector'!R39)+('Grips Selector'!R60*'Grips Selector'!$F$64)+('Grips Selector'!$F$64*'Grips Selector'!R64)+('Grips Selector'!R71*'Grips Selector'!$F$75)+('Grips Selector'!$F$75*'Grips Selector'!R75)+('Grips Selector'!R102*'Grips Selector'!$F$106)+('Grips Selector'!$F$106*'Grips Selector'!R106)+('Grips Selector'!R117*'Grips Selector'!$F$121)+('Grips Selector'!$F$121*'Grips Selector'!R121)+('Grips Selector'!R144*'Grips Selector'!$F$148)+('Grips Selector'!$F$148*'Grips Selector'!R148)+('Grips Selector'!R155*'Grips Selector'!$F$159)+('Grips Selector'!$F$159*'Grips Selector'!R159)</f>
        <v>0</v>
      </c>
      <c r="N25" s="39">
        <f>('Grips Selector'!S13*'Grips Selector'!$F$17)+('Grips Selector'!$F$17*'Grips Selector'!S17)+('Grips Selector'!S24*'Grips Selector'!$F$28)+('Grips Selector'!$F$28*'Grips Selector'!S28)+('Grips Selector'!S35*'Grips Selector'!$F$39)+('Grips Selector'!$F$39*'Grips Selector'!S39)+('Grips Selector'!S60*'Grips Selector'!$F$64)+('Grips Selector'!$F$64*'Grips Selector'!S64)+('Grips Selector'!S71*'Grips Selector'!$F$75)+('Grips Selector'!$F$75*'Grips Selector'!S75)+('Grips Selector'!S102*'Grips Selector'!$F$106)+('Grips Selector'!$F$106*'Grips Selector'!S106)+('Grips Selector'!S117*'Grips Selector'!$F$121)+('Grips Selector'!$F$121*'Grips Selector'!S121)+('Grips Selector'!S144*'Grips Selector'!$F$148)+('Grips Selector'!$F$148*'Grips Selector'!S148)+('Grips Selector'!S155*'Grips Selector'!$F$159)+('Grips Selector'!$F$159*'Grips Selector'!S159)</f>
        <v>0</v>
      </c>
      <c r="O25" s="40">
        <f>('Grips Selector'!T13*'Grips Selector'!$F$17)+('Grips Selector'!$F$17*'Grips Selector'!T17)+('Grips Selector'!T24*'Grips Selector'!$F$28)+('Grips Selector'!$F$28*'Grips Selector'!T28)+('Grips Selector'!T35*'Grips Selector'!$F$39)+('Grips Selector'!$F$39*'Grips Selector'!T39)+('Grips Selector'!T60*'Grips Selector'!$F$64)+('Grips Selector'!$F$64*'Grips Selector'!T64)+('Grips Selector'!T71*'Grips Selector'!$F$75)+('Grips Selector'!$F$75*'Grips Selector'!T75)+('Grips Selector'!T102*'Grips Selector'!$F$106)+('Grips Selector'!$F$106*'Grips Selector'!T106)+('Grips Selector'!T117*'Grips Selector'!$F$121)+('Grips Selector'!$F$121*'Grips Selector'!T121)+('Grips Selector'!T144*'Grips Selector'!$F$148)+('Grips Selector'!$F$148*'Grips Selector'!T148)+('Grips Selector'!T155*'Grips Selector'!$F$159)+('Grips Selector'!$F$159*'Grips Selector'!T159)</f>
        <v>0</v>
      </c>
      <c r="P25" s="40">
        <f>('Grips Selector'!U13*'Grips Selector'!$F$17)+('Grips Selector'!$F$17*'Grips Selector'!U17)+('Grips Selector'!U24*'Grips Selector'!$F$28)+('Grips Selector'!$F$28*'Grips Selector'!U28)+('Grips Selector'!U35*'Grips Selector'!$F$39)+('Grips Selector'!$F$39*'Grips Selector'!U39)+('Grips Selector'!U60*'Grips Selector'!$F$64)+('Grips Selector'!$F$64*'Grips Selector'!U64)+('Grips Selector'!U71*'Grips Selector'!$F$75)+('Grips Selector'!$F$75*'Grips Selector'!U75)+('Grips Selector'!U102*'Grips Selector'!$F$106)+('Grips Selector'!$F$106*'Grips Selector'!U106)+('Grips Selector'!U117*'Grips Selector'!$F$121)+('Grips Selector'!$F$121*'Grips Selector'!U121)+('Grips Selector'!U144*'Grips Selector'!$F$148)+('Grips Selector'!$F$148*'Grips Selector'!U148)+('Grips Selector'!U155*'Grips Selector'!$F$159)+('Grips Selector'!$F$159*'Grips Selector'!U159)</f>
        <v>0</v>
      </c>
      <c r="Q25" s="65">
        <f>('Grips Selector'!V13*'Grips Selector'!$F$17)+('Grips Selector'!$F$17*'Grips Selector'!V17)+('Grips Selector'!V24*'Grips Selector'!$F$28)+('Grips Selector'!$F$28*'Grips Selector'!V28)+('Grips Selector'!V35*'Grips Selector'!$F$39)+('Grips Selector'!$F$39*'Grips Selector'!V39)+('Grips Selector'!V60*'Grips Selector'!$F$64)+('Grips Selector'!$F$64*'Grips Selector'!V64)+('Grips Selector'!V71*'Grips Selector'!$F$75)+('Grips Selector'!$F$75*'Grips Selector'!V75)+('Grips Selector'!V102*'Grips Selector'!$F$106)+('Grips Selector'!$F$106*'Grips Selector'!V106)+('Grips Selector'!V117*'Grips Selector'!$F$121)+('Grips Selector'!$F$121*'Grips Selector'!V121)+('Grips Selector'!V144*'Grips Selector'!$F$148)+('Grips Selector'!$F$148*'Grips Selector'!V148)+('Grips Selector'!V155*'Grips Selector'!$F$159)+('Grips Selector'!$F$159*'Grips Selector'!V159)</f>
        <v>0</v>
      </c>
      <c r="R25" s="71">
        <f t="shared" si="4"/>
        <v>0</v>
      </c>
      <c r="S25" s="72" t="e">
        <f t="shared" si="5"/>
        <v>#DIV/0!</v>
      </c>
      <c r="AD25" s="24"/>
    </row>
    <row r="26" spans="2:30" ht="19.95" customHeight="1" thickTop="1" thickBot="1" x14ac:dyDescent="0.35">
      <c r="B26" s="25"/>
      <c r="C26" s="50" t="s">
        <v>20</v>
      </c>
      <c r="D26" s="70">
        <f>('Grips Selector'!I13*'Grips Selector'!$F$18)+('Grips Selector'!$F$18*'Grips Selector'!I18)+('Grips Selector'!I24*'Grips Selector'!$F$29)+('Grips Selector'!$F$29*'Grips Selector'!I29)+('Grips Selector'!I35*'Grips Selector'!$F$40)+('Grips Selector'!$F$40*'Grips Selector'!I40)+('Grips Selector'!I60*'Grips Selector'!$F$65)+('Grips Selector'!$F$65*'Grips Selector'!I65)+('Grips Selector'!I71*'Grips Selector'!$F$76)+('Grips Selector'!$F$76*'Grips Selector'!I76)+('Grips Selector'!I84*'Grips Selector'!$F$89)+('Grips Selector'!$F$89*'Grips Selector'!I89)+('Grips Selector'!I144*'Grips Selector'!$F$149)+('Grips Selector'!$F$149*'Grips Selector'!I149)+('Grips Selector'!I155*'Grips Selector'!$F$160)+('Grips Selector'!$F$160*'Grips Selector'!I160)</f>
        <v>0</v>
      </c>
      <c r="E26" s="30">
        <f>('Grips Selector'!J13*'Grips Selector'!$F$18)+('Grips Selector'!$F$18*'Grips Selector'!J18)+('Grips Selector'!J24*'Grips Selector'!$F$29)+('Grips Selector'!$F$29*'Grips Selector'!J29)+('Grips Selector'!J35*'Grips Selector'!$F$40)+('Grips Selector'!$F$40*'Grips Selector'!J40)+('Grips Selector'!J60*'Grips Selector'!$F$65)+('Grips Selector'!$F$65*'Grips Selector'!J65)+('Grips Selector'!J71*'Grips Selector'!$F$76)+('Grips Selector'!$F$76*'Grips Selector'!J76)+('Grips Selector'!J84*'Grips Selector'!$F$89)+('Grips Selector'!$F$89*'Grips Selector'!J89)+('Grips Selector'!J144*'Grips Selector'!$F$149)+('Grips Selector'!$F$149*'Grips Selector'!J149)+('Grips Selector'!J155*'Grips Selector'!$F$160)+('Grips Selector'!$F$160*'Grips Selector'!J160)</f>
        <v>0</v>
      </c>
      <c r="F26" s="31">
        <f>('Grips Selector'!K13*'Grips Selector'!$F$18)+('Grips Selector'!$F$18*'Grips Selector'!K18)+('Grips Selector'!K24*'Grips Selector'!$F$29)+('Grips Selector'!$F$29*'Grips Selector'!K29)+('Grips Selector'!K35*'Grips Selector'!$F$40)+('Grips Selector'!$F$40*'Grips Selector'!K40)+('Grips Selector'!K60*'Grips Selector'!$F$65)+('Grips Selector'!$F$65*'Grips Selector'!K65)+('Grips Selector'!K71*'Grips Selector'!$F$76)+('Grips Selector'!$F$76*'Grips Selector'!K76)+('Grips Selector'!K84*'Grips Selector'!$F$89)+('Grips Selector'!$F$89*'Grips Selector'!K89)+('Grips Selector'!K144*'Grips Selector'!$F$149)+('Grips Selector'!$F$149*'Grips Selector'!K149)+('Grips Selector'!K155*'Grips Selector'!$F$160)+('Grips Selector'!$F$160*'Grips Selector'!K160)</f>
        <v>0</v>
      </c>
      <c r="G26" s="32">
        <f>('Grips Selector'!L13*'Grips Selector'!$F$18)+('Grips Selector'!$F$18*'Grips Selector'!L18)+('Grips Selector'!L24*'Grips Selector'!$F$29)+('Grips Selector'!$F$29*'Grips Selector'!L29)+('Grips Selector'!L35*'Grips Selector'!$F$40)+('Grips Selector'!$F$40*'Grips Selector'!L40)+('Grips Selector'!L60*'Grips Selector'!$F$65)+('Grips Selector'!$F$65*'Grips Selector'!L65)+('Grips Selector'!L71*'Grips Selector'!$F$76)+('Grips Selector'!$F$76*'Grips Selector'!L76)+('Grips Selector'!L84*'Grips Selector'!$F$89)+('Grips Selector'!$F$89*'Grips Selector'!L89)+('Grips Selector'!L144*'Grips Selector'!$F$149)+('Grips Selector'!$F$149*'Grips Selector'!L149)+('Grips Selector'!L155*'Grips Selector'!$F$160)+('Grips Selector'!$F$160*'Grips Selector'!L160)</f>
        <v>0</v>
      </c>
      <c r="H26" s="33">
        <f>('Grips Selector'!M13*'Grips Selector'!$F$18)+('Grips Selector'!$F$18*'Grips Selector'!M18)+('Grips Selector'!M24*'Grips Selector'!$F$29)+('Grips Selector'!$F$29*'Grips Selector'!M29)+('Grips Selector'!M35*'Grips Selector'!$F$40)+('Grips Selector'!$F$40*'Grips Selector'!M40)+('Grips Selector'!M60*'Grips Selector'!$F$65)+('Grips Selector'!$F$65*'Grips Selector'!M65)+('Grips Selector'!M71*'Grips Selector'!$F$76)+('Grips Selector'!$F$76*'Grips Selector'!M76)+('Grips Selector'!M84*'Grips Selector'!$F$89)+('Grips Selector'!$F$89*'Grips Selector'!M89)+('Grips Selector'!M144*'Grips Selector'!$F$149)+('Grips Selector'!$F$149*'Grips Selector'!M149)+('Grips Selector'!M155*'Grips Selector'!$F$160)+('Grips Selector'!$F$160*'Grips Selector'!M160)</f>
        <v>0</v>
      </c>
      <c r="I26" s="34">
        <f>('Grips Selector'!N13*'Grips Selector'!$F$18)+('Grips Selector'!$F$18*'Grips Selector'!N18)+('Grips Selector'!N24*'Grips Selector'!$F$29)+('Grips Selector'!$F$29*'Grips Selector'!N29)+('Grips Selector'!N35*'Grips Selector'!$F$40)+('Grips Selector'!$F$40*'Grips Selector'!N40)+('Grips Selector'!N60*'Grips Selector'!$F$65)+('Grips Selector'!$F$65*'Grips Selector'!N65)+('Grips Selector'!N71*'Grips Selector'!$F$76)+('Grips Selector'!$F$76*'Grips Selector'!N76)+('Grips Selector'!N84*'Grips Selector'!$F$89)+('Grips Selector'!$F$89*'Grips Selector'!N89)+('Grips Selector'!N144*'Grips Selector'!$F$149)+('Grips Selector'!$F$149*'Grips Selector'!N149)+('Grips Selector'!N155*'Grips Selector'!$F$160)+('Grips Selector'!$F$160*'Grips Selector'!N160)</f>
        <v>0</v>
      </c>
      <c r="J26" s="35">
        <f>('Grips Selector'!O13*'Grips Selector'!$F$18)+('Grips Selector'!$F$18*'Grips Selector'!O18)+('Grips Selector'!O24*'Grips Selector'!$F$29)+('Grips Selector'!$F$29*'Grips Selector'!O29)+('Grips Selector'!O35*'Grips Selector'!$F$40)+('Grips Selector'!$F$40*'Grips Selector'!O40)+('Grips Selector'!O60*'Grips Selector'!$F$65)+('Grips Selector'!$F$65*'Grips Selector'!O65)+('Grips Selector'!O71*'Grips Selector'!$F$76)+('Grips Selector'!$F$76*'Grips Selector'!O76)+('Grips Selector'!O84*'Grips Selector'!$F$89)+('Grips Selector'!$F$89*'Grips Selector'!O89)+('Grips Selector'!O144*'Grips Selector'!$F$149)+('Grips Selector'!$F$149*'Grips Selector'!O149)+('Grips Selector'!O155*'Grips Selector'!$F$160)+('Grips Selector'!$F$160*'Grips Selector'!O160)</f>
        <v>0</v>
      </c>
      <c r="K26" s="36">
        <f>('Grips Selector'!P13*'Grips Selector'!$F$18)+('Grips Selector'!$F$18*'Grips Selector'!P18)+('Grips Selector'!P24*'Grips Selector'!$F$29)+('Grips Selector'!$F$29*'Grips Selector'!P29)+('Grips Selector'!P35*'Grips Selector'!$F$40)+('Grips Selector'!$F$40*'Grips Selector'!P40)+('Grips Selector'!P60*'Grips Selector'!$F$65)+('Grips Selector'!$F$65*'Grips Selector'!P65)+('Grips Selector'!P71*'Grips Selector'!$F$76)+('Grips Selector'!$F$76*'Grips Selector'!P76)+('Grips Selector'!P84*'Grips Selector'!$F$89)+('Grips Selector'!$F$89*'Grips Selector'!P89)+('Grips Selector'!P144*'Grips Selector'!$F$149)+('Grips Selector'!$F$149*'Grips Selector'!P149)+('Grips Selector'!P155*'Grips Selector'!$F$160)+('Grips Selector'!$F$160*'Grips Selector'!P160)</f>
        <v>0</v>
      </c>
      <c r="L26" s="37">
        <f>('Grips Selector'!Q13*'Grips Selector'!$F$18)+('Grips Selector'!$F$18*'Grips Selector'!Q18)+('Grips Selector'!Q24*'Grips Selector'!$F$29)+('Grips Selector'!$F$29*'Grips Selector'!Q29)+('Grips Selector'!Q35*'Grips Selector'!$F$40)+('Grips Selector'!$F$40*'Grips Selector'!Q40)+('Grips Selector'!Q60*'Grips Selector'!$F$65)+('Grips Selector'!$F$65*'Grips Selector'!Q65)+('Grips Selector'!Q71*'Grips Selector'!$F$76)+('Grips Selector'!$F$76*'Grips Selector'!Q76)+('Grips Selector'!Q84*'Grips Selector'!$F$89)+('Grips Selector'!$F$89*'Grips Selector'!Q89)+('Grips Selector'!Q144*'Grips Selector'!$F$149)+('Grips Selector'!$F$149*'Grips Selector'!Q149)+('Grips Selector'!Q155*'Grips Selector'!$F$160)+('Grips Selector'!$F$160*'Grips Selector'!Q160)</f>
        <v>0</v>
      </c>
      <c r="M26" s="38">
        <f>('Grips Selector'!R13*'Grips Selector'!$F$18)+('Grips Selector'!$F$18*'Grips Selector'!R18)+('Grips Selector'!R24*'Grips Selector'!$F$29)+('Grips Selector'!$F$29*'Grips Selector'!R29)+('Grips Selector'!R35*'Grips Selector'!$F$40)+('Grips Selector'!$F$40*'Grips Selector'!R40)+('Grips Selector'!R60*'Grips Selector'!$F$65)+('Grips Selector'!$F$65*'Grips Selector'!R65)+('Grips Selector'!R71*'Grips Selector'!$F$76)+('Grips Selector'!$F$76*'Grips Selector'!R76)+('Grips Selector'!R84*'Grips Selector'!$F$89)+('Grips Selector'!$F$89*'Grips Selector'!R89)+('Grips Selector'!R144*'Grips Selector'!$F$149)+('Grips Selector'!$F$149*'Grips Selector'!R149)+('Grips Selector'!R155*'Grips Selector'!$F$160)+('Grips Selector'!$F$160*'Grips Selector'!R160)</f>
        <v>0</v>
      </c>
      <c r="N26" s="39">
        <f>('Grips Selector'!S13*'Grips Selector'!$F$18)+('Grips Selector'!$F$18*'Grips Selector'!S18)+('Grips Selector'!S24*'Grips Selector'!$F$29)+('Grips Selector'!$F$29*'Grips Selector'!S29)+('Grips Selector'!S35*'Grips Selector'!$F$40)+('Grips Selector'!$F$40*'Grips Selector'!S40)+('Grips Selector'!S60*'Grips Selector'!$F$65)+('Grips Selector'!$F$65*'Grips Selector'!S65)+('Grips Selector'!S71*'Grips Selector'!$F$76)+('Grips Selector'!$F$76*'Grips Selector'!S76)+('Grips Selector'!S84*'Grips Selector'!$F$89)+('Grips Selector'!$F$89*'Grips Selector'!S89)+('Grips Selector'!S144*'Grips Selector'!$F$149)+('Grips Selector'!$F$149*'Grips Selector'!S149)+('Grips Selector'!S155*'Grips Selector'!$F$160)+('Grips Selector'!$F$160*'Grips Selector'!S160)</f>
        <v>0</v>
      </c>
      <c r="O26" s="40">
        <f>('Grips Selector'!T13*'Grips Selector'!$F$18)+('Grips Selector'!$F$18*'Grips Selector'!T18)+('Grips Selector'!T24*'Grips Selector'!$F$29)+('Grips Selector'!$F$29*'Grips Selector'!T29)+('Grips Selector'!T35*'Grips Selector'!$F$40)+('Grips Selector'!$F$40*'Grips Selector'!T40)+('Grips Selector'!T60*'Grips Selector'!$F$65)+('Grips Selector'!$F$65*'Grips Selector'!T65)+('Grips Selector'!T71*'Grips Selector'!$F$76)+('Grips Selector'!$F$76*'Grips Selector'!T76)+('Grips Selector'!T84*'Grips Selector'!$F$89)+('Grips Selector'!$F$89*'Grips Selector'!T89)+('Grips Selector'!T144*'Grips Selector'!$F$149)+('Grips Selector'!$F$149*'Grips Selector'!T149)+('Grips Selector'!T155*'Grips Selector'!$F$160)+('Grips Selector'!$F$160*'Grips Selector'!T160)</f>
        <v>0</v>
      </c>
      <c r="P26" s="40">
        <f>('Grips Selector'!U13*'Grips Selector'!$F$18)+('Grips Selector'!$F$18*'Grips Selector'!U18)+('Grips Selector'!U24*'Grips Selector'!$F$29)+('Grips Selector'!$F$29*'Grips Selector'!U29)+('Grips Selector'!U35*'Grips Selector'!$F$40)+('Grips Selector'!$F$40*'Grips Selector'!U40)+('Grips Selector'!U60*'Grips Selector'!$F$65)+('Grips Selector'!$F$65*'Grips Selector'!U65)+('Grips Selector'!U71*'Grips Selector'!$F$76)+('Grips Selector'!$F$76*'Grips Selector'!U76)+('Grips Selector'!U84*'Grips Selector'!$F$89)+('Grips Selector'!$F$89*'Grips Selector'!U89)+('Grips Selector'!U144*'Grips Selector'!$F$149)+('Grips Selector'!$F$149*'Grips Selector'!U149)+('Grips Selector'!U155*'Grips Selector'!$F$160)+('Grips Selector'!$F$160*'Grips Selector'!U160)</f>
        <v>0</v>
      </c>
      <c r="Q26" s="65">
        <f>('Grips Selector'!V13*'Grips Selector'!$F$18)+('Grips Selector'!$F$18*'Grips Selector'!V18)+('Grips Selector'!V24*'Grips Selector'!$F$29)+('Grips Selector'!$F$29*'Grips Selector'!V29)+('Grips Selector'!V35*'Grips Selector'!$F$40)+('Grips Selector'!$F$40*'Grips Selector'!V40)+('Grips Selector'!V60*'Grips Selector'!$F$65)+('Grips Selector'!$F$65*'Grips Selector'!V65)+('Grips Selector'!V71*'Grips Selector'!$F$76)+('Grips Selector'!$F$76*'Grips Selector'!V76)+('Grips Selector'!V84*'Grips Selector'!$F$89)+('Grips Selector'!$F$89*'Grips Selector'!V89)+('Grips Selector'!V144*'Grips Selector'!$F$149)+('Grips Selector'!$F$149*'Grips Selector'!V149)+('Grips Selector'!V155*'Grips Selector'!$F$160)+('Grips Selector'!$F$160*'Grips Selector'!V160)</f>
        <v>0</v>
      </c>
      <c r="R26" s="71">
        <f t="shared" si="4"/>
        <v>0</v>
      </c>
      <c r="S26" s="72" t="e">
        <f t="shared" si="5"/>
        <v>#DIV/0!</v>
      </c>
      <c r="AD26" s="24"/>
    </row>
    <row r="27" spans="2:30" ht="19.95" customHeight="1" thickTop="1" thickBot="1" x14ac:dyDescent="0.35">
      <c r="B27" s="25"/>
      <c r="C27" s="50" t="s">
        <v>19</v>
      </c>
      <c r="D27" s="70">
        <f>('Grips Selector'!I13*'Grips Selector'!$F$19)+('Grips Selector'!$F$19*'Grips Selector'!I19)+('Grips Selector'!I24*'Grips Selector'!$F$30)+('Grips Selector'!$F$30*'Grips Selector'!I30)+('Grips Selector'!I35*'Grips Selector'!$F$41)+('Grips Selector'!$F$41*'Grips Selector'!I41)+('Grips Selector'!I60*'Grips Selector'!$F$66)+('Grips Selector'!$F$66*'Grips Selector'!I66)+('Grips Selector'!I71*'Grips Selector'!$F$77)+('Grips Selector'!$F$77*'Grips Selector'!I77)+('Grips Selector'!I102*'Grips Selector'!$F$107)+('Grips Selector'!$F$107*'Grips Selector'!I107)+('Grips Selector'!I113*'Grips Selector'!$F$114)+('Grips Selector'!$F$114*'Grips Selector'!I114)+('Grips Selector'!I117*'Grips Selector'!$F$122)+('Grips Selector'!$F$122*'Grips Selector'!I122)+('Grips Selector'!I144*'Grips Selector'!$F$150)+('Grips Selector'!$F$150*'Grips Selector'!I150)+('Grips Selector'!I155*'Grips Selector'!$F$161)+('Grips Selector'!$F$161*'Grips Selector'!I161)+(('Grips Selector'!$F$132-4)*'Grips Selector'!I132)+(('Grips Selector'!$F$133-2)*'Grips Selector'!I133)+('Grips Selector'!$F$134*'Grips Selector'!I134)+(('Grips Selector'!$F$137-2)*'Grips Selector'!I137)+('Grips Selector'!$F$138*'Grips Selector'!I138)</f>
        <v>0</v>
      </c>
      <c r="E27" s="30">
        <f>('Grips Selector'!J13*'Grips Selector'!$F$19)+('Grips Selector'!$F$19*'Grips Selector'!J19)+('Grips Selector'!J24*'Grips Selector'!$F$30)+('Grips Selector'!$F$30*'Grips Selector'!J30)+('Grips Selector'!J35*'Grips Selector'!$F$41)+('Grips Selector'!$F$41*'Grips Selector'!J41)+('Grips Selector'!J60*'Grips Selector'!$F$66)+('Grips Selector'!$F$66*'Grips Selector'!J66)+('Grips Selector'!J71*'Grips Selector'!$F$77)+('Grips Selector'!$F$77*'Grips Selector'!J77)+('Grips Selector'!J102*'Grips Selector'!$F$107)+('Grips Selector'!$F$107*'Grips Selector'!J107)+('Grips Selector'!J113*'Grips Selector'!$F$114)+('Grips Selector'!$F$114*'Grips Selector'!J114)+('Grips Selector'!J117*'Grips Selector'!$F$122)+('Grips Selector'!$F$122*'Grips Selector'!J122)+('Grips Selector'!J144*'Grips Selector'!$F$150)+('Grips Selector'!$F$150*'Grips Selector'!J150)+('Grips Selector'!J155*'Grips Selector'!$F$161)+('Grips Selector'!$F$161*'Grips Selector'!J161)+(('Grips Selector'!$F$132-4)*'Grips Selector'!J132)+(('Grips Selector'!$F$133-2)*'Grips Selector'!J133)+('Grips Selector'!$F$134*'Grips Selector'!J134)+(('Grips Selector'!$F$137-2)*'Grips Selector'!J137)+('Grips Selector'!$F$138*'Grips Selector'!J138)</f>
        <v>0</v>
      </c>
      <c r="F27" s="31">
        <f>('Grips Selector'!K13*'Grips Selector'!$F$19)+('Grips Selector'!$F$19*'Grips Selector'!K19)+('Grips Selector'!K24*'Grips Selector'!$F$30)+('Grips Selector'!$F$30*'Grips Selector'!K30)+('Grips Selector'!K35*'Grips Selector'!$F$41)+('Grips Selector'!$F$41*'Grips Selector'!K41)+('Grips Selector'!K60*'Grips Selector'!$F$66)+('Grips Selector'!$F$66*'Grips Selector'!K66)+('Grips Selector'!K71*'Grips Selector'!$F$77)+('Grips Selector'!$F$77*'Grips Selector'!K77)+('Grips Selector'!K102*'Grips Selector'!$F$107)+('Grips Selector'!$F$107*'Grips Selector'!K107)+('Grips Selector'!K113*'Grips Selector'!$F$114)+('Grips Selector'!$F$114*'Grips Selector'!K114)+('Grips Selector'!K117*'Grips Selector'!$F$122)+('Grips Selector'!$F$122*'Grips Selector'!K122)+('Grips Selector'!K144*'Grips Selector'!$F$150)+('Grips Selector'!$F$150*'Grips Selector'!K150)+('Grips Selector'!K155*'Grips Selector'!$F$161)+('Grips Selector'!$F$161*'Grips Selector'!K161)+(('Grips Selector'!$F$132-4)*'Grips Selector'!K132)+(('Grips Selector'!$F$133-2)*'Grips Selector'!K133)+('Grips Selector'!$F$134*'Grips Selector'!K134)+(('Grips Selector'!$F$137-2)*'Grips Selector'!K137)+('Grips Selector'!$F$138*'Grips Selector'!K138)</f>
        <v>0</v>
      </c>
      <c r="G27" s="32">
        <f>('Grips Selector'!L13*'Grips Selector'!$F$19)+('Grips Selector'!$F$19*'Grips Selector'!L19)+('Grips Selector'!L24*'Grips Selector'!$F$30)+('Grips Selector'!$F$30*'Grips Selector'!L30)+('Grips Selector'!L35*'Grips Selector'!$F$41)+('Grips Selector'!$F$41*'Grips Selector'!L41)+('Grips Selector'!L60*'Grips Selector'!$F$66)+('Grips Selector'!$F$66*'Grips Selector'!L66)+('Grips Selector'!L71*'Grips Selector'!$F$77)+('Grips Selector'!$F$77*'Grips Selector'!L77)+('Grips Selector'!L102*'Grips Selector'!$F$107)+('Grips Selector'!$F$107*'Grips Selector'!L107)+('Grips Selector'!L113*'Grips Selector'!$F$114)+('Grips Selector'!$F$114*'Grips Selector'!L114)+('Grips Selector'!L117*'Grips Selector'!$F$122)+('Grips Selector'!$F$122*'Grips Selector'!L122)+('Grips Selector'!L144*'Grips Selector'!$F$150)+('Grips Selector'!$F$150*'Grips Selector'!L150)+('Grips Selector'!L155*'Grips Selector'!$F$161)+('Grips Selector'!$F$161*'Grips Selector'!L161)+(('Grips Selector'!$F$132-4)*'Grips Selector'!L132)+(('Grips Selector'!$F$133-2)*'Grips Selector'!L133)+('Grips Selector'!$F$134*'Grips Selector'!L134)+(('Grips Selector'!$F$137-2)*'Grips Selector'!L137)+('Grips Selector'!$F$138*'Grips Selector'!L138)</f>
        <v>0</v>
      </c>
      <c r="H27" s="33">
        <f>('Grips Selector'!M13*'Grips Selector'!$F$19)+('Grips Selector'!$F$19*'Grips Selector'!M19)+('Grips Selector'!M24*'Grips Selector'!$F$30)+('Grips Selector'!$F$30*'Grips Selector'!M30)+('Grips Selector'!M35*'Grips Selector'!$F$41)+('Grips Selector'!$F$41*'Grips Selector'!M41)+('Grips Selector'!M60*'Grips Selector'!$F$66)+('Grips Selector'!$F$66*'Grips Selector'!M66)+('Grips Selector'!M71*'Grips Selector'!$F$77)+('Grips Selector'!$F$77*'Grips Selector'!M77)+('Grips Selector'!M102*'Grips Selector'!$F$107)+('Grips Selector'!$F$107*'Grips Selector'!M107)+('Grips Selector'!M113*'Grips Selector'!$F$114)+('Grips Selector'!$F$114*'Grips Selector'!M114)+('Grips Selector'!M117*'Grips Selector'!$F$122)+('Grips Selector'!$F$122*'Grips Selector'!M122)+('Grips Selector'!M144*'Grips Selector'!$F$150)+('Grips Selector'!$F$150*'Grips Selector'!M150)+('Grips Selector'!M155*'Grips Selector'!$F$161)+('Grips Selector'!$F$161*'Grips Selector'!M161)+(('Grips Selector'!$F$132-4)*'Grips Selector'!M132)+(('Grips Selector'!$F$133-2)*'Grips Selector'!M133)+('Grips Selector'!$F$134*'Grips Selector'!M134)+(('Grips Selector'!$F$137-2)*'Grips Selector'!M137)+('Grips Selector'!$F$138*'Grips Selector'!M138)</f>
        <v>0</v>
      </c>
      <c r="I27" s="34">
        <f>('Grips Selector'!N13*'Grips Selector'!$F$19)+('Grips Selector'!$F$19*'Grips Selector'!N19)+('Grips Selector'!N24*'Grips Selector'!$F$30)+('Grips Selector'!$F$30*'Grips Selector'!N30)+('Grips Selector'!N35*'Grips Selector'!$F$41)+('Grips Selector'!$F$41*'Grips Selector'!N41)+('Grips Selector'!N60*'Grips Selector'!$F$66)+('Grips Selector'!$F$66*'Grips Selector'!N66)+('Grips Selector'!N71*'Grips Selector'!$F$77)+('Grips Selector'!$F$77*'Grips Selector'!N77)+('Grips Selector'!N102*'Grips Selector'!$F$107)+('Grips Selector'!$F$107*'Grips Selector'!N107)+('Grips Selector'!N113*'Grips Selector'!$F$114)+('Grips Selector'!$F$114*'Grips Selector'!N114)+('Grips Selector'!N117*'Grips Selector'!$F$122)+('Grips Selector'!$F$122*'Grips Selector'!N122)+('Grips Selector'!N144*'Grips Selector'!$F$150)+('Grips Selector'!$F$150*'Grips Selector'!N150)+('Grips Selector'!N155*'Grips Selector'!$F$161)+('Grips Selector'!$F$161*'Grips Selector'!N161)+(('Grips Selector'!$F$132-4)*'Grips Selector'!N132)+(('Grips Selector'!$F$133-2)*'Grips Selector'!N133)+('Grips Selector'!$F$134*'Grips Selector'!N134)+(('Grips Selector'!$F$137-2)*'Grips Selector'!N137)+('Grips Selector'!$F$138*'Grips Selector'!N138)</f>
        <v>0</v>
      </c>
      <c r="J27" s="35">
        <f>('Grips Selector'!O13*'Grips Selector'!$F$19)+('Grips Selector'!$F$19*'Grips Selector'!O19)+('Grips Selector'!O24*'Grips Selector'!$F$30)+('Grips Selector'!$F$30*'Grips Selector'!O30)+('Grips Selector'!O35*'Grips Selector'!$F$41)+('Grips Selector'!$F$41*'Grips Selector'!O41)+('Grips Selector'!O60*'Grips Selector'!$F$66)+('Grips Selector'!$F$66*'Grips Selector'!O66)+('Grips Selector'!O71*'Grips Selector'!$F$77)+('Grips Selector'!$F$77*'Grips Selector'!O77)+('Grips Selector'!O102*'Grips Selector'!$F$107)+('Grips Selector'!$F$107*'Grips Selector'!O107)+('Grips Selector'!O113*'Grips Selector'!$F$114)+('Grips Selector'!$F$114*'Grips Selector'!O114)+('Grips Selector'!O117*'Grips Selector'!$F$122)+('Grips Selector'!$F$122*'Grips Selector'!O122)+('Grips Selector'!O144*'Grips Selector'!$F$150)+('Grips Selector'!$F$150*'Grips Selector'!O150)+('Grips Selector'!O155*'Grips Selector'!$F$161)+('Grips Selector'!$F$161*'Grips Selector'!O161)+(('Grips Selector'!$F$132-4)*'Grips Selector'!O132)+(('Grips Selector'!$F$133-2)*'Grips Selector'!O133)+('Grips Selector'!$F$134*'Grips Selector'!O134)+(('Grips Selector'!$F$137-2)*'Grips Selector'!O137)+('Grips Selector'!$F$138*'Grips Selector'!O138)</f>
        <v>0</v>
      </c>
      <c r="K27" s="36">
        <f>('Grips Selector'!P13*'Grips Selector'!$F$19)+('Grips Selector'!$F$19*'Grips Selector'!P19)+('Grips Selector'!P24*'Grips Selector'!$F$30)+('Grips Selector'!$F$30*'Grips Selector'!P30)+('Grips Selector'!P35*'Grips Selector'!$F$41)+('Grips Selector'!$F$41*'Grips Selector'!P41)+('Grips Selector'!P60*'Grips Selector'!$F$66)+('Grips Selector'!$F$66*'Grips Selector'!P66)+('Grips Selector'!P71*'Grips Selector'!$F$77)+('Grips Selector'!$F$77*'Grips Selector'!P77)+('Grips Selector'!P102*'Grips Selector'!$F$107)+('Grips Selector'!$F$107*'Grips Selector'!P107)+('Grips Selector'!P113*'Grips Selector'!$F$114)+('Grips Selector'!$F$114*'Grips Selector'!P114)+('Grips Selector'!P117*'Grips Selector'!$F$122)+('Grips Selector'!$F$122*'Grips Selector'!P122)+('Grips Selector'!P144*'Grips Selector'!$F$150)+('Grips Selector'!$F$150*'Grips Selector'!P150)+('Grips Selector'!P155*'Grips Selector'!$F$161)+('Grips Selector'!$F$161*'Grips Selector'!P161)+(('Grips Selector'!$F$132-4)*'Grips Selector'!P132)+(('Grips Selector'!$F$133-2)*'Grips Selector'!P133)+('Grips Selector'!$F$134*'Grips Selector'!P134)+(('Grips Selector'!$F$137-2)*'Grips Selector'!P137)+('Grips Selector'!$F$138*'Grips Selector'!P138)</f>
        <v>0</v>
      </c>
      <c r="L27" s="37">
        <f>('Grips Selector'!Q13*'Grips Selector'!$F$19)+('Grips Selector'!$F$19*'Grips Selector'!Q19)+('Grips Selector'!Q24*'Grips Selector'!$F$30)+('Grips Selector'!$F$30*'Grips Selector'!Q30)+('Grips Selector'!Q35*'Grips Selector'!$F$41)+('Grips Selector'!$F$41*'Grips Selector'!Q41)+('Grips Selector'!Q60*'Grips Selector'!$F$66)+('Grips Selector'!$F$66*'Grips Selector'!Q66)+('Grips Selector'!Q71*'Grips Selector'!$F$77)+('Grips Selector'!$F$77*'Grips Selector'!Q77)+('Grips Selector'!Q102*'Grips Selector'!$F$107)+('Grips Selector'!$F$107*'Grips Selector'!Q107)+('Grips Selector'!Q113*'Grips Selector'!$F$114)+('Grips Selector'!$F$114*'Grips Selector'!Q114)+('Grips Selector'!Q117*'Grips Selector'!$F$122)+('Grips Selector'!$F$122*'Grips Selector'!Q122)+('Grips Selector'!Q144*'Grips Selector'!$F$150)+('Grips Selector'!$F$150*'Grips Selector'!Q150)+('Grips Selector'!Q155*'Grips Selector'!$F$161)+('Grips Selector'!$F$161*'Grips Selector'!Q161)+(('Grips Selector'!$F$132-4)*'Grips Selector'!Q132)+(('Grips Selector'!$F$133-2)*'Grips Selector'!Q133)+('Grips Selector'!$F$134*'Grips Selector'!Q134)+(('Grips Selector'!$F$137-2)*'Grips Selector'!Q137)+('Grips Selector'!$F$138*'Grips Selector'!Q138)</f>
        <v>0</v>
      </c>
      <c r="M27" s="38">
        <f>('Grips Selector'!R13*'Grips Selector'!$F$19)+('Grips Selector'!$F$19*'Grips Selector'!R19)+('Grips Selector'!R24*'Grips Selector'!$F$30)+('Grips Selector'!$F$30*'Grips Selector'!R30)+('Grips Selector'!R35*'Grips Selector'!$F$41)+('Grips Selector'!$F$41*'Grips Selector'!R41)+('Grips Selector'!R60*'Grips Selector'!$F$66)+('Grips Selector'!$F$66*'Grips Selector'!R66)+('Grips Selector'!R71*'Grips Selector'!$F$77)+('Grips Selector'!$F$77*'Grips Selector'!R77)+('Grips Selector'!R102*'Grips Selector'!$F$107)+('Grips Selector'!$F$107*'Grips Selector'!R107)+('Grips Selector'!R113*'Grips Selector'!$F$114)+('Grips Selector'!$F$114*'Grips Selector'!R114)+('Grips Selector'!R117*'Grips Selector'!$F$122)+('Grips Selector'!$F$122*'Grips Selector'!R122)+('Grips Selector'!R144*'Grips Selector'!$F$150)+('Grips Selector'!$F$150*'Grips Selector'!R150)+('Grips Selector'!R155*'Grips Selector'!$F$161)+('Grips Selector'!$F$161*'Grips Selector'!R161)+(('Grips Selector'!$F$132-4)*'Grips Selector'!R132)+(('Grips Selector'!$F$133-2)*'Grips Selector'!R133)+('Grips Selector'!$F$134*'Grips Selector'!R134)+(('Grips Selector'!$F$137-2)*'Grips Selector'!R137)+('Grips Selector'!$F$138*'Grips Selector'!R138)</f>
        <v>0</v>
      </c>
      <c r="N27" s="39">
        <f>('Grips Selector'!S13*'Grips Selector'!$F$19)+('Grips Selector'!$F$19*'Grips Selector'!S19)+('Grips Selector'!S24*'Grips Selector'!$F$30)+('Grips Selector'!$F$30*'Grips Selector'!S30)+('Grips Selector'!S35*'Grips Selector'!$F$41)+('Grips Selector'!$F$41*'Grips Selector'!S41)+('Grips Selector'!S60*'Grips Selector'!$F$66)+('Grips Selector'!$F$66*'Grips Selector'!S66)+('Grips Selector'!S71*'Grips Selector'!$F$77)+('Grips Selector'!$F$77*'Grips Selector'!S77)+('Grips Selector'!S102*'Grips Selector'!$F$107)+('Grips Selector'!$F$107*'Grips Selector'!S107)+('Grips Selector'!S113*'Grips Selector'!$F$114)+('Grips Selector'!$F$114*'Grips Selector'!S114)+('Grips Selector'!S117*'Grips Selector'!$F$122)+('Grips Selector'!$F$122*'Grips Selector'!S122)+('Grips Selector'!S144*'Grips Selector'!$F$150)+('Grips Selector'!$F$150*'Grips Selector'!S150)+('Grips Selector'!S155*'Grips Selector'!$F$161)+('Grips Selector'!$F$161*'Grips Selector'!S161)+(('Grips Selector'!$F$132-4)*'Grips Selector'!S132)+(('Grips Selector'!$F$133-2)*'Grips Selector'!S133)+('Grips Selector'!$F$134*'Grips Selector'!S134)+(('Grips Selector'!$F$137-2)*'Grips Selector'!S137)+('Grips Selector'!$F$138*'Grips Selector'!S138)</f>
        <v>0</v>
      </c>
      <c r="O27" s="40">
        <f>('Grips Selector'!T13*'Grips Selector'!$F$19)+('Grips Selector'!$F$19*'Grips Selector'!T19)+('Grips Selector'!T24*'Grips Selector'!$F$30)+('Grips Selector'!$F$30*'Grips Selector'!T30)+('Grips Selector'!T35*'Grips Selector'!$F$41)+('Grips Selector'!$F$41*'Grips Selector'!T41)+('Grips Selector'!T60*'Grips Selector'!$F$66)+('Grips Selector'!$F$66*'Grips Selector'!T66)+('Grips Selector'!T71*'Grips Selector'!$F$77)+('Grips Selector'!$F$77*'Grips Selector'!T77)+('Grips Selector'!T102*'Grips Selector'!$F$107)+('Grips Selector'!$F$107*'Grips Selector'!T107)+('Grips Selector'!T113*'Grips Selector'!$F$114)+('Grips Selector'!$F$114*'Grips Selector'!T114)+('Grips Selector'!T117*'Grips Selector'!$F$122)+('Grips Selector'!$F$122*'Grips Selector'!T122)+('Grips Selector'!T144*'Grips Selector'!$F$150)+('Grips Selector'!$F$150*'Grips Selector'!T150)+('Grips Selector'!T155*'Grips Selector'!$F$161)+('Grips Selector'!$F$161*'Grips Selector'!T161)+(('Grips Selector'!$F$132-4)*'Grips Selector'!T132)+(('Grips Selector'!$F$133-2)*'Grips Selector'!T133)+('Grips Selector'!$F$134*'Grips Selector'!T134)+(('Grips Selector'!$F$137-2)*'Grips Selector'!T137)+('Grips Selector'!$F$138*'Grips Selector'!T138)</f>
        <v>0</v>
      </c>
      <c r="P27" s="40">
        <f>('Grips Selector'!U13*'Grips Selector'!$F$19)+('Grips Selector'!$F$19*'Grips Selector'!U19)+('Grips Selector'!U24*'Grips Selector'!$F$30)+('Grips Selector'!$F$30*'Grips Selector'!U30)+('Grips Selector'!U35*'Grips Selector'!$F$41)+('Grips Selector'!$F$41*'Grips Selector'!U41)+('Grips Selector'!U60*'Grips Selector'!$F$66)+('Grips Selector'!$F$66*'Grips Selector'!U66)+('Grips Selector'!U71*'Grips Selector'!$F$77)+('Grips Selector'!$F$77*'Grips Selector'!U77)+('Grips Selector'!U102*'Grips Selector'!$F$107)+('Grips Selector'!$F$107*'Grips Selector'!U107)+('Grips Selector'!U113*'Grips Selector'!$F$114)+('Grips Selector'!$F$114*'Grips Selector'!U114)+('Grips Selector'!U117*'Grips Selector'!$F$122)+('Grips Selector'!$F$122*'Grips Selector'!U122)+('Grips Selector'!U144*'Grips Selector'!$F$150)+('Grips Selector'!$F$150*'Grips Selector'!U150)+('Grips Selector'!U155*'Grips Selector'!$F$161)+('Grips Selector'!$F$161*'Grips Selector'!U161)+(('Grips Selector'!$F$132-4)*'Grips Selector'!U132)+(('Grips Selector'!$F$133-2)*'Grips Selector'!U133)+('Grips Selector'!$F$134*'Grips Selector'!U134)+(('Grips Selector'!$F$137-2)*'Grips Selector'!U137)+('Grips Selector'!$F$138*'Grips Selector'!U138)</f>
        <v>0</v>
      </c>
      <c r="Q27" s="65">
        <f>('Grips Selector'!V13*'Grips Selector'!$F$19)+('Grips Selector'!$F$19*'Grips Selector'!V19)+('Grips Selector'!V24*'Grips Selector'!$F$30)+('Grips Selector'!$F$30*'Grips Selector'!V30)+('Grips Selector'!V35*'Grips Selector'!$F$41)+('Grips Selector'!$F$41*'Grips Selector'!V41)+('Grips Selector'!V60*'Grips Selector'!$F$66)+('Grips Selector'!$F$66*'Grips Selector'!V66)+('Grips Selector'!V71*'Grips Selector'!$F$77)+('Grips Selector'!$F$77*'Grips Selector'!V77)+('Grips Selector'!V102*'Grips Selector'!$F$107)+('Grips Selector'!$F$107*'Grips Selector'!V107)+('Grips Selector'!V113*'Grips Selector'!$F$114)+('Grips Selector'!$F$114*'Grips Selector'!V114)+('Grips Selector'!V117*'Grips Selector'!$F$122)+('Grips Selector'!$F$122*'Grips Selector'!V122)+('Grips Selector'!V144*'Grips Selector'!$F$150)+('Grips Selector'!$F$150*'Grips Selector'!V150)+('Grips Selector'!V155*'Grips Selector'!$F$161)+('Grips Selector'!$F$161*'Grips Selector'!V161)+(('Grips Selector'!$F$132-4)*'Grips Selector'!V132)+(('Grips Selector'!$F$133-2)*'Grips Selector'!V133)+('Grips Selector'!$F$134*'Grips Selector'!V134)+(('Grips Selector'!$F$137-2)*'Grips Selector'!V137)+('Grips Selector'!$F$138*'Grips Selector'!V138)</f>
        <v>0</v>
      </c>
      <c r="R27" s="71">
        <f t="shared" si="4"/>
        <v>0</v>
      </c>
      <c r="S27" s="72" t="e">
        <f t="shared" si="5"/>
        <v>#DIV/0!</v>
      </c>
      <c r="AD27" s="24"/>
    </row>
    <row r="28" spans="2:30" ht="19.95" customHeight="1" thickTop="1" thickBot="1" x14ac:dyDescent="0.35">
      <c r="B28" s="25"/>
      <c r="C28" s="50" t="s">
        <v>18</v>
      </c>
      <c r="D28" s="70">
        <f>('Grips Selector'!I13*'Grips Selector'!$F$20)+('Grips Selector'!$F$20*'Grips Selector'!I20)+('Grips Selector'!I24*'Grips Selector'!$F$31)+('Grips Selector'!$F$31*'Grips Selector'!I31)+('Grips Selector'!I35*'Grips Selector'!$F$42)+('Grips Selector'!$F$42*'Grips Selector'!I42)+('Grips Selector'!I60*'Grips Selector'!$F$67)+('Grips Selector'!I67*'Grips Selector'!$F$67)+('Grips Selector'!I71*'Grips Selector'!$F$78)+('Grips Selector'!$F$78*'Grips Selector'!I78)+('Grips Selector'!I84*'Grips Selector'!$F$90)+SUMPRODUCT('Grips Selector'!$F$90:$F$100,'Grips Selector'!I90:I100)+('Grips Selector'!I144*'Grips Selector'!$F$151)+('Grips Selector'!$F$151*'Grips Selector'!I151)+('Grips Selector'!I155*'Grips Selector'!$F$162)+('Grips Selector'!$F$162*'Grips Selector'!I162)+SUMPRODUCT('Grips Selector'!$F$47:$F$48,'Grips Selector'!I47:I48)+('Grips Selector'!I46*2)</f>
        <v>0</v>
      </c>
      <c r="E28" s="30">
        <f>('Grips Selector'!J13*'Grips Selector'!$F$20)+('Grips Selector'!$F$20*'Grips Selector'!J20)+('Grips Selector'!J24*'Grips Selector'!$F$31)+('Grips Selector'!$F$31*'Grips Selector'!J31)+('Grips Selector'!J35*'Grips Selector'!$F$42)+('Grips Selector'!$F$42*'Grips Selector'!J42)+('Grips Selector'!J60*'Grips Selector'!$F$67)+('Grips Selector'!J67*'Grips Selector'!$F$67)+('Grips Selector'!J71*'Grips Selector'!$F$78)+('Grips Selector'!$F$78*'Grips Selector'!J78)+('Grips Selector'!J84*'Grips Selector'!$F$90)+SUMPRODUCT('Grips Selector'!$F$90:$F$100,'Grips Selector'!J90:J100)+('Grips Selector'!J144*'Grips Selector'!$F$151)+('Grips Selector'!$F$151*'Grips Selector'!J151)+('Grips Selector'!J155*'Grips Selector'!$F$162)+('Grips Selector'!$F$162*'Grips Selector'!J162)+SUMPRODUCT('Grips Selector'!$F$47:$F$48,'Grips Selector'!J47:J48)+('Grips Selector'!J46*2)</f>
        <v>0</v>
      </c>
      <c r="F28" s="31">
        <f>('Grips Selector'!K13*'Grips Selector'!$F$20)+('Grips Selector'!$F$20*'Grips Selector'!K20)+('Grips Selector'!K24*'Grips Selector'!$F$31)+('Grips Selector'!$F$31*'Grips Selector'!K31)+('Grips Selector'!K35*'Grips Selector'!$F$42)+('Grips Selector'!$F$42*'Grips Selector'!K42)+('Grips Selector'!K60*'Grips Selector'!$F$67)+('Grips Selector'!K67*'Grips Selector'!$F$67)+('Grips Selector'!K71*'Grips Selector'!$F$78)+('Grips Selector'!$F$78*'Grips Selector'!K78)+('Grips Selector'!K84*'Grips Selector'!$F$90)+SUMPRODUCT('Grips Selector'!$F$90:$F$100,'Grips Selector'!K90:K100)+('Grips Selector'!K144*'Grips Selector'!$F$151)+('Grips Selector'!$F$151*'Grips Selector'!K151)+('Grips Selector'!K155*'Grips Selector'!$F$162)+('Grips Selector'!$F$162*'Grips Selector'!K162)+SUMPRODUCT('Grips Selector'!$F$47:$F$48,'Grips Selector'!K47:K48)+('Grips Selector'!K46*2)</f>
        <v>0</v>
      </c>
      <c r="G28" s="32">
        <f>('Grips Selector'!L13*'Grips Selector'!$F$20)+('Grips Selector'!$F$20*'Grips Selector'!L20)+('Grips Selector'!L24*'Grips Selector'!$F$31)+('Grips Selector'!$F$31*'Grips Selector'!L31)+('Grips Selector'!L35*'Grips Selector'!$F$42)+('Grips Selector'!$F$42*'Grips Selector'!L42)+('Grips Selector'!L60*'Grips Selector'!$F$67)+('Grips Selector'!L67*'Grips Selector'!$F$67)+('Grips Selector'!L71*'Grips Selector'!$F$78)+('Grips Selector'!$F$78*'Grips Selector'!L78)+('Grips Selector'!L84*'Grips Selector'!$F$90)+SUMPRODUCT('Grips Selector'!$F$90:$F$100,'Grips Selector'!L90:L100)+('Grips Selector'!L144*'Grips Selector'!$F$151)+('Grips Selector'!$F$151*'Grips Selector'!L151)+('Grips Selector'!L155*'Grips Selector'!$F$162)+('Grips Selector'!$F$162*'Grips Selector'!L162)+SUMPRODUCT('Grips Selector'!$F$47:$F$48,'Grips Selector'!L47:L48)+('Grips Selector'!L46*2)</f>
        <v>0</v>
      </c>
      <c r="H28" s="33">
        <f>('Grips Selector'!M13*'Grips Selector'!$F$20)+('Grips Selector'!$F$20*'Grips Selector'!M20)+('Grips Selector'!M24*'Grips Selector'!$F$31)+('Grips Selector'!$F$31*'Grips Selector'!M31)+('Grips Selector'!M35*'Grips Selector'!$F$42)+('Grips Selector'!$F$42*'Grips Selector'!M42)+('Grips Selector'!M60*'Grips Selector'!$F$67)+('Grips Selector'!M67*'Grips Selector'!$F$67)+('Grips Selector'!M71*'Grips Selector'!$F$78)+('Grips Selector'!$F$78*'Grips Selector'!M78)+('Grips Selector'!M84*'Grips Selector'!$F$90)+SUMPRODUCT('Grips Selector'!$F$90:$F$100,'Grips Selector'!M90:M100)+('Grips Selector'!M144*'Grips Selector'!$F$151)+('Grips Selector'!$F$151*'Grips Selector'!M151)+('Grips Selector'!M155*'Grips Selector'!$F$162)+('Grips Selector'!$F$162*'Grips Selector'!M162)+SUMPRODUCT('Grips Selector'!$F$47:$F$48,'Grips Selector'!M47:M48)+('Grips Selector'!M46*2)</f>
        <v>0</v>
      </c>
      <c r="I28" s="34">
        <f>('Grips Selector'!N13*'Grips Selector'!$F$20)+('Grips Selector'!$F$20*'Grips Selector'!N20)+('Grips Selector'!N24*'Grips Selector'!$F$31)+('Grips Selector'!$F$31*'Grips Selector'!N31)+('Grips Selector'!N35*'Grips Selector'!$F$42)+('Grips Selector'!$F$42*'Grips Selector'!N42)+('Grips Selector'!N60*'Grips Selector'!$F$67)+('Grips Selector'!N67*'Grips Selector'!$F$67)+('Grips Selector'!N71*'Grips Selector'!$F$78)+('Grips Selector'!$F$78*'Grips Selector'!N78)+('Grips Selector'!N84*'Grips Selector'!$F$90)+SUMPRODUCT('Grips Selector'!$F$90:$F$100,'Grips Selector'!N90:N100)+('Grips Selector'!N144*'Grips Selector'!$F$151)+('Grips Selector'!$F$151*'Grips Selector'!N151)+('Grips Selector'!N155*'Grips Selector'!$F$162)+('Grips Selector'!$F$162*'Grips Selector'!N162)+SUMPRODUCT('Grips Selector'!$F$47:$F$48,'Grips Selector'!N47:N48)+('Grips Selector'!N46*2)</f>
        <v>0</v>
      </c>
      <c r="J28" s="35">
        <f>('Grips Selector'!O13*'Grips Selector'!$F$20)+('Grips Selector'!$F$20*'Grips Selector'!O20)+('Grips Selector'!O24*'Grips Selector'!$F$31)+('Grips Selector'!$F$31*'Grips Selector'!O31)+('Grips Selector'!O35*'Grips Selector'!$F$42)+('Grips Selector'!$F$42*'Grips Selector'!O42)+('Grips Selector'!O60*'Grips Selector'!$F$67)+('Grips Selector'!O67*'Grips Selector'!$F$67)+('Grips Selector'!O71*'Grips Selector'!$F$78)+('Grips Selector'!$F$78*'Grips Selector'!O78)+('Grips Selector'!O84*'Grips Selector'!$F$90)+SUMPRODUCT('Grips Selector'!$F$90:$F$100,'Grips Selector'!O90:O100)+('Grips Selector'!O144*'Grips Selector'!$F$151)+('Grips Selector'!$F$151*'Grips Selector'!O151)+('Grips Selector'!O155*'Grips Selector'!$F$162)+('Grips Selector'!$F$162*'Grips Selector'!O162)+SUMPRODUCT('Grips Selector'!$F$47:$F$48,'Grips Selector'!O47:O48)+('Grips Selector'!O46*2)</f>
        <v>0</v>
      </c>
      <c r="K28" s="36">
        <f>('Grips Selector'!P13*'Grips Selector'!$F$20)+('Grips Selector'!$F$20*'Grips Selector'!P20)+('Grips Selector'!P24*'Grips Selector'!$F$31)+('Grips Selector'!$F$31*'Grips Selector'!P31)+('Grips Selector'!P35*'Grips Selector'!$F$42)+('Grips Selector'!$F$42*'Grips Selector'!P42)+('Grips Selector'!P60*'Grips Selector'!$F$67)+('Grips Selector'!P67*'Grips Selector'!$F$67)+('Grips Selector'!P71*'Grips Selector'!$F$78)+('Grips Selector'!$F$78*'Grips Selector'!P78)+('Grips Selector'!P84*'Grips Selector'!$F$90)+SUMPRODUCT('Grips Selector'!$F$90:$F$100,'Grips Selector'!P90:P100)+('Grips Selector'!P144*'Grips Selector'!$F$151)+('Grips Selector'!$F$151*'Grips Selector'!P151)+('Grips Selector'!P155*'Grips Selector'!$F$162)+('Grips Selector'!$F$162*'Grips Selector'!P162)+SUMPRODUCT('Grips Selector'!$F$47:$F$48,'Grips Selector'!P47:P48)+('Grips Selector'!P46*2)</f>
        <v>0</v>
      </c>
      <c r="L28" s="37">
        <f>('Grips Selector'!Q13*'Grips Selector'!$F$20)+('Grips Selector'!$F$20*'Grips Selector'!Q20)+('Grips Selector'!Q24*'Grips Selector'!$F$31)+('Grips Selector'!$F$31*'Grips Selector'!Q31)+('Grips Selector'!Q35*'Grips Selector'!$F$42)+('Grips Selector'!$F$42*'Grips Selector'!Q42)+('Grips Selector'!Q60*'Grips Selector'!$F$67)+('Grips Selector'!Q67*'Grips Selector'!$F$67)+('Grips Selector'!Q71*'Grips Selector'!$F$78)+('Grips Selector'!$F$78*'Grips Selector'!Q78)+('Grips Selector'!Q84*'Grips Selector'!$F$90)+SUMPRODUCT('Grips Selector'!$F$90:$F$100,'Grips Selector'!Q90:Q100)+('Grips Selector'!Q144*'Grips Selector'!$F$151)+('Grips Selector'!$F$151*'Grips Selector'!Q151)+('Grips Selector'!Q155*'Grips Selector'!$F$162)+('Grips Selector'!$F$162*'Grips Selector'!Q162)+SUMPRODUCT('Grips Selector'!$F$47:$F$48,'Grips Selector'!Q47:Q48)+('Grips Selector'!Q46*2)</f>
        <v>0</v>
      </c>
      <c r="M28" s="38">
        <f>('Grips Selector'!R13*'Grips Selector'!$F$20)+('Grips Selector'!$F$20*'Grips Selector'!R20)+('Grips Selector'!R24*'Grips Selector'!$F$31)+('Grips Selector'!$F$31*'Grips Selector'!R31)+('Grips Selector'!R35*'Grips Selector'!$F$42)+('Grips Selector'!$F$42*'Grips Selector'!R42)+('Grips Selector'!R60*'Grips Selector'!$F$67)+('Grips Selector'!R67*'Grips Selector'!$F$67)+('Grips Selector'!R71*'Grips Selector'!$F$78)+('Grips Selector'!$F$78*'Grips Selector'!R78)+('Grips Selector'!R84*'Grips Selector'!$F$90)+SUMPRODUCT('Grips Selector'!$F$90:$F$100,'Grips Selector'!R90:R100)+('Grips Selector'!R144*'Grips Selector'!$F$151)+('Grips Selector'!$F$151*'Grips Selector'!R151)+('Grips Selector'!R155*'Grips Selector'!$F$162)+('Grips Selector'!$F$162*'Grips Selector'!R162)+SUMPRODUCT('Grips Selector'!$F$47:$F$48,'Grips Selector'!R47:R48)+('Grips Selector'!R46*2)</f>
        <v>0</v>
      </c>
      <c r="N28" s="39">
        <f>('Grips Selector'!S13*'Grips Selector'!$F$20)+('Grips Selector'!$F$20*'Grips Selector'!S20)+('Grips Selector'!S24*'Grips Selector'!$F$31)+('Grips Selector'!$F$31*'Grips Selector'!S31)+('Grips Selector'!S35*'Grips Selector'!$F$42)+('Grips Selector'!$F$42*'Grips Selector'!S42)+('Grips Selector'!S60*'Grips Selector'!$F$67)+('Grips Selector'!S67*'Grips Selector'!$F$67)+('Grips Selector'!S71*'Grips Selector'!$F$78)+('Grips Selector'!$F$78*'Grips Selector'!S78)+('Grips Selector'!S84*'Grips Selector'!$F$90)+SUMPRODUCT('Grips Selector'!$F$90:$F$100,'Grips Selector'!S90:S100)+('Grips Selector'!S144*'Grips Selector'!$F$151)+('Grips Selector'!$F$151*'Grips Selector'!S151)+('Grips Selector'!S155*'Grips Selector'!$F$162)+('Grips Selector'!$F$162*'Grips Selector'!S162)+SUMPRODUCT('Grips Selector'!$F$47:$F$48,'Grips Selector'!S47:S48)+('Grips Selector'!S46*2)</f>
        <v>0</v>
      </c>
      <c r="O28" s="40">
        <f>('Grips Selector'!T13*'Grips Selector'!$F$20)+('Grips Selector'!$F$20*'Grips Selector'!T20)+('Grips Selector'!T24*'Grips Selector'!$F$31)+('Grips Selector'!$F$31*'Grips Selector'!T31)+('Grips Selector'!T35*'Grips Selector'!$F$42)+('Grips Selector'!$F$42*'Grips Selector'!T42)+('Grips Selector'!T60*'Grips Selector'!$F$67)+('Grips Selector'!T67*'Grips Selector'!$F$67)+('Grips Selector'!T71*'Grips Selector'!$F$78)+('Grips Selector'!$F$78*'Grips Selector'!T78)+('Grips Selector'!T84*'Grips Selector'!$F$90)+SUMPRODUCT('Grips Selector'!$F$90:$F$100,'Grips Selector'!T90:T100)+('Grips Selector'!T144*'Grips Selector'!$F$151)+('Grips Selector'!$F$151*'Grips Selector'!T151)+('Grips Selector'!T155*'Grips Selector'!$F$162)+('Grips Selector'!$F$162*'Grips Selector'!T162)+SUMPRODUCT('Grips Selector'!$F$47:$F$48,'Grips Selector'!T47:T48)+('Grips Selector'!T46*2)</f>
        <v>0</v>
      </c>
      <c r="P28" s="40">
        <f>('Grips Selector'!U13*'Grips Selector'!$F$20)+('Grips Selector'!$F$20*'Grips Selector'!U20)+('Grips Selector'!U24*'Grips Selector'!$F$31)+('Grips Selector'!$F$31*'Grips Selector'!U31)+('Grips Selector'!U35*'Grips Selector'!$F$42)+('Grips Selector'!$F$42*'Grips Selector'!U42)+('Grips Selector'!U60*'Grips Selector'!$F$67)+('Grips Selector'!U67*'Grips Selector'!$F$67)+('Grips Selector'!U71*'Grips Selector'!$F$78)+('Grips Selector'!$F$78*'Grips Selector'!U78)+('Grips Selector'!U84*'Grips Selector'!$F$90)+SUMPRODUCT('Grips Selector'!$F$90:$F$100,'Grips Selector'!U90:U100)+('Grips Selector'!U144*'Grips Selector'!$F$151)+('Grips Selector'!$F$151*'Grips Selector'!U151)+('Grips Selector'!U155*'Grips Selector'!$F$162)+('Grips Selector'!$F$162*'Grips Selector'!U162)+SUMPRODUCT('Grips Selector'!$F$47:$F$48,'Grips Selector'!U47:U48)+('Grips Selector'!U46*2)</f>
        <v>0</v>
      </c>
      <c r="Q28" s="65">
        <f>('Grips Selector'!V13*'Grips Selector'!$F$20)+('Grips Selector'!$F$20*'Grips Selector'!V20)+('Grips Selector'!V24*'Grips Selector'!$F$31)+('Grips Selector'!$F$31*'Grips Selector'!V31)+('Grips Selector'!V35*'Grips Selector'!$F$42)+('Grips Selector'!$F$42*'Grips Selector'!V42)+('Grips Selector'!V60*'Grips Selector'!$F$67)+('Grips Selector'!V67*'Grips Selector'!$F$67)+('Grips Selector'!V71*'Grips Selector'!$F$78)+('Grips Selector'!$F$78*'Grips Selector'!V78)+('Grips Selector'!V84*'Grips Selector'!$F$90)+SUMPRODUCT('Grips Selector'!$F$90:$F$100,'Grips Selector'!V90:V100)+('Grips Selector'!V144*'Grips Selector'!$F$151)+('Grips Selector'!$F$151*'Grips Selector'!V151)+('Grips Selector'!V155*'Grips Selector'!$F$162)+('Grips Selector'!$F$162*'Grips Selector'!V162)+SUMPRODUCT('Grips Selector'!$F$47:$F$48,'Grips Selector'!V47:V48)+('Grips Selector'!V46*2)</f>
        <v>0</v>
      </c>
      <c r="R28" s="71">
        <f t="shared" si="4"/>
        <v>0</v>
      </c>
      <c r="S28" s="72" t="e">
        <f t="shared" si="5"/>
        <v>#DIV/0!</v>
      </c>
      <c r="AD28" s="24"/>
    </row>
    <row r="29" spans="2:30" ht="19.95" customHeight="1" thickTop="1" thickBot="1" x14ac:dyDescent="0.35">
      <c r="B29" s="25"/>
      <c r="C29" s="50" t="s">
        <v>17</v>
      </c>
      <c r="D29" s="70">
        <f>('Grips Selector'!I13*'Grips Selector'!$F$21)+('Grips Selector'!$F$21*'Grips Selector'!I21)+('Grips Selector'!I24*'Grips Selector'!$F$32)+('Grips Selector'!$F$32*'Grips Selector'!I32)+('Grips Selector'!I35*'Grips Selector'!$F$43)+('Grips Selector'!$F$43*'Grips Selector'!I43)+('Grips Selector'!I60*'Grips Selector'!$F$68)+('Grips Selector'!$F$68*'Grips Selector'!I68)+('Grips Selector'!I71*'Grips Selector'!$F$79)+('Grips Selector'!$F$79*'Grips Selector'!I79)+('Grips Selector'!I102*'Grips Selector'!$F$108)+SUMPRODUCT('Grips Selector'!$F$108:$F$111,'Grips Selector'!I108:I111)+('Grips Selector'!I113*'Grips Selector'!$F$115)+('Grips Selector'!$F$115*'Grips Selector'!I115)+('Grips Selector'!I117*'Grips Selector'!$F$123)+SUMPRODUCT('Grips Selector'!$F$123:$F$125,'Grips Selector'!I123:I125)+('Grips Selector'!I144*'Grips Selector'!$F$152)+('Grips Selector'!$F$152*'Grips Selector'!I152)+('Grips Selector'!I155*'Grips Selector'!$F$163)+('Grips Selector'!$F$163*'Grips Selector'!I163)+SUMPRODUCT('Grips Selector'!$F$49:$F$50,'Grips Selector'!I49:I50)+('Grips Selector'!I46*2)+(('Grips Selector'!$F$132-4)*'Grips Selector'!I132)+(('Grips Selector'!$F$133-2)*'Grips Selector'!I133)+('Grips Selector'!$F$135*'Grips Selector'!I135)+(('Grips Selector'!$F$137-2)*'Grips Selector'!I137)+('Grips Selector'!$F$139*'Grips Selector'!I139)</f>
        <v>0</v>
      </c>
      <c r="E29" s="30">
        <f>('Grips Selector'!J13*'Grips Selector'!$F$21)+('Grips Selector'!$F$21*'Grips Selector'!J21)+('Grips Selector'!J24*'Grips Selector'!$F$32)+('Grips Selector'!$F$32*'Grips Selector'!J32)+('Grips Selector'!J35*'Grips Selector'!$F$43)+('Grips Selector'!$F$43*'Grips Selector'!J43)+('Grips Selector'!J60*'Grips Selector'!$F$68)+('Grips Selector'!$F$68*'Grips Selector'!J68)+('Grips Selector'!J71*'Grips Selector'!$F$79)+('Grips Selector'!$F$79*'Grips Selector'!J79)+('Grips Selector'!J102*'Grips Selector'!$F$108)+SUMPRODUCT('Grips Selector'!$F$108:$F$111,'Grips Selector'!J108:J111)+('Grips Selector'!J113*'Grips Selector'!$F$115)+('Grips Selector'!$F$115*'Grips Selector'!J115)+('Grips Selector'!J117*'Grips Selector'!$F$123)+SUMPRODUCT('Grips Selector'!$F$123:$F$125,'Grips Selector'!J123:J125)+('Grips Selector'!J144*'Grips Selector'!$F$152)+('Grips Selector'!$F$152*'Grips Selector'!J152)+('Grips Selector'!J155*'Grips Selector'!$F$163)+('Grips Selector'!$F$163*'Grips Selector'!J163)+SUMPRODUCT('Grips Selector'!$F$49:$F$50,'Grips Selector'!J49:J50)+('Grips Selector'!J46*2)+(('Grips Selector'!$F$132-4)*'Grips Selector'!J132)+(('Grips Selector'!$F$133-2)*'Grips Selector'!J133)+('Grips Selector'!$F$135*'Grips Selector'!J135)+(('Grips Selector'!$F$137-2)*'Grips Selector'!J137)+('Grips Selector'!$F$139*'Grips Selector'!J139)</f>
        <v>0</v>
      </c>
      <c r="F29" s="31">
        <f>('Grips Selector'!K13*'Grips Selector'!$F$21)+('Grips Selector'!$F$21*'Grips Selector'!K21)+('Grips Selector'!K24*'Grips Selector'!$F$32)+('Grips Selector'!$F$32*'Grips Selector'!K32)+('Grips Selector'!K35*'Grips Selector'!$F$43)+('Grips Selector'!$F$43*'Grips Selector'!K43)+('Grips Selector'!K60*'Grips Selector'!$F$68)+('Grips Selector'!$F$68*'Grips Selector'!K68)+('Grips Selector'!K71*'Grips Selector'!$F$79)+('Grips Selector'!$F$79*'Grips Selector'!K79)+('Grips Selector'!K102*'Grips Selector'!$F$108)+SUMPRODUCT('Grips Selector'!$F$108:$F$111,'Grips Selector'!K108:K111)+('Grips Selector'!K113*'Grips Selector'!$F$115)+('Grips Selector'!$F$115*'Grips Selector'!K115)+('Grips Selector'!K117*'Grips Selector'!$F$123)+SUMPRODUCT('Grips Selector'!$F$123:$F$125,'Grips Selector'!K123:K125)+('Grips Selector'!K144*'Grips Selector'!$F$152)+('Grips Selector'!$F$152*'Grips Selector'!K152)+('Grips Selector'!K155*'Grips Selector'!$F$163)+('Grips Selector'!$F$163*'Grips Selector'!K163)+SUMPRODUCT('Grips Selector'!$F$49:$F$50,'Grips Selector'!K49:K50)+('Grips Selector'!K46*2)+(('Grips Selector'!$F$132-4)*'Grips Selector'!K132)+(('Grips Selector'!$F$133-2)*'Grips Selector'!K133)+('Grips Selector'!$F$135*'Grips Selector'!K135)+(('Grips Selector'!$F$137-2)*'Grips Selector'!K137)+('Grips Selector'!$F$139*'Grips Selector'!K139)</f>
        <v>0</v>
      </c>
      <c r="G29" s="32">
        <f>('Grips Selector'!L13*'Grips Selector'!$F$21)+('Grips Selector'!$F$21*'Grips Selector'!L21)+('Grips Selector'!L24*'Grips Selector'!$F$32)+('Grips Selector'!$F$32*'Grips Selector'!L32)+('Grips Selector'!L35*'Grips Selector'!$F$43)+('Grips Selector'!$F$43*'Grips Selector'!L43)+('Grips Selector'!L60*'Grips Selector'!$F$68)+('Grips Selector'!$F$68*'Grips Selector'!L68)+('Grips Selector'!L71*'Grips Selector'!$F$79)+('Grips Selector'!$F$79*'Grips Selector'!L79)+('Grips Selector'!L102*'Grips Selector'!$F$108)+SUMPRODUCT('Grips Selector'!$F$108:$F$111,'Grips Selector'!L108:L111)+('Grips Selector'!L113*'Grips Selector'!$F$115)+('Grips Selector'!$F$115*'Grips Selector'!L115)+('Grips Selector'!L117*'Grips Selector'!$F$123)+SUMPRODUCT('Grips Selector'!$F$123:$F$125,'Grips Selector'!L123:L125)+('Grips Selector'!L144*'Grips Selector'!$F$152)+('Grips Selector'!$F$152*'Grips Selector'!L152)+('Grips Selector'!L155*'Grips Selector'!$F$163)+('Grips Selector'!$F$163*'Grips Selector'!L163)+SUMPRODUCT('Grips Selector'!$F$49:$F$50,'Grips Selector'!L49:L50)+('Grips Selector'!L46*2)+(('Grips Selector'!$F$132-4)*'Grips Selector'!L132)+(('Grips Selector'!$F$133-2)*'Grips Selector'!L133)+('Grips Selector'!$F$135*'Grips Selector'!L135)+(('Grips Selector'!$F$137-2)*'Grips Selector'!L137)+('Grips Selector'!$F$139*'Grips Selector'!L139)</f>
        <v>0</v>
      </c>
      <c r="H29" s="33">
        <f>('Grips Selector'!M13*'Grips Selector'!$F$21)+('Grips Selector'!$F$21*'Grips Selector'!M21)+('Grips Selector'!M24*'Grips Selector'!$F$32)+('Grips Selector'!$F$32*'Grips Selector'!M32)+('Grips Selector'!M35*'Grips Selector'!$F$43)+('Grips Selector'!$F$43*'Grips Selector'!M43)+('Grips Selector'!M60*'Grips Selector'!$F$68)+('Grips Selector'!$F$68*'Grips Selector'!M68)+('Grips Selector'!M71*'Grips Selector'!$F$79)+('Grips Selector'!$F$79*'Grips Selector'!M79)+('Grips Selector'!M102*'Grips Selector'!$F$108)+SUMPRODUCT('Grips Selector'!$F$108:$F$111,'Grips Selector'!M108:M111)+('Grips Selector'!M113*'Grips Selector'!$F$115)+('Grips Selector'!$F$115*'Grips Selector'!M115)+('Grips Selector'!M117*'Grips Selector'!$F$123)+SUMPRODUCT('Grips Selector'!$F$123:$F$125,'Grips Selector'!M123:M125)+('Grips Selector'!M144*'Grips Selector'!$F$152)+('Grips Selector'!$F$152*'Grips Selector'!M152)+('Grips Selector'!M155*'Grips Selector'!$F$163)+('Grips Selector'!$F$163*'Grips Selector'!M163)+SUMPRODUCT('Grips Selector'!$F$49:$F$50,'Grips Selector'!M49:M50)+('Grips Selector'!M46*2)+(('Grips Selector'!$F$132-4)*'Grips Selector'!M132)+(('Grips Selector'!$F$133-2)*'Grips Selector'!M133)+('Grips Selector'!$F$135*'Grips Selector'!M135)+(('Grips Selector'!$F$137-2)*'Grips Selector'!M137)+('Grips Selector'!$F$139*'Grips Selector'!M139)</f>
        <v>0</v>
      </c>
      <c r="I29" s="34">
        <f>('Grips Selector'!N13*'Grips Selector'!$F$21)+('Grips Selector'!$F$21*'Grips Selector'!N21)+('Grips Selector'!N24*'Grips Selector'!$F$32)+('Grips Selector'!$F$32*'Grips Selector'!N32)+('Grips Selector'!N35*'Grips Selector'!$F$43)+('Grips Selector'!$F$43*'Grips Selector'!N43)+('Grips Selector'!N60*'Grips Selector'!$F$68)+('Grips Selector'!$F$68*'Grips Selector'!N68)+('Grips Selector'!N71*'Grips Selector'!$F$79)+('Grips Selector'!$F$79*'Grips Selector'!N79)+('Grips Selector'!N102*'Grips Selector'!$F$108)+SUMPRODUCT('Grips Selector'!$F$108:$F$111,'Grips Selector'!N108:N111)+('Grips Selector'!N113*'Grips Selector'!$F$115)+('Grips Selector'!$F$115*'Grips Selector'!N115)+('Grips Selector'!N117*'Grips Selector'!$F$123)+SUMPRODUCT('Grips Selector'!$F$123:$F$125,'Grips Selector'!N123:N125)+('Grips Selector'!N144*'Grips Selector'!$F$152)+('Grips Selector'!$F$152*'Grips Selector'!N152)+('Grips Selector'!N155*'Grips Selector'!$F$163)+('Grips Selector'!$F$163*'Grips Selector'!N163)+SUMPRODUCT('Grips Selector'!$F$49:$F$50,'Grips Selector'!N49:N50)+('Grips Selector'!N46*2)+(('Grips Selector'!$F$132-4)*'Grips Selector'!N132)+(('Grips Selector'!$F$133-2)*'Grips Selector'!N133)+('Grips Selector'!$F$135*'Grips Selector'!N135)+(('Grips Selector'!$F$137-2)*'Grips Selector'!N137)+('Grips Selector'!$F$139*'Grips Selector'!N139)</f>
        <v>0</v>
      </c>
      <c r="J29" s="35">
        <f>('Grips Selector'!O13*'Grips Selector'!$F$21)+('Grips Selector'!$F$21*'Grips Selector'!O21)+('Grips Selector'!O24*'Grips Selector'!$F$32)+('Grips Selector'!$F$32*'Grips Selector'!O32)+('Grips Selector'!O35*'Grips Selector'!$F$43)+('Grips Selector'!$F$43*'Grips Selector'!O43)+('Grips Selector'!O60*'Grips Selector'!$F$68)+('Grips Selector'!$F$68*'Grips Selector'!O68)+('Grips Selector'!O71*'Grips Selector'!$F$79)+('Grips Selector'!$F$79*'Grips Selector'!O79)+('Grips Selector'!O102*'Grips Selector'!$F$108)+SUMPRODUCT('Grips Selector'!$F$108:$F$111,'Grips Selector'!O108:O111)+('Grips Selector'!O113*'Grips Selector'!$F$115)+('Grips Selector'!$F$115*'Grips Selector'!O115)+('Grips Selector'!O117*'Grips Selector'!$F$123)+SUMPRODUCT('Grips Selector'!$F$123:$F$125,'Grips Selector'!O123:O125)+('Grips Selector'!O144*'Grips Selector'!$F$152)+('Grips Selector'!$F$152*'Grips Selector'!O152)+('Grips Selector'!O155*'Grips Selector'!$F$163)+('Grips Selector'!$F$163*'Grips Selector'!O163)+SUMPRODUCT('Grips Selector'!$F$49:$F$50,'Grips Selector'!O49:O50)+('Grips Selector'!O46*2)+(('Grips Selector'!$F$132-4)*'Grips Selector'!O132)+(('Grips Selector'!$F$133-2)*'Grips Selector'!O133)+('Grips Selector'!$F$135*'Grips Selector'!O135)+(('Grips Selector'!$F$137-2)*'Grips Selector'!O137)+('Grips Selector'!$F$139*'Grips Selector'!O139)</f>
        <v>0</v>
      </c>
      <c r="K29" s="36">
        <f>('Grips Selector'!P13*'Grips Selector'!$F$21)+('Grips Selector'!$F$21*'Grips Selector'!P21)+('Grips Selector'!P24*'Grips Selector'!$F$32)+('Grips Selector'!$F$32*'Grips Selector'!P32)+('Grips Selector'!P35*'Grips Selector'!$F$43)+('Grips Selector'!$F$43*'Grips Selector'!P43)+('Grips Selector'!P60*'Grips Selector'!$F$68)+('Grips Selector'!$F$68*'Grips Selector'!P68)+('Grips Selector'!P71*'Grips Selector'!$F$79)+('Grips Selector'!$F$79*'Grips Selector'!P79)+('Grips Selector'!P102*'Grips Selector'!$F$108)+SUMPRODUCT('Grips Selector'!$F$108:$F$111,'Grips Selector'!P108:P111)+('Grips Selector'!P113*'Grips Selector'!$F$115)+('Grips Selector'!$F$115*'Grips Selector'!P115)+('Grips Selector'!P117*'Grips Selector'!$F$123)+SUMPRODUCT('Grips Selector'!$F$123:$F$125,'Grips Selector'!P123:P125)+('Grips Selector'!P144*'Grips Selector'!$F$152)+('Grips Selector'!$F$152*'Grips Selector'!P152)+('Grips Selector'!P155*'Grips Selector'!$F$163)+('Grips Selector'!$F$163*'Grips Selector'!P163)+SUMPRODUCT('Grips Selector'!$F$49:$F$50,'Grips Selector'!P49:P50)+('Grips Selector'!P46*2)+(('Grips Selector'!$F$132-4)*'Grips Selector'!P132)+(('Grips Selector'!$F$133-2)*'Grips Selector'!P133)+('Grips Selector'!$F$135*'Grips Selector'!P135)+(('Grips Selector'!$F$137-2)*'Grips Selector'!P137)+('Grips Selector'!$F$139*'Grips Selector'!P139)</f>
        <v>0</v>
      </c>
      <c r="L29" s="37">
        <f>('Grips Selector'!Q13*'Grips Selector'!$F$21)+('Grips Selector'!$F$21*'Grips Selector'!Q21)+('Grips Selector'!Q24*'Grips Selector'!$F$32)+('Grips Selector'!$F$32*'Grips Selector'!Q32)+('Grips Selector'!Q35*'Grips Selector'!$F$43)+('Grips Selector'!$F$43*'Grips Selector'!Q43)+('Grips Selector'!Q60*'Grips Selector'!$F$68)+('Grips Selector'!$F$68*'Grips Selector'!Q68)+('Grips Selector'!Q71*'Grips Selector'!$F$79)+('Grips Selector'!$F$79*'Grips Selector'!Q79)+('Grips Selector'!Q102*'Grips Selector'!$F$108)+SUMPRODUCT('Grips Selector'!$F$108:$F$111,'Grips Selector'!Q108:Q111)+('Grips Selector'!Q113*'Grips Selector'!$F$115)+('Grips Selector'!$F$115*'Grips Selector'!Q115)+('Grips Selector'!Q117*'Grips Selector'!$F$123)+SUMPRODUCT('Grips Selector'!$F$123:$F$125,'Grips Selector'!Q123:Q125)+('Grips Selector'!Q144*'Grips Selector'!$F$152)+('Grips Selector'!$F$152*'Grips Selector'!Q152)+('Grips Selector'!Q155*'Grips Selector'!$F$163)+('Grips Selector'!$F$163*'Grips Selector'!Q163)+SUMPRODUCT('Grips Selector'!$F$49:$F$50,'Grips Selector'!Q49:Q50)+('Grips Selector'!Q46*2)+(('Grips Selector'!$F$132-4)*'Grips Selector'!Q132)+(('Grips Selector'!$F$133-2)*'Grips Selector'!Q133)+('Grips Selector'!$F$135*'Grips Selector'!Q135)+(('Grips Selector'!$F$137-2)*'Grips Selector'!Q137)+('Grips Selector'!$F$139*'Grips Selector'!Q139)</f>
        <v>0</v>
      </c>
      <c r="M29" s="38">
        <f>('Grips Selector'!R13*'Grips Selector'!$F$21)+('Grips Selector'!$F$21*'Grips Selector'!R21)+('Grips Selector'!R24*'Grips Selector'!$F$32)+('Grips Selector'!$F$32*'Grips Selector'!R32)+('Grips Selector'!R35*'Grips Selector'!$F$43)+('Grips Selector'!$F$43*'Grips Selector'!R43)+('Grips Selector'!R60*'Grips Selector'!$F$68)+('Grips Selector'!$F$68*'Grips Selector'!R68)+('Grips Selector'!R71*'Grips Selector'!$F$79)+('Grips Selector'!$F$79*'Grips Selector'!R79)+('Grips Selector'!R102*'Grips Selector'!$F$108)+SUMPRODUCT('Grips Selector'!$F$108:$F$111,'Grips Selector'!R108:R111)+('Grips Selector'!R113*'Grips Selector'!$F$115)+('Grips Selector'!$F$115*'Grips Selector'!R115)+('Grips Selector'!R117*'Grips Selector'!$F$123)+SUMPRODUCT('Grips Selector'!$F$123:$F$125,'Grips Selector'!R123:R125)+('Grips Selector'!R144*'Grips Selector'!$F$152)+('Grips Selector'!$F$152*'Grips Selector'!R152)+('Grips Selector'!R155*'Grips Selector'!$F$163)+('Grips Selector'!$F$163*'Grips Selector'!R163)+SUMPRODUCT('Grips Selector'!$F$49:$F$50,'Grips Selector'!R49:R50)+('Grips Selector'!R46*2)+(('Grips Selector'!$F$132-4)*'Grips Selector'!R132)+(('Grips Selector'!$F$133-2)*'Grips Selector'!R133)+('Grips Selector'!$F$135*'Grips Selector'!R135)+(('Grips Selector'!$F$137-2)*'Grips Selector'!R137)+('Grips Selector'!$F$139*'Grips Selector'!R139)</f>
        <v>0</v>
      </c>
      <c r="N29" s="39">
        <f>('Grips Selector'!S13*'Grips Selector'!$F$21)+('Grips Selector'!$F$21*'Grips Selector'!S21)+('Grips Selector'!S24*'Grips Selector'!$F$32)+('Grips Selector'!$F$32*'Grips Selector'!S32)+('Grips Selector'!S35*'Grips Selector'!$F$43)+('Grips Selector'!$F$43*'Grips Selector'!S43)+('Grips Selector'!S60*'Grips Selector'!$F$68)+('Grips Selector'!$F$68*'Grips Selector'!S68)+('Grips Selector'!S71*'Grips Selector'!$F$79)+('Grips Selector'!$F$79*'Grips Selector'!S79)+('Grips Selector'!S102*'Grips Selector'!$F$108)+SUMPRODUCT('Grips Selector'!$F$108:$F$111,'Grips Selector'!S108:S111)+('Grips Selector'!S113*'Grips Selector'!$F$115)+('Grips Selector'!$F$115*'Grips Selector'!S115)+('Grips Selector'!S117*'Grips Selector'!$F$123)+SUMPRODUCT('Grips Selector'!$F$123:$F$125,'Grips Selector'!S123:S125)+('Grips Selector'!S144*'Grips Selector'!$F$152)+('Grips Selector'!$F$152*'Grips Selector'!S152)+('Grips Selector'!S155*'Grips Selector'!$F$163)+('Grips Selector'!$F$163*'Grips Selector'!S163)+SUMPRODUCT('Grips Selector'!$F$49:$F$50,'Grips Selector'!S49:S50)+('Grips Selector'!S46*2)+(('Grips Selector'!$F$132-4)*'Grips Selector'!S132)+(('Grips Selector'!$F$133-2)*'Grips Selector'!S133)+('Grips Selector'!$F$135*'Grips Selector'!S135)+(('Grips Selector'!$F$137-2)*'Grips Selector'!S137)+('Grips Selector'!$F$139*'Grips Selector'!S139)</f>
        <v>0</v>
      </c>
      <c r="O29" s="40">
        <f>('Grips Selector'!T13*'Grips Selector'!$F$21)+('Grips Selector'!$F$21*'Grips Selector'!T21)+('Grips Selector'!T24*'Grips Selector'!$F$32)+('Grips Selector'!$F$32*'Grips Selector'!T32)+('Grips Selector'!T35*'Grips Selector'!$F$43)+('Grips Selector'!$F$43*'Grips Selector'!T43)+('Grips Selector'!T60*'Grips Selector'!$F$68)+('Grips Selector'!$F$68*'Grips Selector'!T68)+('Grips Selector'!T71*'Grips Selector'!$F$79)+('Grips Selector'!$F$79*'Grips Selector'!T79)+('Grips Selector'!T102*'Grips Selector'!$F$108)+SUMPRODUCT('Grips Selector'!$F$108:$F$111,'Grips Selector'!T108:T111)+('Grips Selector'!T113*'Grips Selector'!$F$115)+('Grips Selector'!$F$115*'Grips Selector'!T115)+('Grips Selector'!T117*'Grips Selector'!$F$123)+SUMPRODUCT('Grips Selector'!$F$123:$F$125,'Grips Selector'!T123:T125)+('Grips Selector'!T144*'Grips Selector'!$F$152)+('Grips Selector'!$F$152*'Grips Selector'!T152)+('Grips Selector'!T155*'Grips Selector'!$F$163)+('Grips Selector'!$F$163*'Grips Selector'!T163)+SUMPRODUCT('Grips Selector'!$F$49:$F$50,'Grips Selector'!T49:T50)+('Grips Selector'!T46*2)+(('Grips Selector'!$F$132-4)*'Grips Selector'!T132)+(('Grips Selector'!$F$133-2)*'Grips Selector'!T133)+('Grips Selector'!$F$135*'Grips Selector'!T135)+(('Grips Selector'!$F$137-2)*'Grips Selector'!T137)+('Grips Selector'!$F$139*'Grips Selector'!T139)</f>
        <v>0</v>
      </c>
      <c r="P29" s="40">
        <f>('Grips Selector'!U13*'Grips Selector'!$F$21)+('Grips Selector'!$F$21*'Grips Selector'!U21)+('Grips Selector'!U24*'Grips Selector'!$F$32)+('Grips Selector'!$F$32*'Grips Selector'!U32)+('Grips Selector'!U35*'Grips Selector'!$F$43)+('Grips Selector'!$F$43*'Grips Selector'!U43)+('Grips Selector'!U60*'Grips Selector'!$F$68)+('Grips Selector'!$F$68*'Grips Selector'!U68)+('Grips Selector'!U71*'Grips Selector'!$F$79)+('Grips Selector'!$F$79*'Grips Selector'!U79)+('Grips Selector'!U102*'Grips Selector'!$F$108)+SUMPRODUCT('Grips Selector'!$F$108:$F$111,'Grips Selector'!U108:U111)+('Grips Selector'!U113*'Grips Selector'!$F$115)+('Grips Selector'!$F$115*'Grips Selector'!U115)+('Grips Selector'!U117*'Grips Selector'!$F$123)+SUMPRODUCT('Grips Selector'!$F$123:$F$125,'Grips Selector'!U123:U125)+('Grips Selector'!U144*'Grips Selector'!$F$152)+('Grips Selector'!$F$152*'Grips Selector'!U152)+('Grips Selector'!U155*'Grips Selector'!$F$163)+('Grips Selector'!$F$163*'Grips Selector'!U163)+SUMPRODUCT('Grips Selector'!$F$49:$F$50,'Grips Selector'!U49:U50)+('Grips Selector'!U46*2)+(('Grips Selector'!$F$132-4)*'Grips Selector'!U132)+(('Grips Selector'!$F$133-2)*'Grips Selector'!U133)+('Grips Selector'!$F$135*'Grips Selector'!U135)+(('Grips Selector'!$F$137-2)*'Grips Selector'!U137)+('Grips Selector'!$F$139*'Grips Selector'!U139)</f>
        <v>0</v>
      </c>
      <c r="Q29" s="65">
        <f>('Grips Selector'!V13*'Grips Selector'!$F$21)+('Grips Selector'!$F$21*'Grips Selector'!V21)+('Grips Selector'!V24*'Grips Selector'!$F$32)+('Grips Selector'!$F$32*'Grips Selector'!V32)+('Grips Selector'!V35*'Grips Selector'!$F$43)+('Grips Selector'!$F$43*'Grips Selector'!V43)+('Grips Selector'!V60*'Grips Selector'!$F$68)+('Grips Selector'!$F$68*'Grips Selector'!V68)+('Grips Selector'!V71*'Grips Selector'!$F$79)+('Grips Selector'!$F$79*'Grips Selector'!V79)+('Grips Selector'!V102*'Grips Selector'!$F$108)+SUMPRODUCT('Grips Selector'!$F$108:$F$111,'Grips Selector'!V108:V111)+('Grips Selector'!V113*'Grips Selector'!$F$115)+('Grips Selector'!$F$115*'Grips Selector'!V115)+('Grips Selector'!V117*'Grips Selector'!$F$123)+SUMPRODUCT('Grips Selector'!$F$123:$F$125,'Grips Selector'!V123:V125)+('Grips Selector'!V144*'Grips Selector'!$F$152)+('Grips Selector'!$F$152*'Grips Selector'!V152)+('Grips Selector'!V155*'Grips Selector'!$F$163)+('Grips Selector'!$F$163*'Grips Selector'!V163)+SUMPRODUCT('Grips Selector'!$F$49:$F$50,'Grips Selector'!V49:V50)+('Grips Selector'!V46*2)+(('Grips Selector'!$F$132-4)*'Grips Selector'!V132)+(('Grips Selector'!$F$133-2)*'Grips Selector'!V133)+('Grips Selector'!$F$135*'Grips Selector'!V135)+(('Grips Selector'!$F$137-2)*'Grips Selector'!V137)+('Grips Selector'!$F$139*'Grips Selector'!V139)</f>
        <v>0</v>
      </c>
      <c r="R29" s="71">
        <f t="shared" si="4"/>
        <v>0</v>
      </c>
      <c r="S29" s="72" t="e">
        <f t="shared" si="5"/>
        <v>#DIV/0!</v>
      </c>
      <c r="AD29" s="24"/>
    </row>
    <row r="30" spans="2:30" ht="19.95" customHeight="1" thickTop="1" thickBot="1" x14ac:dyDescent="0.35">
      <c r="B30" s="25"/>
      <c r="C30" s="50" t="s">
        <v>16</v>
      </c>
      <c r="D30" s="70">
        <f>('Grips Selector'!I13*('Grips Selector'!$F$13-69))+('Grips Selector'!$F$22*'Grips Selector'!I22)+('Grips Selector'!I24*('Grips Selector'!$F$24-69))+('Grips Selector'!$F$33*'Grips Selector'!I33)+(('Grips Selector'!$F$35-69)*'Grips Selector'!I35)+('Grips Selector'!$F$44*'Grips Selector'!I44)+(('Grips Selector'!$F$60-69)*'Grips Selector'!I60)+('Grips Selector'!$F$69*'Grips Selector'!I69)+(('Grips Selector'!$F$71-69)*'Grips Selector'!I71)+('Grips Selector'!$F$80*'Grips Selector'!I80)+(('Grips Selector'!$F$84-85)*'Grips Selector'!I84)+SUMPRODUCT('Grips Selector'!$F$165:$F$170,'Grips Selector'!I165:I170)+(('Grips Selector'!$F$102-63)*'Grips Selector'!I102)+('Grips Selector'!$F$171*'Grips Selector'!I171)+('Grips Selector'!$F$172*'Grips Selector'!I172)+(('Grips Selector'!$F$117-60)*'Grips Selector'!I117)+SUMPRODUCT('Grips Selector'!$F$126:$F$130,'Grips Selector'!I126:I130)+(('Grips Selector'!$F$144-69)*'Grips Selector'!I144)+('Grips Selector'!$F$153*'Grips Selector'!I153)+(('Grips Selector'!$F$155-69)*'Grips Selector'!I155)+('Grips Selector'!$F$164*'Grips Selector'!I164)+('Grips Selector'!I46*6)+SUMPRODUCT('Grips Selector'!$F$51:$F$56,'Grips Selector'!I51:I56)+(('Grips Selector'!$F$132-4)*'Grips Selector'!I132)+(('Grips Selector'!$F$133-2)*'Grips Selector'!I133)+('Grips Selector'!$F$136*'Grips Selector'!I136)+(('Grips Selector'!$F$137-2)*'Grips Selector'!I137)+('Grips Selector'!$F$140*'Grips Selector'!I140)</f>
        <v>0</v>
      </c>
      <c r="E30" s="74">
        <f>('Grips Selector'!J13*('Grips Selector'!$F$13-69))+('Grips Selector'!$F$22*'Grips Selector'!J22)+('Grips Selector'!J24*('Grips Selector'!$F$24-69))+('Grips Selector'!$F$33*'Grips Selector'!J33)+(('Grips Selector'!$F$35-69)*'Grips Selector'!J35)+('Grips Selector'!$F$44*'Grips Selector'!J44)+(('Grips Selector'!$F$60-69)*'Grips Selector'!J60)+('Grips Selector'!$F$69*'Grips Selector'!J69)+(('Grips Selector'!$F$71-69)*'Grips Selector'!J71)+('Grips Selector'!$F$80*'Grips Selector'!J80)+(('Grips Selector'!$F$84-85)*'Grips Selector'!J84)+SUMPRODUCT('Grips Selector'!$F$165:$F$170,'Grips Selector'!J165:J170)+(('Grips Selector'!$F$102-63)*'Grips Selector'!J102)+('Grips Selector'!$F$171*'Grips Selector'!J171)+('Grips Selector'!$F$172*'Grips Selector'!J172)+(('Grips Selector'!$F$117-60)*'Grips Selector'!J117)+SUMPRODUCT('Grips Selector'!$F$126:$F$130,'Grips Selector'!J126:J130)+(('Grips Selector'!$F$144-69)*'Grips Selector'!J144)+('Grips Selector'!$F$153*'Grips Selector'!J153)+(('Grips Selector'!$F$155-69)*'Grips Selector'!J155)+('Grips Selector'!$F$164*'Grips Selector'!J164)+('Grips Selector'!J46*6)+SUMPRODUCT('Grips Selector'!$F$51:$F$56,'Grips Selector'!J51:J56)+(('Grips Selector'!$F$132-4)*'Grips Selector'!J132)+(('Grips Selector'!$F$133-2)*'Grips Selector'!J133)+('Grips Selector'!$F$136*'Grips Selector'!J136)+(('Grips Selector'!$F$137-2)*'Grips Selector'!J137)+('Grips Selector'!$F$140*'Grips Selector'!J140)</f>
        <v>0</v>
      </c>
      <c r="F30" s="75">
        <f>('Grips Selector'!K13*('Grips Selector'!$F$13-69))+('Grips Selector'!$F$22*'Grips Selector'!K22)+('Grips Selector'!K24*('Grips Selector'!$F$24-69))+('Grips Selector'!$F$33*'Grips Selector'!K33)+(('Grips Selector'!$F$35-69)*'Grips Selector'!K35)+('Grips Selector'!$F$44*'Grips Selector'!K44)+(('Grips Selector'!$F$60-69)*'Grips Selector'!K60)+('Grips Selector'!$F$69*'Grips Selector'!K69)+(('Grips Selector'!$F$71-69)*'Grips Selector'!K71)+('Grips Selector'!$F$80*'Grips Selector'!K80)+(('Grips Selector'!$F$84-85)*'Grips Selector'!K84)+SUMPRODUCT('Grips Selector'!$F$165:$F$170,'Grips Selector'!K165:K170)+(('Grips Selector'!$F$102-63)*'Grips Selector'!K102)+('Grips Selector'!$F$171*'Grips Selector'!K171)+('Grips Selector'!$F$172*'Grips Selector'!K172)+(('Grips Selector'!$F$117-60)*'Grips Selector'!K117)+SUMPRODUCT('Grips Selector'!$F$126:$F$130,'Grips Selector'!K126:K130)+(('Grips Selector'!$F$144-69)*'Grips Selector'!K144)+('Grips Selector'!$F$153*'Grips Selector'!K153)+(('Grips Selector'!$F$155-69)*'Grips Selector'!K155)+('Grips Selector'!$F$164*'Grips Selector'!K164)+('Grips Selector'!K46*6)+SUMPRODUCT('Grips Selector'!$F$51:$F$56,'Grips Selector'!K51:K56)+(('Grips Selector'!$F$132-4)*'Grips Selector'!K132)+(('Grips Selector'!$F$133-2)*'Grips Selector'!K133)+('Grips Selector'!$F$136*'Grips Selector'!K136)+(('Grips Selector'!$F$137-2)*'Grips Selector'!K137)+('Grips Selector'!$F$140*'Grips Selector'!K140)</f>
        <v>0</v>
      </c>
      <c r="G30" s="76">
        <f>('Grips Selector'!L13*('Grips Selector'!$F$13-69))+('Grips Selector'!$F$22*'Grips Selector'!L22)+('Grips Selector'!L24*('Grips Selector'!$F$24-69))+('Grips Selector'!$F$33*'Grips Selector'!L33)+(('Grips Selector'!$F$35-69)*'Grips Selector'!L35)+('Grips Selector'!$F$44*'Grips Selector'!L44)+(('Grips Selector'!$F$60-69)*'Grips Selector'!L60)+('Grips Selector'!$F$69*'Grips Selector'!L69)+(('Grips Selector'!$F$71-69)*'Grips Selector'!L71)+('Grips Selector'!$F$80*'Grips Selector'!L80)+(('Grips Selector'!$F$84-85)*'Grips Selector'!L84)+SUMPRODUCT('Grips Selector'!$F$165:$F$170,'Grips Selector'!L165:L170)+(('Grips Selector'!$F$102-63)*'Grips Selector'!L102)+('Grips Selector'!$F$171*'Grips Selector'!L171)+('Grips Selector'!$F$172*'Grips Selector'!L172)+(('Grips Selector'!$F$117-60)*'Grips Selector'!L117)+SUMPRODUCT('Grips Selector'!$F$126:$F$130,'Grips Selector'!L126:L130)+(('Grips Selector'!$F$144-69)*'Grips Selector'!L144)+('Grips Selector'!$F$153*'Grips Selector'!L153)+(('Grips Selector'!$F$155-69)*'Grips Selector'!L155)+('Grips Selector'!$F$164*'Grips Selector'!L164)+('Grips Selector'!L46*6)+SUMPRODUCT('Grips Selector'!$F$51:$F$56,'Grips Selector'!L51:L56)+(('Grips Selector'!$F$132-4)*'Grips Selector'!L132)+(('Grips Selector'!$F$133-2)*'Grips Selector'!L133)+('Grips Selector'!$F$136*'Grips Selector'!L136)+(('Grips Selector'!$F$137-2)*'Grips Selector'!L137)+('Grips Selector'!$F$140*'Grips Selector'!L140)</f>
        <v>0</v>
      </c>
      <c r="H30" s="77">
        <f>('Grips Selector'!M13*('Grips Selector'!$F$13-69))+('Grips Selector'!$F$22*'Grips Selector'!M22)+('Grips Selector'!M24*('Grips Selector'!$F$24-69))+('Grips Selector'!$F$33*'Grips Selector'!M33)+(('Grips Selector'!$F$35-69)*'Grips Selector'!M35)+('Grips Selector'!$F$44*'Grips Selector'!M44)+(('Grips Selector'!$F$60-69)*'Grips Selector'!M60)+('Grips Selector'!$F$69*'Grips Selector'!M69)+(('Grips Selector'!$F$71-69)*'Grips Selector'!M71)+('Grips Selector'!$F$80*'Grips Selector'!M80)+(('Grips Selector'!$F$84-85)*'Grips Selector'!M84)+SUMPRODUCT('Grips Selector'!$F$165:$F$170,'Grips Selector'!M165:M170)+(('Grips Selector'!$F$102-63)*'Grips Selector'!M102)+('Grips Selector'!$F$171*'Grips Selector'!M171)+('Grips Selector'!$F$172*'Grips Selector'!M172)+(('Grips Selector'!$F$117-60)*'Grips Selector'!M117)+SUMPRODUCT('Grips Selector'!$F$126:$F$130,'Grips Selector'!M126:M130)+(('Grips Selector'!$F$144-69)*'Grips Selector'!M144)+('Grips Selector'!$F$153*'Grips Selector'!M153)+(('Grips Selector'!$F$155-69)*'Grips Selector'!M155)+('Grips Selector'!$F$164*'Grips Selector'!M164)+('Grips Selector'!M46*6)+SUMPRODUCT('Grips Selector'!$F$51:$F$56,'Grips Selector'!M51:M56)+(('Grips Selector'!$F$132-4)*'Grips Selector'!M132)+(('Grips Selector'!$F$133-2)*'Grips Selector'!M133)+('Grips Selector'!$F$136*'Grips Selector'!M136)+(('Grips Selector'!$F$137-2)*'Grips Selector'!M137)+('Grips Selector'!$F$140*'Grips Selector'!M140)</f>
        <v>0</v>
      </c>
      <c r="I30" s="78">
        <f>('Grips Selector'!N13*('Grips Selector'!$F$13-69))+('Grips Selector'!$F$22*'Grips Selector'!N22)+('Grips Selector'!N24*('Grips Selector'!$F$24-69))+('Grips Selector'!$F$33*'Grips Selector'!N33)+(('Grips Selector'!$F$35-69)*'Grips Selector'!N35)+('Grips Selector'!$F$44*'Grips Selector'!N44)+(('Grips Selector'!$F$60-69)*'Grips Selector'!N60)+('Grips Selector'!$F$69*'Grips Selector'!N69)+(('Grips Selector'!$F$71-69)*'Grips Selector'!N71)+('Grips Selector'!$F$80*'Grips Selector'!N80)+(('Grips Selector'!$F$84-85)*'Grips Selector'!N84)+SUMPRODUCT('Grips Selector'!$F$165:$F$170,'Grips Selector'!N165:N170)+(('Grips Selector'!$F$102-63)*'Grips Selector'!N102)+('Grips Selector'!$F$171*'Grips Selector'!N171)+('Grips Selector'!$F$172*'Grips Selector'!N172)+(('Grips Selector'!$F$117-60)*'Grips Selector'!N117)+SUMPRODUCT('Grips Selector'!$F$126:$F$130,'Grips Selector'!N126:N130)+(('Grips Selector'!$F$144-69)*'Grips Selector'!N144)+('Grips Selector'!$F$153*'Grips Selector'!N153)+(('Grips Selector'!$F$155-69)*'Grips Selector'!N155)+('Grips Selector'!$F$164*'Grips Selector'!N164)+('Grips Selector'!N46*6)+SUMPRODUCT('Grips Selector'!$F$51:$F$56,'Grips Selector'!N51:N56)+(('Grips Selector'!$F$132-4)*'Grips Selector'!N132)+(('Grips Selector'!$F$133-2)*'Grips Selector'!N133)+('Grips Selector'!$F$136*'Grips Selector'!N136)+(('Grips Selector'!$F$137-2)*'Grips Selector'!N137)+('Grips Selector'!$F$140*'Grips Selector'!N140)</f>
        <v>0</v>
      </c>
      <c r="J30" s="79">
        <f>('Grips Selector'!O13*('Grips Selector'!$F$13-69))+('Grips Selector'!$F$22*'Grips Selector'!O22)+('Grips Selector'!O24*('Grips Selector'!$F$24-69))+('Grips Selector'!$F$33*'Grips Selector'!O33)+(('Grips Selector'!$F$35-69)*'Grips Selector'!O35)+('Grips Selector'!$F$44*'Grips Selector'!O44)+(('Grips Selector'!$F$60-69)*'Grips Selector'!O60)+('Grips Selector'!$F$69*'Grips Selector'!O69)+(('Grips Selector'!$F$71-69)*'Grips Selector'!O71)+('Grips Selector'!$F$80*'Grips Selector'!O80)+(('Grips Selector'!$F$84-85)*'Grips Selector'!O84)+SUMPRODUCT('Grips Selector'!$F$165:$F$170,'Grips Selector'!O165:O170)+(('Grips Selector'!$F$102-63)*'Grips Selector'!O102)+('Grips Selector'!$F$171*'Grips Selector'!O171)+('Grips Selector'!$F$172*'Grips Selector'!O172)+(('Grips Selector'!$F$117-60)*'Grips Selector'!O117)+SUMPRODUCT('Grips Selector'!$F$126:$F$130,'Grips Selector'!O126:O130)+(('Grips Selector'!$F$144-69)*'Grips Selector'!O144)+('Grips Selector'!$F$153*'Grips Selector'!O153)+(('Grips Selector'!$F$155-69)*'Grips Selector'!O155)+('Grips Selector'!$F$164*'Grips Selector'!O164)+('Grips Selector'!O46*6)+SUMPRODUCT('Grips Selector'!$F$51:$F$56,'Grips Selector'!O51:O56)+(('Grips Selector'!$F$132-4)*'Grips Selector'!O132)+(('Grips Selector'!$F$133-2)*'Grips Selector'!O133)+('Grips Selector'!$F$136*'Grips Selector'!O136)+(('Grips Selector'!$F$137-2)*'Grips Selector'!O137)+('Grips Selector'!$F$140*'Grips Selector'!O140)</f>
        <v>0</v>
      </c>
      <c r="K30" s="80">
        <f>('Grips Selector'!P13*('Grips Selector'!$F$13-69))+('Grips Selector'!$F$22*'Grips Selector'!P22)+('Grips Selector'!P24*('Grips Selector'!$F$24-69))+('Grips Selector'!$F$33*'Grips Selector'!P33)+(('Grips Selector'!$F$35-69)*'Grips Selector'!P35)+('Grips Selector'!$F$44*'Grips Selector'!P44)+(('Grips Selector'!$F$60-69)*'Grips Selector'!P60)+('Grips Selector'!$F$69*'Grips Selector'!P69)+(('Grips Selector'!$F$71-69)*'Grips Selector'!P71)+('Grips Selector'!$F$80*'Grips Selector'!P80)+(('Grips Selector'!$F$84-85)*'Grips Selector'!P84)+SUMPRODUCT('Grips Selector'!$F$165:$F$170,'Grips Selector'!P165:P170)+(('Grips Selector'!$F$102-63)*'Grips Selector'!P102)+('Grips Selector'!$F$171*'Grips Selector'!P171)+('Grips Selector'!$F$172*'Grips Selector'!P172)+(('Grips Selector'!$F$117-60)*'Grips Selector'!P117)+SUMPRODUCT('Grips Selector'!$F$126:$F$130,'Grips Selector'!P126:P130)+(('Grips Selector'!$F$144-69)*'Grips Selector'!P144)+('Grips Selector'!$F$153*'Grips Selector'!P153)+(('Grips Selector'!$F$155-69)*'Grips Selector'!P155)+('Grips Selector'!$F$164*'Grips Selector'!P164)+('Grips Selector'!P46*6)+SUMPRODUCT('Grips Selector'!$F$51:$F$56,'Grips Selector'!P51:P56)+(('Grips Selector'!$F$132-4)*'Grips Selector'!P132)+(('Grips Selector'!$F$133-2)*'Grips Selector'!P133)+('Grips Selector'!$F$136*'Grips Selector'!P136)+(('Grips Selector'!$F$137-2)*'Grips Selector'!P137)+('Grips Selector'!$F$140*'Grips Selector'!P140)</f>
        <v>0</v>
      </c>
      <c r="L30" s="81">
        <f>('Grips Selector'!Q13*('Grips Selector'!$F$13-69))+('Grips Selector'!$F$22*'Grips Selector'!Q22)+('Grips Selector'!Q24*('Grips Selector'!$F$24-69))+('Grips Selector'!$F$33*'Grips Selector'!Q33)+(('Grips Selector'!$F$35-69)*'Grips Selector'!Q35)+('Grips Selector'!$F$44*'Grips Selector'!Q44)+(('Grips Selector'!$F$60-69)*'Grips Selector'!Q60)+('Grips Selector'!$F$69*'Grips Selector'!Q69)+(('Grips Selector'!$F$71-69)*'Grips Selector'!Q71)+('Grips Selector'!$F$80*'Grips Selector'!Q80)+(('Grips Selector'!$F$84-85)*'Grips Selector'!Q84)+SUMPRODUCT('Grips Selector'!$F$165:$F$170,'Grips Selector'!Q165:Q170)+(('Grips Selector'!$F$102-63)*'Grips Selector'!Q102)+('Grips Selector'!$F$171*'Grips Selector'!Q171)+('Grips Selector'!$F$172*'Grips Selector'!Q172)+(('Grips Selector'!$F$117-60)*'Grips Selector'!Q117)+SUMPRODUCT('Grips Selector'!$F$126:$F$130,'Grips Selector'!Q126:Q130)+(('Grips Selector'!$F$144-69)*'Grips Selector'!Q144)+('Grips Selector'!$F$153*'Grips Selector'!Q153)+(('Grips Selector'!$F$155-69)*'Grips Selector'!Q155)+('Grips Selector'!$F$164*'Grips Selector'!Q164)+('Grips Selector'!Q46*6)+SUMPRODUCT('Grips Selector'!$F$51:$F$56,'Grips Selector'!Q51:Q56)+(('Grips Selector'!$F$132-4)*'Grips Selector'!Q132)+(('Grips Selector'!$F$133-2)*'Grips Selector'!Q133)+('Grips Selector'!$F$136*'Grips Selector'!Q136)+(('Grips Selector'!$F$137-2)*'Grips Selector'!Q137)+('Grips Selector'!$F$140*'Grips Selector'!Q140)</f>
        <v>0</v>
      </c>
      <c r="M30" s="82">
        <f>('Grips Selector'!R13*('Grips Selector'!$F$13-69))+('Grips Selector'!$F$22*'Grips Selector'!R22)+('Grips Selector'!R24*('Grips Selector'!$F$24-69))+('Grips Selector'!$F$33*'Grips Selector'!R33)+(('Grips Selector'!$F$35-69)*'Grips Selector'!R35)+('Grips Selector'!$F$44*'Grips Selector'!R44)+(('Grips Selector'!$F$60-69)*'Grips Selector'!R60)+('Grips Selector'!$F$69*'Grips Selector'!R69)+(('Grips Selector'!$F$71-69)*'Grips Selector'!R71)+('Grips Selector'!$F$80*'Grips Selector'!R80)+(('Grips Selector'!$F$84-85)*'Grips Selector'!R84)+SUMPRODUCT('Grips Selector'!$F$165:$F$170,'Grips Selector'!R165:R170)+(('Grips Selector'!$F$102-63)*'Grips Selector'!R102)+('Grips Selector'!$F$171*'Grips Selector'!R171)+('Grips Selector'!$F$172*'Grips Selector'!R172)+(('Grips Selector'!$F$117-60)*'Grips Selector'!R117)+SUMPRODUCT('Grips Selector'!$F$126:$F$130,'Grips Selector'!R126:R130)+(('Grips Selector'!$F$144-69)*'Grips Selector'!R144)+('Grips Selector'!$F$153*'Grips Selector'!R153)+(('Grips Selector'!$F$155-69)*'Grips Selector'!R155)+('Grips Selector'!$F$164*'Grips Selector'!R164)+('Grips Selector'!R46*6)+SUMPRODUCT('Grips Selector'!$F$51:$F$56,'Grips Selector'!R51:R56)+(('Grips Selector'!$F$132-4)*'Grips Selector'!R132)+(('Grips Selector'!$F$133-2)*'Grips Selector'!R133)+('Grips Selector'!$F$136*'Grips Selector'!R136)+(('Grips Selector'!$F$137-2)*'Grips Selector'!R137)+('Grips Selector'!$F$140*'Grips Selector'!R140)</f>
        <v>0</v>
      </c>
      <c r="N30" s="83">
        <f>('Grips Selector'!S13*('Grips Selector'!$F$13-69))+('Grips Selector'!$F$22*'Grips Selector'!S22)+('Grips Selector'!S24*('Grips Selector'!$F$24-69))+('Grips Selector'!$F$33*'Grips Selector'!S33)+(('Grips Selector'!$F$35-69)*'Grips Selector'!S35)+('Grips Selector'!$F$44*'Grips Selector'!S44)+(('Grips Selector'!$F$60-69)*'Grips Selector'!S60)+('Grips Selector'!$F$69*'Grips Selector'!S69)+(('Grips Selector'!$F$71-69)*'Grips Selector'!S71)+('Grips Selector'!$F$80*'Grips Selector'!S80)+(('Grips Selector'!$F$84-85)*'Grips Selector'!S84)+SUMPRODUCT('Grips Selector'!$F$165:$F$170,'Grips Selector'!S165:S170)+(('Grips Selector'!$F$102-63)*'Grips Selector'!S102)+('Grips Selector'!$F$171*'Grips Selector'!S171)+('Grips Selector'!$F$172*'Grips Selector'!S172)+(('Grips Selector'!$F$117-60)*'Grips Selector'!S117)+SUMPRODUCT('Grips Selector'!$F$126:$F$130,'Grips Selector'!S126:S130)+(('Grips Selector'!$F$144-69)*'Grips Selector'!S144)+('Grips Selector'!$F$153*'Grips Selector'!S153)+(('Grips Selector'!$F$155-69)*'Grips Selector'!S155)+('Grips Selector'!$F$164*'Grips Selector'!S164)+('Grips Selector'!S46*6)+SUMPRODUCT('Grips Selector'!$F$51:$F$56,'Grips Selector'!S51:S56)+(('Grips Selector'!$F$132-4)*'Grips Selector'!S132)+(('Grips Selector'!$F$133-2)*'Grips Selector'!S133)+('Grips Selector'!$F$136*'Grips Selector'!S136)+(('Grips Selector'!$F$137-2)*'Grips Selector'!S137)+('Grips Selector'!$F$140*'Grips Selector'!S140)</f>
        <v>0</v>
      </c>
      <c r="O30" s="84">
        <f>('Grips Selector'!T13*('Grips Selector'!$F$13-69))+('Grips Selector'!$F$22*'Grips Selector'!T22)+('Grips Selector'!T24*('Grips Selector'!$F$24-69))+('Grips Selector'!$F$33*'Grips Selector'!T33)+(('Grips Selector'!$F$35-69)*'Grips Selector'!T35)+('Grips Selector'!$F$44*'Grips Selector'!T44)+(('Grips Selector'!$F$60-69)*'Grips Selector'!T60)+('Grips Selector'!$F$69*'Grips Selector'!T69)+(('Grips Selector'!$F$71-69)*'Grips Selector'!T71)+('Grips Selector'!$F$80*'Grips Selector'!T80)+(('Grips Selector'!$F$84-85)*'Grips Selector'!T84)+SUMPRODUCT('Grips Selector'!$F$165:$F$170,'Grips Selector'!T165:T170)+(('Grips Selector'!$F$102-63)*'Grips Selector'!T102)+('Grips Selector'!$F$171*'Grips Selector'!T171)+('Grips Selector'!$F$172*'Grips Selector'!T172)+(('Grips Selector'!$F$117-60)*'Grips Selector'!T117)+SUMPRODUCT('Grips Selector'!$F$126:$F$130,'Grips Selector'!T126:T130)+(('Grips Selector'!$F$144-69)*'Grips Selector'!T144)+('Grips Selector'!$F$153*'Grips Selector'!T153)+(('Grips Selector'!$F$155-69)*'Grips Selector'!T155)+('Grips Selector'!$F$164*'Grips Selector'!T164)+('Grips Selector'!T46*6)+SUMPRODUCT('Grips Selector'!$F$51:$F$56,'Grips Selector'!T51:T56)+(('Grips Selector'!$F$132-4)*'Grips Selector'!T132)+(('Grips Selector'!$F$133-2)*'Grips Selector'!T133)+('Grips Selector'!$F$136*'Grips Selector'!T136)+(('Grips Selector'!$F$137-2)*'Grips Selector'!T137)+('Grips Selector'!$F$140*'Grips Selector'!T140)</f>
        <v>0</v>
      </c>
      <c r="P30" s="84">
        <f>('Grips Selector'!U13*('Grips Selector'!$F$13-69))+('Grips Selector'!$F$22*'Grips Selector'!U22)+('Grips Selector'!U24*('Grips Selector'!$F$24-69))+('Grips Selector'!$F$33*'Grips Selector'!U33)+(('Grips Selector'!$F$35-69)*'Grips Selector'!U35)+('Grips Selector'!$F$44*'Grips Selector'!U44)+(('Grips Selector'!$F$60-69)*'Grips Selector'!U60)+('Grips Selector'!$F$69*'Grips Selector'!U69)+(('Grips Selector'!$F$71-69)*'Grips Selector'!U71)+('Grips Selector'!$F$80*'Grips Selector'!U80)+(('Grips Selector'!$F$84-85)*'Grips Selector'!U84)+SUMPRODUCT('Grips Selector'!$F$165:$F$170,'Grips Selector'!U165:U170)+(('Grips Selector'!$F$102-63)*'Grips Selector'!U102)+('Grips Selector'!$F$171*'Grips Selector'!U171)+('Grips Selector'!$F$172*'Grips Selector'!U172)+(('Grips Selector'!$F$117-60)*'Grips Selector'!U117)+SUMPRODUCT('Grips Selector'!$F$126:$F$130,'Grips Selector'!U126:U130)+(('Grips Selector'!$F$144-69)*'Grips Selector'!U144)+('Grips Selector'!$F$153*'Grips Selector'!U153)+(('Grips Selector'!$F$155-69)*'Grips Selector'!U155)+('Grips Selector'!$F$164*'Grips Selector'!U164)+('Grips Selector'!U46*6)+SUMPRODUCT('Grips Selector'!$F$51:$F$56,'Grips Selector'!U51:U56)+(('Grips Selector'!$F$132-4)*'Grips Selector'!U132)+(('Grips Selector'!$F$133-2)*'Grips Selector'!U133)+('Grips Selector'!$F$136*'Grips Selector'!U136)+(('Grips Selector'!$F$137-2)*'Grips Selector'!U137)+('Grips Selector'!$F$140*'Grips Selector'!U140)</f>
        <v>0</v>
      </c>
      <c r="Q30" s="85">
        <f>('Grips Selector'!V13*('Grips Selector'!$F$13-69))+('Grips Selector'!$F$22*'Grips Selector'!V22)+('Grips Selector'!V24*('Grips Selector'!$F$24-69))+('Grips Selector'!$F$33*'Grips Selector'!V33)+(('Grips Selector'!$F$35-69)*'Grips Selector'!V35)+('Grips Selector'!$F$44*'Grips Selector'!V44)+(('Grips Selector'!$F$60-69)*'Grips Selector'!V60)+('Grips Selector'!$F$69*'Grips Selector'!V69)+(('Grips Selector'!$F$71-69)*'Grips Selector'!V71)+('Grips Selector'!$F$80*'Grips Selector'!V80)+(('Grips Selector'!$F$84-85)*'Grips Selector'!V84)+SUMPRODUCT('Grips Selector'!$F$165:$F$170,'Grips Selector'!V165:V170)+(('Grips Selector'!$F$102-63)*'Grips Selector'!V102)+('Grips Selector'!$F$171*'Grips Selector'!V171)+('Grips Selector'!$F$172*'Grips Selector'!V172)+(('Grips Selector'!$F$117-60)*'Grips Selector'!V117)+SUMPRODUCT('Grips Selector'!$F$126:$F$130,'Grips Selector'!V126:V130)+(('Grips Selector'!$F$144-69)*'Grips Selector'!V144)+('Grips Selector'!$F$153*'Grips Selector'!V153)+(('Grips Selector'!$F$155-69)*'Grips Selector'!V155)+('Grips Selector'!$F$164*'Grips Selector'!V164)+('Grips Selector'!V46*6)+SUMPRODUCT('Grips Selector'!$F$51:$F$56,'Grips Selector'!V51:V56)+(('Grips Selector'!$F$132-4)*'Grips Selector'!V132)+(('Grips Selector'!$F$133-2)*'Grips Selector'!V133)+('Grips Selector'!$F$136*'Grips Selector'!V136)+(('Grips Selector'!$F$137-2)*'Grips Selector'!V137)+('Grips Selector'!$F$140*'Grips Selector'!V140)</f>
        <v>0</v>
      </c>
      <c r="R30" s="71">
        <f t="shared" si="4"/>
        <v>0</v>
      </c>
      <c r="S30" s="72" t="e">
        <f t="shared" si="5"/>
        <v>#DIV/0!</v>
      </c>
      <c r="AD30" s="24"/>
    </row>
    <row r="31" spans="2:30" ht="19.95" customHeight="1" thickTop="1" thickBot="1" x14ac:dyDescent="0.35">
      <c r="B31" s="25" t="s">
        <v>142</v>
      </c>
      <c r="D31" s="86">
        <f>SUM(D21:D30)</f>
        <v>0</v>
      </c>
      <c r="E31" s="87">
        <f t="shared" ref="E31:Q31" si="6">SUM(E21:E30)</f>
        <v>0</v>
      </c>
      <c r="F31" s="88">
        <f t="shared" si="6"/>
        <v>0</v>
      </c>
      <c r="G31" s="89">
        <f t="shared" si="6"/>
        <v>0</v>
      </c>
      <c r="H31" s="90">
        <f t="shared" si="6"/>
        <v>0</v>
      </c>
      <c r="I31" s="91">
        <f t="shared" si="6"/>
        <v>0</v>
      </c>
      <c r="J31" s="92">
        <f t="shared" si="6"/>
        <v>0</v>
      </c>
      <c r="K31" s="93">
        <f t="shared" si="6"/>
        <v>0</v>
      </c>
      <c r="L31" s="94">
        <f t="shared" si="6"/>
        <v>0</v>
      </c>
      <c r="M31" s="95">
        <f t="shared" si="6"/>
        <v>0</v>
      </c>
      <c r="N31" s="96">
        <f t="shared" si="6"/>
        <v>0</v>
      </c>
      <c r="O31" s="86">
        <f t="shared" si="6"/>
        <v>0</v>
      </c>
      <c r="P31" s="86">
        <f t="shared" si="6"/>
        <v>0</v>
      </c>
      <c r="Q31" s="86">
        <f t="shared" si="6"/>
        <v>0</v>
      </c>
      <c r="AD31" s="24"/>
    </row>
    <row r="32" spans="2:30" ht="19.95" customHeight="1" thickTop="1" thickBot="1" x14ac:dyDescent="0.35">
      <c r="B32" s="25" t="s">
        <v>143</v>
      </c>
      <c r="D32" s="97" t="e">
        <f>D31/(SUM($D$31:$Q$31))</f>
        <v>#DIV/0!</v>
      </c>
      <c r="E32" s="98" t="e">
        <f t="shared" ref="E32:Q32" si="7">E31/(SUM($D$31:$Q$31))</f>
        <v>#DIV/0!</v>
      </c>
      <c r="F32" s="99" t="e">
        <f t="shared" si="7"/>
        <v>#DIV/0!</v>
      </c>
      <c r="G32" s="100" t="e">
        <f t="shared" si="7"/>
        <v>#DIV/0!</v>
      </c>
      <c r="H32" s="101" t="e">
        <f t="shared" si="7"/>
        <v>#DIV/0!</v>
      </c>
      <c r="I32" s="102" t="e">
        <f t="shared" si="7"/>
        <v>#DIV/0!</v>
      </c>
      <c r="J32" s="103" t="e">
        <f t="shared" si="7"/>
        <v>#DIV/0!</v>
      </c>
      <c r="K32" s="104" t="e">
        <f t="shared" si="7"/>
        <v>#DIV/0!</v>
      </c>
      <c r="L32" s="105" t="e">
        <f t="shared" si="7"/>
        <v>#DIV/0!</v>
      </c>
      <c r="M32" s="106" t="e">
        <f t="shared" si="7"/>
        <v>#DIV/0!</v>
      </c>
      <c r="N32" s="107" t="e">
        <f t="shared" si="7"/>
        <v>#DIV/0!</v>
      </c>
      <c r="O32" s="97" t="e">
        <f t="shared" si="7"/>
        <v>#DIV/0!</v>
      </c>
      <c r="P32" s="97" t="e">
        <f t="shared" si="7"/>
        <v>#DIV/0!</v>
      </c>
      <c r="Q32" s="97" t="e">
        <f t="shared" si="7"/>
        <v>#DIV/0!</v>
      </c>
      <c r="AD32" s="24"/>
    </row>
    <row r="33" spans="20:30" ht="19.95" customHeight="1" thickTop="1" x14ac:dyDescent="0.3">
      <c r="T33" s="26"/>
      <c r="AD33" s="24"/>
    </row>
  </sheetData>
  <sheetProtection algorithmName="SHA-512" hashValue="Rw9rg0uDX14WAOXU460t3xlRxihlAgUM3XETwwe8FSeiXKOoAsuuCkXCsX6D+/4gfO17RxbUyja4gBKPx7TFoA==" saltValue="wsHNxS855OQsbxmdi1mVtg==" spinCount="100000" sheet="1" selectLockedCells="1" selectUnlockedCells="1"/>
  <protectedRanges>
    <protectedRange algorithmName="SHA-512" hashValue="CUmyFFl3UChOt+3k9nJcVAty32XidUzqEyxin7drMnIoyBys5z4vmGAVn3UsnZaoAg7PhsY8q1SjLZBsBeFz6g==" saltValue="lycnk7ILeOVVdM5D1u/GhQ==" spinCount="100000" sqref="D8:Q9" name="Header_2"/>
    <protectedRange algorithmName="SHA-512" hashValue="CUmyFFl3UChOt+3k9nJcVAty32XidUzqEyxin7drMnIoyBys5z4vmGAVn3UsnZaoAg7PhsY8q1SjLZBsBeFz6g==" saltValue="lycnk7ILeOVVdM5D1u/GhQ==" spinCount="100000" sqref="M3:N5" name="Header_1"/>
    <protectedRange algorithmName="SHA-512" hashValue="CUmyFFl3UChOt+3k9nJcVAty32XidUzqEyxin7drMnIoyBys5z4vmGAVn3UsnZaoAg7PhsY8q1SjLZBsBeFz6g==" saltValue="lycnk7ILeOVVdM5D1u/GhQ==" spinCount="100000" sqref="O3:P5" name="Header_3"/>
  </protectedRanges>
  <mergeCells count="30">
    <mergeCell ref="J6:K6"/>
    <mergeCell ref="R2:S2"/>
    <mergeCell ref="R3:S5"/>
    <mergeCell ref="H2:K2"/>
    <mergeCell ref="M3:N3"/>
    <mergeCell ref="M4:N4"/>
    <mergeCell ref="M5:N5"/>
    <mergeCell ref="O3:P3"/>
    <mergeCell ref="O4:P4"/>
    <mergeCell ref="O5:P5"/>
    <mergeCell ref="M2:P2"/>
    <mergeCell ref="J3:K3"/>
    <mergeCell ref="J4:K4"/>
    <mergeCell ref="J5:K5"/>
    <mergeCell ref="M8:M9"/>
    <mergeCell ref="D8:D9"/>
    <mergeCell ref="E8:E9"/>
    <mergeCell ref="F8:F9"/>
    <mergeCell ref="G8:G9"/>
    <mergeCell ref="H8:H9"/>
    <mergeCell ref="I8:I9"/>
    <mergeCell ref="J8:J9"/>
    <mergeCell ref="K8:K9"/>
    <mergeCell ref="L8:L9"/>
    <mergeCell ref="S8:S9"/>
    <mergeCell ref="N8:N9"/>
    <mergeCell ref="O8:O9"/>
    <mergeCell ref="P8:P9"/>
    <mergeCell ref="Q8:Q9"/>
    <mergeCell ref="R8:R9"/>
  </mergeCells>
  <conditionalFormatting sqref="D11:D19">
    <cfRule type="cellIs" dxfId="167" priority="65" operator="greaterThan">
      <formula>0</formula>
    </cfRule>
    <cfRule type="cellIs" dxfId="166" priority="66" operator="greaterThan">
      <formula>0</formula>
    </cfRule>
  </conditionalFormatting>
  <conditionalFormatting sqref="D22:D32">
    <cfRule type="cellIs" dxfId="165" priority="1" operator="greaterThan">
      <formula>0</formula>
    </cfRule>
    <cfRule type="cellIs" dxfId="164" priority="2" operator="greaterThan">
      <formula>0</formula>
    </cfRule>
  </conditionalFormatting>
  <conditionalFormatting sqref="E11:E19">
    <cfRule type="cellIs" dxfId="163" priority="64" operator="greaterThan">
      <formula>0</formula>
    </cfRule>
  </conditionalFormatting>
  <conditionalFormatting sqref="E22:E32">
    <cfRule type="cellIs" dxfId="162" priority="50" operator="greaterThan">
      <formula>0</formula>
    </cfRule>
  </conditionalFormatting>
  <conditionalFormatting sqref="F11:F19">
    <cfRule type="cellIs" dxfId="161" priority="63" operator="greaterThan">
      <formula>0</formula>
    </cfRule>
  </conditionalFormatting>
  <conditionalFormatting sqref="F22:F32">
    <cfRule type="cellIs" dxfId="160" priority="49" operator="greaterThan">
      <formula>0</formula>
    </cfRule>
  </conditionalFormatting>
  <conditionalFormatting sqref="G11:G19">
    <cfRule type="cellIs" dxfId="159" priority="62" operator="greaterThan">
      <formula>0</formula>
    </cfRule>
  </conditionalFormatting>
  <conditionalFormatting sqref="G22:G32">
    <cfRule type="cellIs" dxfId="158" priority="48" operator="greaterThan">
      <formula>0</formula>
    </cfRule>
  </conditionalFormatting>
  <conditionalFormatting sqref="H11:H19">
    <cfRule type="cellIs" dxfId="157" priority="61" operator="greaterThan">
      <formula>0</formula>
    </cfRule>
  </conditionalFormatting>
  <conditionalFormatting sqref="H22:H32">
    <cfRule type="cellIs" dxfId="156" priority="47" operator="greaterThan">
      <formula>0</formula>
    </cfRule>
  </conditionalFormatting>
  <conditionalFormatting sqref="I11:I19">
    <cfRule type="cellIs" dxfId="155" priority="60" operator="greaterThan">
      <formula>0</formula>
    </cfRule>
  </conditionalFormatting>
  <conditionalFormatting sqref="I22:I32">
    <cfRule type="cellIs" dxfId="154" priority="46" operator="greaterThan">
      <formula>0</formula>
    </cfRule>
  </conditionalFormatting>
  <conditionalFormatting sqref="J11:J19">
    <cfRule type="cellIs" dxfId="153" priority="59" operator="greaterThan">
      <formula>0</formula>
    </cfRule>
  </conditionalFormatting>
  <conditionalFormatting sqref="J22:J32">
    <cfRule type="cellIs" dxfId="152" priority="45" operator="greaterThan">
      <formula>0</formula>
    </cfRule>
  </conditionalFormatting>
  <conditionalFormatting sqref="K11:K19">
    <cfRule type="cellIs" dxfId="151" priority="58" operator="greaterThan">
      <formula>0</formula>
    </cfRule>
  </conditionalFormatting>
  <conditionalFormatting sqref="K22:K32">
    <cfRule type="cellIs" dxfId="150" priority="44" operator="greaterThan">
      <formula>0</formula>
    </cfRule>
  </conditionalFormatting>
  <conditionalFormatting sqref="L11:L19">
    <cfRule type="cellIs" dxfId="149" priority="57" operator="greaterThan">
      <formula>0</formula>
    </cfRule>
  </conditionalFormatting>
  <conditionalFormatting sqref="L22:L32">
    <cfRule type="cellIs" dxfId="148" priority="43" operator="greaterThan">
      <formula>0</formula>
    </cfRule>
  </conditionalFormatting>
  <conditionalFormatting sqref="M11:M19">
    <cfRule type="cellIs" dxfId="147" priority="56" operator="greaterThan">
      <formula>0</formula>
    </cfRule>
  </conditionalFormatting>
  <conditionalFormatting sqref="M22:M32">
    <cfRule type="cellIs" dxfId="146" priority="42" operator="greaterThan">
      <formula>0</formula>
    </cfRule>
  </conditionalFormatting>
  <conditionalFormatting sqref="N11:N19">
    <cfRule type="cellIs" dxfId="145" priority="55" operator="greaterThan">
      <formula>0</formula>
    </cfRule>
  </conditionalFormatting>
  <conditionalFormatting sqref="N22:N32">
    <cfRule type="cellIs" dxfId="144" priority="41" operator="greaterThan">
      <formula>0</formula>
    </cfRule>
  </conditionalFormatting>
  <conditionalFormatting sqref="O11:Q19">
    <cfRule type="cellIs" dxfId="143" priority="53" operator="greaterThan">
      <formula>0</formula>
    </cfRule>
    <cfRule type="cellIs" dxfId="142" priority="54" operator="greaterThan">
      <formula>0</formula>
    </cfRule>
  </conditionalFormatting>
  <conditionalFormatting sqref="O22:Q32">
    <cfRule type="cellIs" dxfId="141" priority="39" operator="greaterThan">
      <formula>0</formula>
    </cfRule>
    <cfRule type="cellIs" dxfId="140" priority="40" operator="greater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9877-66EE-8744-ACEE-F9839F1802FA}">
  <sheetPr codeName="Sheet11"/>
  <dimension ref="A1:AN173"/>
  <sheetViews>
    <sheetView showGridLines="0" zoomScale="60" zoomScaleNormal="60" workbookViewId="0">
      <pane ySplit="9" topLeftCell="A10" activePane="bottomLeft" state="frozen"/>
      <selection pane="bottomLeft" activeCell="M49" sqref="M49"/>
    </sheetView>
  </sheetViews>
  <sheetFormatPr defaultColWidth="10.796875" defaultRowHeight="19.95" customHeight="1" x14ac:dyDescent="0.3"/>
  <cols>
    <col min="1" max="1" width="3.19921875" style="1" customWidth="1"/>
    <col min="2" max="2" width="25.19921875" style="1" customWidth="1"/>
    <col min="3" max="3" width="22.69921875" style="1" bestFit="1" customWidth="1"/>
    <col min="4" max="4" width="7.19921875" style="1" customWidth="1"/>
    <col min="5" max="5" width="21.69921875" style="1" customWidth="1"/>
    <col min="6" max="6" width="8.296875" style="1" customWidth="1"/>
    <col min="7" max="7" width="17.296875" style="3" customWidth="1"/>
    <col min="8" max="8" width="20.296875" style="1" customWidth="1"/>
    <col min="9" max="9" width="9.296875" style="1" customWidth="1"/>
    <col min="10" max="20" width="8.69921875" style="1" customWidth="1"/>
    <col min="21" max="22" width="8.69921875" style="1" hidden="1" customWidth="1"/>
    <col min="23" max="23" width="14" style="1" customWidth="1"/>
    <col min="24" max="24" width="2.19921875" style="1" customWidth="1"/>
    <col min="25" max="25" width="17.19921875" style="1" customWidth="1"/>
    <col min="26" max="26" width="15" style="1" customWidth="1"/>
    <col min="27" max="27" width="10.796875" style="1" hidden="1" customWidth="1"/>
    <col min="28" max="28" width="16.5" style="1" hidden="1" customWidth="1"/>
    <col min="29" max="30" width="18.19921875" style="1" hidden="1" customWidth="1"/>
    <col min="31" max="31" width="11.69921875" style="8" hidden="1" customWidth="1"/>
    <col min="32" max="32" width="10.796875" style="1" hidden="1" customWidth="1"/>
    <col min="33" max="33" width="16.796875" style="8" hidden="1" customWidth="1"/>
    <col min="34" max="34" width="10.796875" style="1" hidden="1" customWidth="1"/>
    <col min="35" max="35" width="16.19921875" style="218" hidden="1" customWidth="1"/>
    <col min="36" max="36" width="5.796875" style="228" hidden="1" customWidth="1"/>
    <col min="37" max="37" width="27" style="1" hidden="1" customWidth="1"/>
    <col min="38" max="38" width="15.5" style="1" hidden="1" customWidth="1"/>
    <col min="39" max="39" width="23.796875" style="219" hidden="1" customWidth="1"/>
    <col min="40" max="43" width="10.796875" style="1" customWidth="1"/>
    <col min="44" max="16384" width="10.796875" style="1"/>
  </cols>
  <sheetData>
    <row r="1" spans="1:40" ht="19.95" customHeight="1" x14ac:dyDescent="0.3">
      <c r="A1" s="24"/>
      <c r="B1" s="24"/>
      <c r="C1" s="24"/>
      <c r="D1" s="24"/>
      <c r="E1" s="24"/>
      <c r="F1" s="24"/>
      <c r="G1" s="25"/>
      <c r="H1" s="24"/>
      <c r="I1" s="24"/>
      <c r="J1" s="24"/>
      <c r="K1" s="24"/>
      <c r="L1" s="24"/>
      <c r="M1" s="24"/>
      <c r="N1" s="24"/>
      <c r="O1" s="24"/>
      <c r="P1" s="24"/>
      <c r="Q1" s="24"/>
      <c r="R1" s="24"/>
      <c r="S1" s="24"/>
      <c r="T1" s="24"/>
      <c r="U1" s="24"/>
      <c r="V1" s="24"/>
      <c r="W1" s="24"/>
      <c r="X1" s="24"/>
      <c r="Y1" s="24"/>
      <c r="Z1" s="24"/>
      <c r="AA1" s="24"/>
      <c r="AB1" s="24"/>
      <c r="AC1" s="24"/>
      <c r="AD1" s="24"/>
      <c r="AE1" s="26"/>
      <c r="AF1" s="24"/>
      <c r="AG1" s="26"/>
      <c r="AH1" s="24"/>
      <c r="AI1" s="69"/>
    </row>
    <row r="2" spans="1:40" ht="24" customHeight="1" thickBot="1" x14ac:dyDescent="0.35">
      <c r="A2" s="24"/>
      <c r="B2" s="337" t="s">
        <v>27</v>
      </c>
      <c r="C2" s="337"/>
      <c r="D2" s="24"/>
      <c r="E2" s="24"/>
      <c r="F2" s="24"/>
      <c r="G2" s="25"/>
      <c r="H2" s="24"/>
      <c r="I2" s="24"/>
      <c r="J2" s="24"/>
      <c r="K2" s="24"/>
      <c r="L2" s="24"/>
      <c r="M2" s="24"/>
      <c r="N2" s="24"/>
      <c r="O2" s="24"/>
      <c r="P2" s="24"/>
      <c r="Q2" s="24"/>
      <c r="R2" s="24"/>
      <c r="S2" s="24"/>
      <c r="T2" s="24"/>
      <c r="U2" s="24"/>
      <c r="V2" s="24"/>
      <c r="W2" s="24"/>
      <c r="X2" s="24"/>
      <c r="Y2" s="24"/>
      <c r="Z2" s="24"/>
      <c r="AB2" s="69"/>
      <c r="AC2" s="69"/>
      <c r="AD2" s="69"/>
      <c r="AE2" s="26"/>
      <c r="AF2" s="24"/>
      <c r="AG2" s="26"/>
      <c r="AH2" s="24"/>
      <c r="AI2" s="69"/>
    </row>
    <row r="3" spans="1:40" ht="24" customHeight="1" thickBot="1" x14ac:dyDescent="0.35">
      <c r="A3" s="24"/>
      <c r="B3" s="133" t="s">
        <v>286</v>
      </c>
      <c r="C3" s="264">
        <f>W173</f>
        <v>0</v>
      </c>
      <c r="D3" s="24"/>
      <c r="E3" s="337" t="s">
        <v>384</v>
      </c>
      <c r="F3" s="337"/>
      <c r="G3" s="25"/>
      <c r="H3" s="344" t="s">
        <v>28</v>
      </c>
      <c r="I3" s="344"/>
      <c r="J3" s="344"/>
      <c r="K3" s="344"/>
      <c r="L3" s="344"/>
      <c r="M3" s="344"/>
      <c r="N3" s="344"/>
      <c r="O3" s="344"/>
      <c r="P3" s="344"/>
      <c r="Q3" s="344"/>
      <c r="R3" s="344"/>
      <c r="S3" s="344"/>
      <c r="T3" s="344"/>
      <c r="U3" s="344"/>
      <c r="V3" s="344"/>
      <c r="W3" s="66" t="s">
        <v>151</v>
      </c>
      <c r="X3" s="24"/>
      <c r="AB3" s="69"/>
      <c r="AC3" s="69"/>
      <c r="AD3" s="69"/>
      <c r="AE3" s="26"/>
      <c r="AF3" s="24"/>
      <c r="AG3" s="26"/>
      <c r="AH3" s="24"/>
      <c r="AI3" s="69"/>
    </row>
    <row r="4" spans="1:40" ht="19.95" customHeight="1" thickBot="1" x14ac:dyDescent="0.35">
      <c r="A4" s="24"/>
      <c r="B4" s="133" t="s">
        <v>383</v>
      </c>
      <c r="C4" s="264">
        <f>C3*AA9</f>
        <v>0</v>
      </c>
      <c r="D4" s="24"/>
      <c r="E4" s="132">
        <v>5000</v>
      </c>
      <c r="F4" s="28" t="s">
        <v>150</v>
      </c>
      <c r="G4" s="25"/>
      <c r="H4" s="126" t="s">
        <v>30</v>
      </c>
      <c r="I4" s="29">
        <f t="shared" ref="I4:V4" si="0">SUMPRODUCT(I13:I164,$F$13:$F$164)</f>
        <v>0</v>
      </c>
      <c r="J4" s="30">
        <f t="shared" si="0"/>
        <v>0</v>
      </c>
      <c r="K4" s="31">
        <f t="shared" si="0"/>
        <v>0</v>
      </c>
      <c r="L4" s="32">
        <f t="shared" si="0"/>
        <v>0</v>
      </c>
      <c r="M4" s="33">
        <f t="shared" si="0"/>
        <v>0</v>
      </c>
      <c r="N4" s="34">
        <f t="shared" si="0"/>
        <v>0</v>
      </c>
      <c r="O4" s="35">
        <f t="shared" si="0"/>
        <v>0</v>
      </c>
      <c r="P4" s="36">
        <f t="shared" si="0"/>
        <v>0</v>
      </c>
      <c r="Q4" s="37">
        <f t="shared" si="0"/>
        <v>0</v>
      </c>
      <c r="R4" s="38">
        <f t="shared" si="0"/>
        <v>0</v>
      </c>
      <c r="S4" s="39">
        <f t="shared" si="0"/>
        <v>0</v>
      </c>
      <c r="T4" s="40">
        <f t="shared" si="0"/>
        <v>0</v>
      </c>
      <c r="U4" s="40">
        <f t="shared" si="0"/>
        <v>0</v>
      </c>
      <c r="V4" s="65">
        <f t="shared" si="0"/>
        <v>0</v>
      </c>
      <c r="W4" s="67">
        <f>SUM(I4:V4)</f>
        <v>0</v>
      </c>
      <c r="X4" s="24"/>
      <c r="AA4" s="154" t="s">
        <v>279</v>
      </c>
      <c r="AB4" s="24"/>
      <c r="AC4" s="24"/>
      <c r="AD4" s="24"/>
      <c r="AE4" s="26"/>
      <c r="AF4" s="24"/>
      <c r="AG4" s="26"/>
      <c r="AH4" s="24"/>
      <c r="AI4" s="69"/>
    </row>
    <row r="5" spans="1:40" ht="19.95" customHeight="1" thickBot="1" x14ac:dyDescent="0.35">
      <c r="A5" s="24"/>
      <c r="B5" s="133" t="s">
        <v>0</v>
      </c>
      <c r="C5" s="264">
        <f>IF(AA5="N",IF(AND(C3&lt;E5,C3&gt;=E4),C3*0.03,IF(AND(C3&lt;E6,C3&gt;=E5),C3*0.05,IF(C3&gt;=E6,C3*0.1,0))))</f>
        <v>0</v>
      </c>
      <c r="D5" s="24"/>
      <c r="E5" s="132">
        <v>10000</v>
      </c>
      <c r="F5" s="28" t="s">
        <v>149</v>
      </c>
      <c r="G5" s="25"/>
      <c r="H5" s="126" t="s">
        <v>152</v>
      </c>
      <c r="I5" s="40">
        <f>(($F$13-20)*I13)+SUMPRODUCT($F$15:$F$22,I15:I22)+(($F$24-20)*I24)+SUMPRODUCT($F$26:$F$33,I26:I33)+(($F$35-20)*I35)+SUMPRODUCT($F$37:$F$44,I37:I44)+(($F$60-20)*I60)+SUMPRODUCT($F$62:$F$69,I62:I69)+(($F$71-20)*I71)+SUMPRODUCT($F$73:$F$80,I73:I80)+(($F$84-30)*I84)+SUMPRODUCT($F$87:$F$170,I87:I170)+(($F$102-30)*I102)+SUMPRODUCT($F$105:$F$171,I105:I171)+SUMPRODUCT($F113:$F$172,I113:I172)+(($F$117-20)*I117)+SUMPRODUCT($F$120:$F$130,I120:I130)+SUMPRODUCT($F$132:$F$140,I132:I140)+(($F$144-20)*I144)+SUMPRODUCT($F$146:$F$153,I146:I153)+(($F$155-20)*I155)+SUMPRODUCT($F$157:$F$164,I157:I164)+SUMPRODUCT($F$46:$F$56,I46:I56)</f>
        <v>0</v>
      </c>
      <c r="J5" s="30">
        <f>(($F$13-20)*J13)+SUMPRODUCT($F$15:$F$22,J15:J22)+(($F$24-20)*J24)+SUMPRODUCT($F$26:$F$33,J26:J33)+(($F$35-20)*J35)+SUMPRODUCT($F$37:$F$44,J37:J44)+(($F$60-20)*J60)+SUMPRODUCT($F$62:$F$69,J62:J69)+(($F$71-20)*J71)+SUMPRODUCT($F$73:$F$80,J73:J80)+(($F$84-30)*J84)+SUMPRODUCT($F$87:$F$170,J87:J170)+(($F$102-30)*J102)+SUMPRODUCT($F$105:$F$171,J105:J171)+SUMPRODUCT($F113:$F$172,J113:J172)+(($F$117-20)*J117)+SUMPRODUCT($F$120:$F$130,J120:J130)+SUMPRODUCT($F$132:$F$140,J132:J140)+(($F$144-20)*J144)+SUMPRODUCT($F$146:$F$153,J146:J153)+(($F$155-20)*J155)+SUMPRODUCT($F$157:$F$164,J157:J164)+SUMPRODUCT($F$46:$F$56,J46:J56)</f>
        <v>0</v>
      </c>
      <c r="K5" s="31">
        <f>(($F$13-20)*K13)+SUMPRODUCT($F$15:$F$22,K15:K22)+(($F$24-20)*K24)+SUMPRODUCT($F$26:$F$33,K26:K33)+(($F$35-20)*K35)+SUMPRODUCT($F$37:$F$44,K37:K44)+(($F$60-20)*K60)+SUMPRODUCT($F$62:$F$69,K62:K69)+(($F$71-20)*K71)+SUMPRODUCT($F$73:$F$80,K73:K80)+(($F$84-30)*K84)+SUMPRODUCT($F$87:$F$170,K87:K170)+(($F$102-30)*K102)+SUMPRODUCT($F$105:$F$171,K105:K171)+SUMPRODUCT($F113:$F$172,K113:K172)+(($F$117-20)*K117)+SUMPRODUCT($F$120:$F$130,K120:K130)+SUMPRODUCT($F$132:$F$140,K132:K140)+(($F$144-20)*K144)+SUMPRODUCT($F$146:$F$153,K146:K153)+(($F$155-20)*K155)+SUMPRODUCT($F$157:$F$164,K157:K164)+SUMPRODUCT($F$46:$F$56,K46:K56)</f>
        <v>0</v>
      </c>
      <c r="L5" s="32">
        <f>(($F$13-20)*L13)+SUMPRODUCT($F$15:$F$22,L15:L22)+(($F$24-20)*L24)+SUMPRODUCT($F$26:$F$33,L26:L33)+(($F$35-20)*L35)+SUMPRODUCT($F$37:$F$44,L37:L44)+(($F$60-20)*L60)+SUMPRODUCT($F$62:$F$69,L62:L69)+(($F$71-20)*L71)+SUMPRODUCT($F$73:$F$80,L73:L80)+(($F$84-30)*L84)+SUMPRODUCT($F$87:$F$170,L87:L170)+(($F$102-30)*L102)+SUMPRODUCT($F$105:$F$171,L105:L171)+SUMPRODUCT($F113:$F$172,L113:L172)+(($F$117-20)*L117)+SUMPRODUCT($F$120:$F$130,L120:L130)+SUMPRODUCT($F$132:$F$140,L132:L140)+(($F$144-20)*L144)+SUMPRODUCT($F$146:$F$153,L146:L153)+(($F$155-20)*L155)+SUMPRODUCT($F$157:$F$164,L157:L164)+SUMPRODUCT($F$46:$F$56,L46:L56)</f>
        <v>0</v>
      </c>
      <c r="M5" s="33">
        <f>(($F$13-20)*M13)+SUMPRODUCT($F$15:$F$22,M15:M22)+(($F$24-20)*M24)+SUMPRODUCT($F$26:$F$33,M26:M33)+(($F$35-20)*M35)+SUMPRODUCT($F$37:$F$44,M37:M44)+(($F$60-20)*M60)+SUMPRODUCT($F$62:$F$69,M62:M69)+(($F$71-20)*M71)+SUMPRODUCT($F$73:$F$80,M73:M80)+(($F$84-30)*M84)+SUMPRODUCT($F$87:$F$170,M87:M170)+(($F$102-30)*M102)+SUMPRODUCT($F$105:$F$171,M105:M171)+SUMPRODUCT($F113:$F$172,M113:M172)+(($F$117-20)*M117)+SUMPRODUCT($F$120:$F$130,M120:M130)+SUMPRODUCT($F$132:$F$140,M132:M140)+(($F$144-20)*M144)+SUMPRODUCT($F$146:$F$153,M146:M153)+(($F$155-20)*M155)+SUMPRODUCT($F$157:$F$164,M157:M164)+SUMPRODUCT($F$46:$F$56,M46:M56)</f>
        <v>0</v>
      </c>
      <c r="N5" s="34">
        <f>(($F$13-20)*N13)+SUMPRODUCT($F$15:$F$22,N15:N22)+(($F$24-20)*N24)+SUMPRODUCT($F$26:$F$33,N26:N33)+(($F$35-20)*N35)+SUMPRODUCT($F$37:$F$44,N37:N44)+(($F$60-20)*N60)+SUMPRODUCT($F$62:$F$69,N62:N69)+(($F$71-20)*N71)+SUMPRODUCT($F$73:$F$80,N73:N80)+(($F$84-30)*N84)+SUMPRODUCT($F$87:$F$170,N87:N170)+(($F$102-30)*N102)+SUMPRODUCT($F$105:$F$171,N105:N171)+SUMPRODUCT($F113:$F$172,N113:N172)+(($F$117-20)*N117)+SUMPRODUCT($F$120:$F$130,N120:N130)+SUMPRODUCT($F$132:$F$140,N132:N140)+(($F$144-20)*N144)+SUMPRODUCT($F$146:$F$153,N146:N153)+(($F$155-20)*N155)+SUMPRODUCT($F$157:$F$164,N157:N164)+SUMPRODUCT($F$46:$F$56,N46:N56)</f>
        <v>0</v>
      </c>
      <c r="O5" s="35">
        <f>(($F$13-20)*O13)+SUMPRODUCT($F$15:$F$22,O15:O22)+(($F$24-20)*O24)+SUMPRODUCT($F$26:$F$33,O26:O33)+(($F$35-20)*O35)+SUMPRODUCT($F$37:$F$44,O37:O44)+(($F$60-20)*O60)+SUMPRODUCT($F$62:$F$69,O62:O69)+(($F$71-20)*O71)+SUMPRODUCT($F$73:$F$80,O73:O80)+(($F$84-30)*O84)+SUMPRODUCT($F$87:$F$170,O87:O170)+(($F$102-30)*O102)+SUMPRODUCT($F$105:$F$171,O105:O171)+SUMPRODUCT($F113:$F$172,O113:O172)+(($F$117-20)*O117)+SUMPRODUCT($F$120:$F$130,O120:O130)+SUMPRODUCT($F$132:$F$140,O132:O140)+(($F$144-20)*O144)+SUMPRODUCT($F$146:$F$153,O146:O153)+(($F$155-20)*O155)+SUMPRODUCT($F$157:$F$164,O157:O164)+SUMPRODUCT($F$46:$F$56,O46:O56)</f>
        <v>0</v>
      </c>
      <c r="P5" s="36">
        <f>(($F$13-20)*P13)+SUMPRODUCT($F$15:$F$22,P15:P22)+(($F$24-20)*P24)+SUMPRODUCT($F$26:$F$33,P26:P33)+(($F$35-20)*P35)+SUMPRODUCT($F$37:$F$44,P37:P44)+(($F$60-20)*P60)+SUMPRODUCT($F$62:$F$69,P62:P69)+(($F$71-20)*P71)+SUMPRODUCT($F$73:$F$80,P73:P80)+(($F$84-30)*P84)+SUMPRODUCT($F$87:$F$170,P87:P170)+(($F$102-30)*P102)+SUMPRODUCT($F$105:$F$171,P105:P171)+SUMPRODUCT($F113:$F$172,P113:P172)+(($F$117-20)*P117)+SUMPRODUCT($F$120:$F$130,P120:P130)+SUMPRODUCT($F$132:$F$140,P132:P140)+(($F$144-20)*P144)+SUMPRODUCT($F$146:$F$153,P146:P153)+(($F$155-20)*P155)+SUMPRODUCT($F$157:$F$164,P157:P164)+SUMPRODUCT($F$46:$F$56,P46:P56)</f>
        <v>0</v>
      </c>
      <c r="Q5" s="37">
        <f>(($F$13-20)*Q13)+SUMPRODUCT($F$15:$F$22,Q15:Q22)+(($F$24-20)*Q24)+SUMPRODUCT($F$26:$F$33,Q26:Q33)+(($F$35-20)*Q35)+SUMPRODUCT($F$37:$F$44,Q37:Q44)+(($F$60-20)*Q60)+SUMPRODUCT($F$62:$F$69,Q62:Q69)+(($F$71-20)*Q71)+SUMPRODUCT($F$73:$F$80,Q73:Q80)+(($F$84-30)*Q84)+SUMPRODUCT($F$87:$F$170,Q87:Q170)+(($F$102-30)*Q102)+SUMPRODUCT($F$105:$F$171,Q105:Q171)+SUMPRODUCT($F113:$F$172,Q113:Q172)+(($F$117-20)*Q117)+SUMPRODUCT($F$120:$F$130,Q120:Q130)+SUMPRODUCT($F$132:$F$140,Q132:Q140)+(($F$144-20)*Q144)+SUMPRODUCT($F$146:$F$153,Q146:Q153)+(($F$155-20)*Q155)+SUMPRODUCT($F$157:$F$164,Q157:Q164)+SUMPRODUCT($F$46:$F$56,Q46:Q56)</f>
        <v>0</v>
      </c>
      <c r="R5" s="38">
        <f>(($F$13-20)*R13)+SUMPRODUCT($F$15:$F$22,R15:R22)+(($F$24-20)*R24)+SUMPRODUCT($F$26:$F$33,R26:R33)+(($F$35-20)*R35)+SUMPRODUCT($F$37:$F$44,R37:R44)+(($F$60-20)*R60)+SUMPRODUCT($F$62:$F$69,R62:R69)+(($F$71-20)*R71)+SUMPRODUCT($F$73:$F$80,R73:R80)+(($F$84-30)*R84)+SUMPRODUCT($F$87:$F$170,R87:R170)+(($F$102-30)*R102)+SUMPRODUCT($F$105:$F$171,R105:R171)+SUMPRODUCT($F113:$F$172,R113:R172)+(($F$117-20)*R117)+SUMPRODUCT($F$120:$F$130,R120:R130)+SUMPRODUCT($F$132:$F$140,R132:R140)+(($F$144-20)*R144)+SUMPRODUCT($F$146:$F$153,R146:R153)+(($F$155-20)*R155)+SUMPRODUCT($F$157:$F$164,R157:R164)+SUMPRODUCT($F$46:$F$56,R46:R56)</f>
        <v>0</v>
      </c>
      <c r="S5" s="39">
        <f>(($F$13-20)*S13)+SUMPRODUCT($F$15:$F$22,S15:S22)+(($F$24-20)*S24)+SUMPRODUCT($F$26:$F$33,S26:S33)+(($F$35-20)*S35)+SUMPRODUCT($F$37:$F$44,S37:S44)+(($F$60-20)*S60)+SUMPRODUCT($F$62:$F$69,S62:S69)+(($F$71-20)*S71)+SUMPRODUCT($F$73:$F$80,S73:S80)+(($F$84-30)*S84)+SUMPRODUCT($F$87:$F$170,S87:S170)+(($F$102-30)*S102)+SUMPRODUCT($F$105:$F$171,S105:S171)+SUMPRODUCT($F113:$F$172,S113:S172)+(($F$117-20)*S117)+SUMPRODUCT($F$120:$F$130,S120:S130)+SUMPRODUCT($F$132:$F$140,S132:S140)+(($F$144-20)*S144)+SUMPRODUCT($F$146:$F$153,S146:S153)+(($F$155-20)*S155)+SUMPRODUCT($F$157:$F$164,S157:S164)+SUMPRODUCT($F$46:$F$56,S46:S56)</f>
        <v>0</v>
      </c>
      <c r="T5" s="40">
        <f>(($F$13-20)*T13)+SUMPRODUCT($F$15:$F$22,T15:T22)+(($F$24-20)*T24)+SUMPRODUCT($F$26:$F$33,T26:T33)+(($F$35-20)*T35)+SUMPRODUCT($F$37:$F$44,T37:T44)+(($F$60-20)*T60)+SUMPRODUCT($F$62:$F$69,T62:T69)+(($F$71-20)*T71)+SUMPRODUCT($F$73:$F$80,T73:T80)+(($F$84-30)*T84)+SUMPRODUCT($F$87:$F$170,T87:T170)+(($F$102-30)*T102)+SUMPRODUCT($F$105:$F$171,T105:T171)+SUMPRODUCT($F113:$F$172,T113:T172)+(($F$117-20)*T117)+SUMPRODUCT($F$120:$F$130,T120:T130)+SUMPRODUCT($F$132:$F$140,T132:T140)+(($F$144-20)*T144)+SUMPRODUCT($F$146:$F$153,T146:T153)+(($F$155-20)*T155)+SUMPRODUCT($F$157:$F$164,T157:T164)+SUMPRODUCT($F$46:$F$56,T46:T56)</f>
        <v>0</v>
      </c>
      <c r="U5" s="40">
        <f>(($F$13-20)*U13)+SUMPRODUCT($F$15:$F$22,U15:U22)+(($F$24-20)*U24)+SUMPRODUCT($F$26:$F$33,U26:U33)+(($F$35-20)*U35)+SUMPRODUCT($F$37:$F$44,U37:U44)+(($F$60-20)*U60)+SUMPRODUCT($F$62:$F$69,U62:U69)+(($F$71-20)*U71)+SUMPRODUCT($F$73:$F$80,U73:U80)+(($F$84-30)*U84)+SUMPRODUCT($F$87:$F$170,U87:U170)+(($F$102-30)*U102)+SUMPRODUCT($F$105:$F$171,U105:U171)+SUMPRODUCT($F113:$F$172,U113:U172)+(($F$117-20)*U117)+SUMPRODUCT($F$120:$F$130,U120:U130)+(($F$144-20)*U144)+SUMPRODUCT($F$146:$F$153,U146:U153)+(($F$155-20)*U155)+SUMPRODUCT($F$157:$F$164,U157:U164)</f>
        <v>0</v>
      </c>
      <c r="V5" s="65">
        <f>(($F$13-20)*V13)+SUMPRODUCT($F$15:$F$22,V15:V22)+(($F$24-20)*V24)+SUMPRODUCT($F$26:$F$33,V26:V33)+(($F$35-20)*V35)+SUMPRODUCT($F$37:$F$44,V37:V44)+(($F$60-20)*V60)+SUMPRODUCT($F$62:$F$69,V62:V69)+(($F$71-20)*V71)+SUMPRODUCT($F$73:$F$80,V73:V80)+(($F$84-30)*V84)+SUMPRODUCT($F$87:$F$170,V87:V170)+(($F$102-30)*V102)+SUMPRODUCT($F$105:$F$171,V105:V171)+SUMPRODUCT($F113:$F$172,V113:V172)+(($F$117-20)*V117)+SUMPRODUCT($F$120:$F$130,V120:V130)+(($F$144-20)*V144)+SUMPRODUCT($F$146:$F$153,V146:V153)+(($F$155-20)*V155)+SUMPRODUCT($F$157:$F$164,V157:V164)</f>
        <v>0</v>
      </c>
      <c r="W5" s="67">
        <f t="shared" ref="W5" si="1">SUM(I5:V5)</f>
        <v>0</v>
      </c>
      <c r="X5" s="24"/>
      <c r="AA5" s="153" t="s">
        <v>285</v>
      </c>
      <c r="AB5" s="24"/>
      <c r="AC5" s="24"/>
      <c r="AD5" s="24"/>
      <c r="AE5" s="26"/>
      <c r="AF5" s="24"/>
      <c r="AG5" s="26"/>
      <c r="AH5" s="24"/>
      <c r="AI5" s="69"/>
    </row>
    <row r="6" spans="1:40" ht="19.95" customHeight="1" thickBot="1" x14ac:dyDescent="0.35">
      <c r="A6" s="24"/>
      <c r="B6" s="266" t="s">
        <v>1</v>
      </c>
      <c r="C6" s="265">
        <f>C3-C4-C5</f>
        <v>0</v>
      </c>
      <c r="D6" s="24"/>
      <c r="E6" s="132">
        <v>15000</v>
      </c>
      <c r="F6" s="28" t="s">
        <v>148</v>
      </c>
      <c r="G6" s="25"/>
      <c r="H6" s="126" t="s">
        <v>210</v>
      </c>
      <c r="I6" s="40">
        <f t="shared" ref="I6:V6" si="2">((I13*($F13-50))+I14*$F14)+((I24*($F24-50))+(I25*$F25))+((I35*($F35-50))+(I36*$F36))+((I60*($F60-50))+(I61*$F61))+((I71*($F71-50))+(I72*$F72))+((I84*($F84-60))+(I85*$F85)+(I86*$F86))+((I102*($F102-34))+(I103*$F103)+(I104*$F104))+((I117*($F117-50))+(I118*$F118)+(I119*$F119))+((I144*($F144-50))+(I145*$F145))+((I155*($F155-50))+(I156*$F156))</f>
        <v>0</v>
      </c>
      <c r="J6" s="30">
        <f t="shared" si="2"/>
        <v>0</v>
      </c>
      <c r="K6" s="31">
        <f t="shared" si="2"/>
        <v>0</v>
      </c>
      <c r="L6" s="32">
        <f t="shared" si="2"/>
        <v>0</v>
      </c>
      <c r="M6" s="33">
        <f t="shared" si="2"/>
        <v>0</v>
      </c>
      <c r="N6" s="34">
        <f t="shared" si="2"/>
        <v>0</v>
      </c>
      <c r="O6" s="35">
        <f t="shared" si="2"/>
        <v>0</v>
      </c>
      <c r="P6" s="36">
        <f t="shared" si="2"/>
        <v>0</v>
      </c>
      <c r="Q6" s="37">
        <f t="shared" si="2"/>
        <v>0</v>
      </c>
      <c r="R6" s="38">
        <f t="shared" si="2"/>
        <v>0</v>
      </c>
      <c r="S6" s="39">
        <f t="shared" si="2"/>
        <v>0</v>
      </c>
      <c r="T6" s="40">
        <f t="shared" si="2"/>
        <v>0</v>
      </c>
      <c r="U6" s="40">
        <f t="shared" si="2"/>
        <v>0</v>
      </c>
      <c r="V6" s="65">
        <f t="shared" si="2"/>
        <v>0</v>
      </c>
      <c r="W6" s="67">
        <f>SUM(I6:V6)</f>
        <v>0</v>
      </c>
      <c r="X6" s="24"/>
      <c r="AB6" s="24"/>
      <c r="AC6" s="24"/>
      <c r="AD6" s="24"/>
      <c r="AE6" s="26"/>
      <c r="AF6" s="24"/>
      <c r="AG6" s="26"/>
      <c r="AH6" s="24"/>
      <c r="AI6" s="69"/>
    </row>
    <row r="7" spans="1:40" ht="19.95" customHeight="1" x14ac:dyDescent="0.3">
      <c r="A7" s="41"/>
      <c r="B7" s="24"/>
      <c r="C7" s="24"/>
      <c r="D7" s="24"/>
      <c r="E7" s="24"/>
      <c r="F7" s="24"/>
      <c r="G7" s="25"/>
      <c r="H7" s="24"/>
      <c r="I7" s="24"/>
      <c r="J7" s="24"/>
      <c r="K7" s="24"/>
      <c r="L7" s="24"/>
      <c r="M7" s="24"/>
      <c r="N7" s="24"/>
      <c r="O7" s="24"/>
      <c r="P7" s="24"/>
      <c r="Q7" s="24"/>
      <c r="R7" s="24"/>
      <c r="S7" s="24"/>
      <c r="T7" s="24"/>
      <c r="U7" s="24"/>
      <c r="V7" s="24"/>
      <c r="W7" s="24"/>
      <c r="X7" s="24"/>
      <c r="Y7" s="24"/>
      <c r="Z7" s="24"/>
      <c r="AA7" s="24"/>
      <c r="AB7" s="24"/>
      <c r="AC7" s="24"/>
      <c r="AD7" s="24"/>
      <c r="AE7" s="26"/>
      <c r="AF7" s="24"/>
      <c r="AG7" s="26"/>
      <c r="AH7" s="24"/>
      <c r="AI7" s="69"/>
    </row>
    <row r="8" spans="1:40" s="3" customFormat="1" ht="31.2" customHeight="1" x14ac:dyDescent="0.3">
      <c r="A8" s="25"/>
      <c r="B8" s="43" t="s">
        <v>13</v>
      </c>
      <c r="C8" s="43" t="s">
        <v>26</v>
      </c>
      <c r="D8" s="346" t="s">
        <v>385</v>
      </c>
      <c r="E8" s="347"/>
      <c r="F8" s="44" t="s">
        <v>145</v>
      </c>
      <c r="G8" s="44" t="s">
        <v>253</v>
      </c>
      <c r="H8" s="45" t="s">
        <v>144</v>
      </c>
      <c r="I8" s="109" t="s">
        <v>177</v>
      </c>
      <c r="J8" s="110" t="s">
        <v>179</v>
      </c>
      <c r="K8" s="111" t="s">
        <v>181</v>
      </c>
      <c r="L8" s="112" t="s">
        <v>183</v>
      </c>
      <c r="M8" s="114" t="s">
        <v>185</v>
      </c>
      <c r="N8" s="116" t="s">
        <v>187</v>
      </c>
      <c r="O8" s="118" t="s">
        <v>189</v>
      </c>
      <c r="P8" s="120" t="s">
        <v>191</v>
      </c>
      <c r="Q8" s="122" t="s">
        <v>193</v>
      </c>
      <c r="R8" s="108" t="s">
        <v>195</v>
      </c>
      <c r="S8" s="124" t="s">
        <v>197</v>
      </c>
      <c r="T8" s="109" t="s">
        <v>199</v>
      </c>
      <c r="U8" s="109" t="s">
        <v>199</v>
      </c>
      <c r="V8" s="147" t="s">
        <v>199</v>
      </c>
      <c r="W8" s="348" t="s">
        <v>14</v>
      </c>
      <c r="X8" s="191" t="s">
        <v>203</v>
      </c>
      <c r="Y8" s="184" t="s">
        <v>201</v>
      </c>
      <c r="Z8" s="148" t="s">
        <v>201</v>
      </c>
      <c r="AA8" s="181" t="s">
        <v>280</v>
      </c>
      <c r="AB8" s="182" t="s">
        <v>208</v>
      </c>
      <c r="AC8" s="181" t="s">
        <v>209</v>
      </c>
      <c r="AD8" s="181" t="s">
        <v>225</v>
      </c>
      <c r="AE8" s="180" t="s">
        <v>224</v>
      </c>
      <c r="AF8" s="25"/>
      <c r="AG8" s="42"/>
      <c r="AH8" s="25"/>
      <c r="AI8" s="223"/>
      <c r="AJ8" s="229"/>
      <c r="AK8" s="345"/>
      <c r="AL8" s="345"/>
      <c r="AM8" s="345"/>
      <c r="AN8" s="1"/>
    </row>
    <row r="9" spans="1:40" s="4" customFormat="1" ht="19.8" customHeight="1" x14ac:dyDescent="0.3">
      <c r="A9" s="25"/>
      <c r="I9" s="135" t="s">
        <v>178</v>
      </c>
      <c r="J9" s="136" t="s">
        <v>180</v>
      </c>
      <c r="K9" s="138" t="s">
        <v>182</v>
      </c>
      <c r="L9" s="113" t="s">
        <v>184</v>
      </c>
      <c r="M9" s="115" t="s">
        <v>186</v>
      </c>
      <c r="N9" s="117" t="s">
        <v>188</v>
      </c>
      <c r="O9" s="119" t="s">
        <v>190</v>
      </c>
      <c r="P9" s="121" t="s">
        <v>192</v>
      </c>
      <c r="Q9" s="123" t="s">
        <v>194</v>
      </c>
      <c r="R9" s="137" t="s">
        <v>196</v>
      </c>
      <c r="S9" s="125" t="s">
        <v>198</v>
      </c>
      <c r="T9" s="151" t="s">
        <v>207</v>
      </c>
      <c r="U9" s="151" t="s">
        <v>207</v>
      </c>
      <c r="V9" s="151" t="s">
        <v>207</v>
      </c>
      <c r="W9" s="348"/>
      <c r="Y9" s="184" t="s">
        <v>202</v>
      </c>
      <c r="Z9" s="148" t="s">
        <v>200</v>
      </c>
      <c r="AA9" s="208">
        <v>0.2</v>
      </c>
      <c r="AB9" s="182"/>
      <c r="AC9" s="181"/>
      <c r="AD9" s="181"/>
      <c r="AE9" s="180"/>
      <c r="AF9" s="46" t="s">
        <v>54</v>
      </c>
      <c r="AG9" s="47" t="s">
        <v>252</v>
      </c>
      <c r="AH9" s="46" t="s">
        <v>136</v>
      </c>
      <c r="AI9" s="224" t="s">
        <v>211</v>
      </c>
      <c r="AJ9" s="230"/>
      <c r="AK9" s="4" t="s">
        <v>330</v>
      </c>
      <c r="AL9" s="4" t="s">
        <v>253</v>
      </c>
      <c r="AM9" s="220" t="s">
        <v>254</v>
      </c>
    </row>
    <row r="10" spans="1:40" s="4" customFormat="1" ht="25.05" customHeight="1" x14ac:dyDescent="0.3">
      <c r="A10" s="25"/>
      <c r="B10" s="24"/>
      <c r="C10" s="24"/>
      <c r="D10" s="24"/>
      <c r="E10" s="24"/>
      <c r="F10" s="24"/>
      <c r="G10" s="25"/>
      <c r="H10" s="24"/>
      <c r="I10" s="24"/>
      <c r="J10" s="24"/>
      <c r="K10" s="24"/>
      <c r="L10" s="24"/>
      <c r="M10" s="24"/>
      <c r="N10" s="24"/>
      <c r="O10" s="24"/>
      <c r="P10" s="24"/>
      <c r="Q10" s="24"/>
      <c r="R10" s="24"/>
      <c r="S10" s="24"/>
      <c r="T10" s="24"/>
      <c r="U10" s="24"/>
      <c r="V10" s="24"/>
      <c r="W10" s="24"/>
      <c r="X10" s="24"/>
      <c r="Y10" s="24"/>
      <c r="Z10" s="24"/>
      <c r="AA10" s="46"/>
      <c r="AB10" s="46"/>
      <c r="AC10" s="46"/>
      <c r="AD10" s="46"/>
      <c r="AE10" s="47"/>
      <c r="AF10" s="46"/>
      <c r="AG10" s="47"/>
      <c r="AH10" s="46"/>
      <c r="AI10" s="224"/>
      <c r="AJ10" s="230"/>
      <c r="AM10" s="220"/>
    </row>
    <row r="11" spans="1:40" ht="30" customHeight="1" x14ac:dyDescent="0.3">
      <c r="A11" s="48"/>
      <c r="B11" s="261" t="s">
        <v>381</v>
      </c>
      <c r="C11" s="262"/>
      <c r="D11" s="262"/>
      <c r="E11" s="262"/>
      <c r="F11" s="262"/>
      <c r="G11" s="262"/>
      <c r="H11" s="263"/>
      <c r="I11" s="49"/>
      <c r="J11" s="49"/>
      <c r="K11" s="49"/>
      <c r="L11" s="49"/>
      <c r="M11" s="49"/>
      <c r="N11" s="49"/>
      <c r="O11" s="49"/>
      <c r="P11" s="49"/>
      <c r="Q11" s="49"/>
      <c r="R11" s="49"/>
      <c r="S11" s="49"/>
      <c r="T11" s="49"/>
      <c r="U11" s="49"/>
      <c r="V11" s="49"/>
      <c r="W11" s="50"/>
      <c r="X11" s="50"/>
      <c r="Y11" s="50"/>
      <c r="Z11" s="50"/>
      <c r="AA11" s="24"/>
      <c r="AB11" s="26"/>
      <c r="AC11" s="24"/>
      <c r="AD11" s="24"/>
      <c r="AE11" s="26"/>
      <c r="AF11" s="24"/>
      <c r="AG11" s="26"/>
      <c r="AH11" s="24"/>
      <c r="AI11" s="69"/>
    </row>
    <row r="12" spans="1:40" ht="25.05" customHeight="1" x14ac:dyDescent="0.3">
      <c r="A12" s="25"/>
      <c r="B12" s="140"/>
      <c r="C12" s="141"/>
      <c r="D12" s="141"/>
      <c r="E12" s="128" t="s">
        <v>232</v>
      </c>
      <c r="F12" s="141"/>
      <c r="G12" s="141"/>
      <c r="H12" s="141"/>
      <c r="I12" s="49"/>
      <c r="J12" s="49"/>
      <c r="K12" s="49"/>
      <c r="L12" s="49"/>
      <c r="M12" s="49"/>
      <c r="N12" s="49"/>
      <c r="O12" s="49"/>
      <c r="P12" s="49"/>
      <c r="Q12" s="49"/>
      <c r="R12" s="49"/>
      <c r="S12" s="49"/>
      <c r="T12" s="49"/>
      <c r="U12" s="49"/>
      <c r="V12" s="49"/>
      <c r="W12" s="50"/>
      <c r="X12" s="50"/>
      <c r="Y12" s="50"/>
      <c r="Z12" s="50"/>
      <c r="AA12" s="24"/>
      <c r="AB12" s="24"/>
      <c r="AC12" s="24"/>
      <c r="AD12" s="24"/>
      <c r="AE12" s="26"/>
      <c r="AF12" s="24"/>
      <c r="AG12" s="26"/>
      <c r="AH12" s="24"/>
      <c r="AI12" s="69"/>
    </row>
    <row r="13" spans="1:40" ht="22.05" customHeight="1" x14ac:dyDescent="0.3">
      <c r="A13" s="3"/>
      <c r="B13" s="13" t="s">
        <v>52</v>
      </c>
      <c r="C13" s="144" t="s">
        <v>33</v>
      </c>
      <c r="D13" s="145"/>
      <c r="E13" s="17"/>
      <c r="F13" s="14">
        <v>70</v>
      </c>
      <c r="G13" s="196">
        <f>AL13</f>
        <v>2000</v>
      </c>
      <c r="H13" s="15">
        <f>G13/F13</f>
        <v>28.571428571428573</v>
      </c>
      <c r="I13" s="51"/>
      <c r="J13" s="52"/>
      <c r="K13" s="53"/>
      <c r="L13" s="54"/>
      <c r="M13" s="55"/>
      <c r="N13" s="56"/>
      <c r="O13" s="57"/>
      <c r="P13" s="58"/>
      <c r="Q13" s="59"/>
      <c r="R13" s="60"/>
      <c r="S13" s="61"/>
      <c r="T13" s="192"/>
      <c r="U13" s="51"/>
      <c r="V13" s="51"/>
      <c r="W13" s="10">
        <f t="shared" ref="W13:W22" si="3">G13*(I13+J13+K13+L13+M13+N13+O13+P13+Q13+R13+S13+T13+U13+V13)</f>
        <v>0</v>
      </c>
      <c r="Y13" s="201">
        <f t="shared" ref="Y13:Y22" si="4">I13+J13+K13+L13+M13+N13+O13+P13+Q13+R13+S13+T13+U13+V13</f>
        <v>0</v>
      </c>
      <c r="Z13" s="202">
        <f t="shared" ref="Z13:Z22" si="5">Y13*F13</f>
        <v>0</v>
      </c>
      <c r="AA13" s="152">
        <f>$AA$9</f>
        <v>0.2</v>
      </c>
      <c r="AB13" s="15">
        <f>W13-(W13*AA13)</f>
        <v>0</v>
      </c>
      <c r="AC13" s="15">
        <f>(I13+J13+K13+L13+M13+N13+O13+P13+Q13+R13+S13+T13+U13+V13)*AE13</f>
        <v>0</v>
      </c>
      <c r="AD13" s="268">
        <f>SUM(I13:V13)*AI13</f>
        <v>0</v>
      </c>
      <c r="AE13" s="8">
        <f>SUM(AE14:AE22)</f>
        <v>852.75840000000005</v>
      </c>
      <c r="AF13" s="9">
        <f t="shared" ref="AF13:AF21" si="6">(AG13-AE13)/AE13</f>
        <v>0.87626413295958139</v>
      </c>
      <c r="AG13" s="8">
        <f>SUM(AG14:AG22)</f>
        <v>1600</v>
      </c>
      <c r="AH13" s="9">
        <f>1-(AE13/AG13)</f>
        <v>0.46702599999999994</v>
      </c>
      <c r="AI13" s="218">
        <f>SUM(AI14:AI22)</f>
        <v>89.199999999999989</v>
      </c>
      <c r="AK13" s="8">
        <f t="shared" ref="AK13:AK22" si="7">AL13-(AL13*AM13)</f>
        <v>1200</v>
      </c>
      <c r="AL13" s="8">
        <f t="shared" ref="AL13:AL22" si="8">AG13*1.25</f>
        <v>2000</v>
      </c>
      <c r="AM13" s="221">
        <v>0.4</v>
      </c>
    </row>
    <row r="14" spans="1:40" ht="19.95" customHeight="1" x14ac:dyDescent="0.3">
      <c r="A14" s="3"/>
      <c r="B14" s="13" t="s">
        <v>34</v>
      </c>
      <c r="C14" s="13" t="s">
        <v>15</v>
      </c>
      <c r="D14" s="340" t="s">
        <v>24</v>
      </c>
      <c r="E14" s="341"/>
      <c r="F14" s="13">
        <v>20</v>
      </c>
      <c r="G14" s="196">
        <f t="shared" ref="G14:G22" si="9">AL14</f>
        <v>125</v>
      </c>
      <c r="H14" s="15">
        <f t="shared" ref="H14:H22" si="10">G14/F14</f>
        <v>6.25</v>
      </c>
      <c r="I14" s="51"/>
      <c r="J14" s="52"/>
      <c r="K14" s="53"/>
      <c r="L14" s="54"/>
      <c r="M14" s="55"/>
      <c r="N14" s="56"/>
      <c r="O14" s="57"/>
      <c r="P14" s="58"/>
      <c r="Q14" s="59"/>
      <c r="R14" s="60"/>
      <c r="S14" s="61"/>
      <c r="T14" s="192"/>
      <c r="U14" s="192"/>
      <c r="V14" s="51"/>
      <c r="W14" s="10">
        <f t="shared" si="3"/>
        <v>0</v>
      </c>
      <c r="Y14" s="201">
        <f t="shared" si="4"/>
        <v>0</v>
      </c>
      <c r="Z14" s="202">
        <f t="shared" si="5"/>
        <v>0</v>
      </c>
      <c r="AA14" s="152">
        <f t="shared" ref="AA14:AA56" si="11">$AA$9</f>
        <v>0.2</v>
      </c>
      <c r="AB14" s="15">
        <f t="shared" ref="AB14:AB22" si="12">W14-(W14*AA14)</f>
        <v>0</v>
      </c>
      <c r="AC14" s="15">
        <f>(I14+J14+K14+L14+M14+N14+O14+P14+Q14+R14+S14+T14+U14+V14)*AE14</f>
        <v>0</v>
      </c>
      <c r="AD14" s="268">
        <f t="shared" ref="AD14:AD22" si="13">SUM(I14:V14)*AI14</f>
        <v>0</v>
      </c>
      <c r="AE14" s="195">
        <v>55.983200000000004</v>
      </c>
      <c r="AF14" s="9">
        <f t="shared" si="6"/>
        <v>0.78625016076251431</v>
      </c>
      <c r="AG14" s="8">
        <v>100</v>
      </c>
      <c r="AH14" s="9">
        <f>1-(AE14/AG14)</f>
        <v>0.440168</v>
      </c>
      <c r="AI14" s="225">
        <v>1.8</v>
      </c>
      <c r="AK14" s="8">
        <f t="shared" si="7"/>
        <v>75</v>
      </c>
      <c r="AL14" s="8">
        <f t="shared" si="8"/>
        <v>125</v>
      </c>
      <c r="AM14" s="221">
        <v>0.4</v>
      </c>
    </row>
    <row r="15" spans="1:40" ht="19.95" customHeight="1" x14ac:dyDescent="0.3">
      <c r="A15" s="3"/>
      <c r="B15" s="13" t="s">
        <v>35</v>
      </c>
      <c r="C15" s="13" t="s">
        <v>15</v>
      </c>
      <c r="D15" s="340" t="s">
        <v>23</v>
      </c>
      <c r="E15" s="341"/>
      <c r="F15" s="13">
        <v>20</v>
      </c>
      <c r="G15" s="196">
        <f t="shared" si="9"/>
        <v>175</v>
      </c>
      <c r="H15" s="15">
        <f t="shared" si="10"/>
        <v>8.75</v>
      </c>
      <c r="I15" s="51"/>
      <c r="J15" s="52"/>
      <c r="K15" s="53"/>
      <c r="L15" s="54"/>
      <c r="M15" s="55"/>
      <c r="N15" s="56"/>
      <c r="O15" s="57"/>
      <c r="P15" s="58"/>
      <c r="Q15" s="59"/>
      <c r="R15" s="60"/>
      <c r="S15" s="61"/>
      <c r="T15" s="192"/>
      <c r="U15" s="192"/>
      <c r="V15" s="51"/>
      <c r="W15" s="10">
        <f t="shared" si="3"/>
        <v>0</v>
      </c>
      <c r="Y15" s="201">
        <f t="shared" si="4"/>
        <v>0</v>
      </c>
      <c r="Z15" s="202">
        <f t="shared" si="5"/>
        <v>0</v>
      </c>
      <c r="AA15" s="152">
        <f t="shared" si="11"/>
        <v>0.2</v>
      </c>
      <c r="AB15" s="15">
        <f t="shared" si="12"/>
        <v>0</v>
      </c>
      <c r="AC15" s="15">
        <f>(I15+J15+K15+L15+M15+N15+O15+P15+Q15+R15+S15+T15+U15+V15)*AE15</f>
        <v>0</v>
      </c>
      <c r="AD15" s="268">
        <f t="shared" si="13"/>
        <v>0</v>
      </c>
      <c r="AE15" s="195">
        <v>71.603999999999999</v>
      </c>
      <c r="AF15" s="9">
        <f t="shared" si="6"/>
        <v>0.95519803362940625</v>
      </c>
      <c r="AG15" s="8">
        <v>140</v>
      </c>
      <c r="AH15" s="9">
        <f t="shared" ref="AH15:AH22" si="14">1-(AE15/AG15)</f>
        <v>0.48854285714285717</v>
      </c>
      <c r="AI15" s="225">
        <v>4.8</v>
      </c>
      <c r="AK15" s="8">
        <f t="shared" si="7"/>
        <v>105</v>
      </c>
      <c r="AL15" s="8">
        <f t="shared" si="8"/>
        <v>175</v>
      </c>
      <c r="AM15" s="221">
        <v>0.4</v>
      </c>
    </row>
    <row r="16" spans="1:40" ht="19.95" customHeight="1" x14ac:dyDescent="0.3">
      <c r="A16" s="3"/>
      <c r="B16" s="13" t="s">
        <v>36</v>
      </c>
      <c r="C16" s="13" t="s">
        <v>15</v>
      </c>
      <c r="D16" s="340" t="s">
        <v>22</v>
      </c>
      <c r="E16" s="341"/>
      <c r="F16" s="13">
        <v>10</v>
      </c>
      <c r="G16" s="196">
        <f t="shared" si="9"/>
        <v>225</v>
      </c>
      <c r="H16" s="15">
        <f t="shared" si="10"/>
        <v>22.5</v>
      </c>
      <c r="I16" s="51"/>
      <c r="J16" s="52"/>
      <c r="K16" s="53"/>
      <c r="L16" s="54"/>
      <c r="M16" s="55"/>
      <c r="N16" s="56"/>
      <c r="O16" s="57"/>
      <c r="P16" s="58"/>
      <c r="Q16" s="59"/>
      <c r="R16" s="60"/>
      <c r="S16" s="61"/>
      <c r="T16" s="192"/>
      <c r="U16" s="192"/>
      <c r="V16" s="51"/>
      <c r="W16" s="10">
        <f t="shared" si="3"/>
        <v>0</v>
      </c>
      <c r="Y16" s="201">
        <f t="shared" si="4"/>
        <v>0</v>
      </c>
      <c r="Z16" s="202">
        <f t="shared" si="5"/>
        <v>0</v>
      </c>
      <c r="AA16" s="152">
        <f t="shared" si="11"/>
        <v>0.2</v>
      </c>
      <c r="AB16" s="15">
        <f t="shared" si="12"/>
        <v>0</v>
      </c>
      <c r="AC16" s="15">
        <f t="shared" ref="AC16:AC22" si="15">(I16+J16+K16+L16+M16+N16+O16+P16+Q16+R16+S16+T16+U16+V16)*AE16</f>
        <v>0</v>
      </c>
      <c r="AD16" s="268">
        <f t="shared" si="13"/>
        <v>0</v>
      </c>
      <c r="AE16" s="195">
        <v>97.645600000000002</v>
      </c>
      <c r="AF16" s="9">
        <f t="shared" si="6"/>
        <v>0.84340103394315769</v>
      </c>
      <c r="AG16" s="8">
        <v>180</v>
      </c>
      <c r="AH16" s="9">
        <f t="shared" si="14"/>
        <v>0.4575244444444444</v>
      </c>
      <c r="AI16" s="225">
        <v>8</v>
      </c>
      <c r="AK16" s="8">
        <f t="shared" si="7"/>
        <v>135</v>
      </c>
      <c r="AL16" s="8">
        <f t="shared" si="8"/>
        <v>225</v>
      </c>
      <c r="AM16" s="221">
        <v>0.4</v>
      </c>
    </row>
    <row r="17" spans="1:39" ht="19.95" customHeight="1" x14ac:dyDescent="0.3">
      <c r="A17" s="3"/>
      <c r="B17" s="13" t="s">
        <v>37</v>
      </c>
      <c r="C17" s="13" t="s">
        <v>15</v>
      </c>
      <c r="D17" s="340" t="s">
        <v>21</v>
      </c>
      <c r="E17" s="341"/>
      <c r="F17" s="13">
        <v>5</v>
      </c>
      <c r="G17" s="196">
        <f t="shared" si="9"/>
        <v>125</v>
      </c>
      <c r="H17" s="15">
        <f t="shared" si="10"/>
        <v>25</v>
      </c>
      <c r="I17" s="51"/>
      <c r="J17" s="52"/>
      <c r="K17" s="53"/>
      <c r="L17" s="54"/>
      <c r="M17" s="55"/>
      <c r="N17" s="56"/>
      <c r="O17" s="57"/>
      <c r="P17" s="58"/>
      <c r="Q17" s="59"/>
      <c r="R17" s="60"/>
      <c r="S17" s="61"/>
      <c r="T17" s="192"/>
      <c r="U17" s="192"/>
      <c r="V17" s="51"/>
      <c r="W17" s="10">
        <f t="shared" si="3"/>
        <v>0</v>
      </c>
      <c r="Y17" s="201">
        <f t="shared" si="4"/>
        <v>0</v>
      </c>
      <c r="Z17" s="202">
        <f t="shared" si="5"/>
        <v>0</v>
      </c>
      <c r="AA17" s="152">
        <f t="shared" si="11"/>
        <v>0.2</v>
      </c>
      <c r="AB17" s="15">
        <f t="shared" si="12"/>
        <v>0</v>
      </c>
      <c r="AC17" s="15">
        <f t="shared" si="15"/>
        <v>0</v>
      </c>
      <c r="AD17" s="268">
        <f t="shared" si="13"/>
        <v>0</v>
      </c>
      <c r="AE17" s="195">
        <v>52.083199999999998</v>
      </c>
      <c r="AF17" s="129">
        <f t="shared" si="6"/>
        <v>0.92000491521258299</v>
      </c>
      <c r="AG17" s="8">
        <v>100</v>
      </c>
      <c r="AH17" s="129">
        <f t="shared" si="14"/>
        <v>0.47916800000000004</v>
      </c>
      <c r="AI17" s="225">
        <v>4.5999999999999996</v>
      </c>
      <c r="AK17" s="8">
        <f t="shared" si="7"/>
        <v>75</v>
      </c>
      <c r="AL17" s="8">
        <f t="shared" si="8"/>
        <v>125</v>
      </c>
      <c r="AM17" s="221">
        <v>0.4</v>
      </c>
    </row>
    <row r="18" spans="1:39" ht="19.95" customHeight="1" x14ac:dyDescent="0.3">
      <c r="A18" s="3"/>
      <c r="B18" s="13" t="s">
        <v>38</v>
      </c>
      <c r="C18" s="13" t="s">
        <v>15</v>
      </c>
      <c r="D18" s="340" t="s">
        <v>20</v>
      </c>
      <c r="E18" s="341"/>
      <c r="F18" s="13">
        <v>5</v>
      </c>
      <c r="G18" s="196">
        <f t="shared" si="9"/>
        <v>200</v>
      </c>
      <c r="H18" s="15">
        <f t="shared" si="10"/>
        <v>40</v>
      </c>
      <c r="I18" s="51"/>
      <c r="J18" s="52"/>
      <c r="K18" s="53"/>
      <c r="L18" s="54"/>
      <c r="M18" s="55"/>
      <c r="N18" s="56"/>
      <c r="O18" s="57"/>
      <c r="P18" s="58"/>
      <c r="Q18" s="59"/>
      <c r="R18" s="60"/>
      <c r="S18" s="61"/>
      <c r="T18" s="192"/>
      <c r="U18" s="192"/>
      <c r="V18" s="51"/>
      <c r="W18" s="10">
        <f t="shared" si="3"/>
        <v>0</v>
      </c>
      <c r="Y18" s="201">
        <f t="shared" si="4"/>
        <v>0</v>
      </c>
      <c r="Z18" s="202">
        <f t="shared" si="5"/>
        <v>0</v>
      </c>
      <c r="AA18" s="152">
        <f t="shared" si="11"/>
        <v>0.2</v>
      </c>
      <c r="AB18" s="15">
        <f t="shared" si="12"/>
        <v>0</v>
      </c>
      <c r="AC18" s="15">
        <f t="shared" si="15"/>
        <v>0</v>
      </c>
      <c r="AD18" s="268">
        <f t="shared" si="13"/>
        <v>0</v>
      </c>
      <c r="AE18" s="195">
        <v>82.014400000000009</v>
      </c>
      <c r="AF18" s="9">
        <f t="shared" si="6"/>
        <v>0.95087691917516903</v>
      </c>
      <c r="AG18" s="8">
        <v>160</v>
      </c>
      <c r="AH18" s="9">
        <f t="shared" si="14"/>
        <v>0.4874099999999999</v>
      </c>
      <c r="AI18" s="225">
        <v>7.8</v>
      </c>
      <c r="AK18" s="8">
        <f t="shared" si="7"/>
        <v>120</v>
      </c>
      <c r="AL18" s="8">
        <f t="shared" si="8"/>
        <v>200</v>
      </c>
      <c r="AM18" s="221">
        <v>0.4</v>
      </c>
    </row>
    <row r="19" spans="1:39" ht="19.95" customHeight="1" x14ac:dyDescent="0.3">
      <c r="A19" s="3"/>
      <c r="B19" s="13" t="s">
        <v>39</v>
      </c>
      <c r="C19" s="13" t="s">
        <v>15</v>
      </c>
      <c r="D19" s="340" t="s">
        <v>19</v>
      </c>
      <c r="E19" s="341"/>
      <c r="F19" s="13">
        <v>5</v>
      </c>
      <c r="G19" s="196">
        <f t="shared" si="9"/>
        <v>300</v>
      </c>
      <c r="H19" s="15">
        <f t="shared" si="10"/>
        <v>60</v>
      </c>
      <c r="I19" s="51"/>
      <c r="J19" s="52"/>
      <c r="K19" s="53"/>
      <c r="L19" s="54"/>
      <c r="M19" s="55"/>
      <c r="N19" s="56"/>
      <c r="O19" s="57"/>
      <c r="P19" s="58"/>
      <c r="Q19" s="59"/>
      <c r="R19" s="60"/>
      <c r="S19" s="61"/>
      <c r="T19" s="192"/>
      <c r="U19" s="192"/>
      <c r="V19" s="51"/>
      <c r="W19" s="10">
        <f t="shared" si="3"/>
        <v>0</v>
      </c>
      <c r="Y19" s="201">
        <f t="shared" si="4"/>
        <v>0</v>
      </c>
      <c r="Z19" s="202">
        <f t="shared" si="5"/>
        <v>0</v>
      </c>
      <c r="AA19" s="152">
        <f t="shared" si="11"/>
        <v>0.2</v>
      </c>
      <c r="AB19" s="15">
        <f t="shared" si="12"/>
        <v>0</v>
      </c>
      <c r="AC19" s="15">
        <f t="shared" si="15"/>
        <v>0</v>
      </c>
      <c r="AD19" s="268">
        <f t="shared" si="13"/>
        <v>0</v>
      </c>
      <c r="AE19" s="195">
        <v>121.07680000000001</v>
      </c>
      <c r="AF19" s="9">
        <f t="shared" si="6"/>
        <v>0.98221294252903935</v>
      </c>
      <c r="AG19" s="8">
        <v>240</v>
      </c>
      <c r="AH19" s="9">
        <f t="shared" si="14"/>
        <v>0.49551333333333336</v>
      </c>
      <c r="AI19" s="225">
        <v>14.3</v>
      </c>
      <c r="AK19" s="8">
        <f t="shared" si="7"/>
        <v>180</v>
      </c>
      <c r="AL19" s="8">
        <f t="shared" si="8"/>
        <v>300</v>
      </c>
      <c r="AM19" s="221">
        <v>0.4</v>
      </c>
    </row>
    <row r="20" spans="1:39" ht="19.95" customHeight="1" x14ac:dyDescent="0.3">
      <c r="A20" s="3"/>
      <c r="B20" s="13" t="s">
        <v>40</v>
      </c>
      <c r="C20" s="13" t="s">
        <v>15</v>
      </c>
      <c r="D20" s="340" t="s">
        <v>18</v>
      </c>
      <c r="E20" s="341"/>
      <c r="F20" s="13">
        <v>2</v>
      </c>
      <c r="G20" s="196">
        <f t="shared" si="9"/>
        <v>200</v>
      </c>
      <c r="H20" s="15">
        <f t="shared" si="10"/>
        <v>100</v>
      </c>
      <c r="I20" s="51"/>
      <c r="J20" s="52"/>
      <c r="K20" s="53"/>
      <c r="L20" s="54"/>
      <c r="M20" s="55"/>
      <c r="N20" s="56"/>
      <c r="O20" s="57"/>
      <c r="P20" s="58"/>
      <c r="Q20" s="59"/>
      <c r="R20" s="60"/>
      <c r="S20" s="61"/>
      <c r="T20" s="192"/>
      <c r="U20" s="192"/>
      <c r="V20" s="51"/>
      <c r="W20" s="10">
        <f t="shared" si="3"/>
        <v>0</v>
      </c>
      <c r="Y20" s="201">
        <f t="shared" si="4"/>
        <v>0</v>
      </c>
      <c r="Z20" s="202">
        <f t="shared" si="5"/>
        <v>0</v>
      </c>
      <c r="AA20" s="152">
        <f t="shared" si="11"/>
        <v>0.2</v>
      </c>
      <c r="AB20" s="15">
        <f t="shared" si="12"/>
        <v>0</v>
      </c>
      <c r="AC20" s="15">
        <f t="shared" si="15"/>
        <v>0</v>
      </c>
      <c r="AD20" s="268">
        <f t="shared" si="13"/>
        <v>0</v>
      </c>
      <c r="AE20" s="195">
        <v>78.114400000000003</v>
      </c>
      <c r="AF20" s="9">
        <f t="shared" si="6"/>
        <v>1.0482779103468758</v>
      </c>
      <c r="AG20" s="8">
        <v>160</v>
      </c>
      <c r="AH20" s="9">
        <f t="shared" si="14"/>
        <v>0.51178499999999993</v>
      </c>
      <c r="AI20" s="225">
        <v>12.7</v>
      </c>
      <c r="AK20" s="8">
        <f t="shared" si="7"/>
        <v>120</v>
      </c>
      <c r="AL20" s="8">
        <f t="shared" si="8"/>
        <v>200</v>
      </c>
      <c r="AM20" s="221">
        <v>0.4</v>
      </c>
    </row>
    <row r="21" spans="1:39" ht="19.95" customHeight="1" x14ac:dyDescent="0.3">
      <c r="A21" s="3"/>
      <c r="B21" s="13" t="s">
        <v>41</v>
      </c>
      <c r="C21" s="13" t="s">
        <v>15</v>
      </c>
      <c r="D21" s="340" t="s">
        <v>17</v>
      </c>
      <c r="E21" s="341"/>
      <c r="F21" s="13">
        <v>2</v>
      </c>
      <c r="G21" s="196">
        <f t="shared" si="9"/>
        <v>400</v>
      </c>
      <c r="H21" s="15">
        <f t="shared" si="10"/>
        <v>200</v>
      </c>
      <c r="I21" s="51"/>
      <c r="J21" s="52"/>
      <c r="K21" s="53"/>
      <c r="L21" s="54"/>
      <c r="M21" s="55"/>
      <c r="N21" s="56"/>
      <c r="O21" s="57"/>
      <c r="P21" s="58"/>
      <c r="Q21" s="59"/>
      <c r="R21" s="60"/>
      <c r="S21" s="61"/>
      <c r="T21" s="192"/>
      <c r="U21" s="192"/>
      <c r="V21" s="51"/>
      <c r="W21" s="10">
        <f t="shared" si="3"/>
        <v>0</v>
      </c>
      <c r="Y21" s="201">
        <f t="shared" si="4"/>
        <v>0</v>
      </c>
      <c r="Z21" s="202">
        <f t="shared" si="5"/>
        <v>0</v>
      </c>
      <c r="AA21" s="152">
        <f t="shared" si="11"/>
        <v>0.2</v>
      </c>
      <c r="AB21" s="15">
        <f t="shared" si="12"/>
        <v>0</v>
      </c>
      <c r="AC21" s="15">
        <f t="shared" si="15"/>
        <v>0</v>
      </c>
      <c r="AD21" s="268">
        <f t="shared" si="13"/>
        <v>0</v>
      </c>
      <c r="AE21" s="195">
        <v>193.98080000000002</v>
      </c>
      <c r="AF21" s="131">
        <f t="shared" si="6"/>
        <v>0.64964780019465829</v>
      </c>
      <c r="AG21" s="130">
        <v>320</v>
      </c>
      <c r="AH21" s="131">
        <f t="shared" si="14"/>
        <v>0.39380999999999999</v>
      </c>
      <c r="AI21" s="225">
        <v>22.1</v>
      </c>
      <c r="AK21" s="8">
        <f t="shared" si="7"/>
        <v>240</v>
      </c>
      <c r="AL21" s="8">
        <f t="shared" si="8"/>
        <v>400</v>
      </c>
      <c r="AM21" s="221">
        <v>0.4</v>
      </c>
    </row>
    <row r="22" spans="1:39" ht="19.95" customHeight="1" x14ac:dyDescent="0.3">
      <c r="A22" s="3"/>
      <c r="B22" s="13" t="s">
        <v>42</v>
      </c>
      <c r="C22" s="13" t="s">
        <v>15</v>
      </c>
      <c r="D22" s="340" t="s">
        <v>16</v>
      </c>
      <c r="E22" s="341"/>
      <c r="F22" s="13">
        <v>1</v>
      </c>
      <c r="G22" s="196">
        <f t="shared" si="9"/>
        <v>250</v>
      </c>
      <c r="H22" s="15">
        <f t="shared" si="10"/>
        <v>250</v>
      </c>
      <c r="I22" s="51"/>
      <c r="J22" s="52"/>
      <c r="K22" s="53"/>
      <c r="L22" s="54"/>
      <c r="M22" s="55"/>
      <c r="N22" s="56"/>
      <c r="O22" s="57"/>
      <c r="P22" s="58"/>
      <c r="Q22" s="59"/>
      <c r="R22" s="60"/>
      <c r="S22" s="61"/>
      <c r="T22" s="192"/>
      <c r="U22" s="192"/>
      <c r="V22" s="51"/>
      <c r="W22" s="10">
        <f t="shared" si="3"/>
        <v>0</v>
      </c>
      <c r="Y22" s="201">
        <f t="shared" si="4"/>
        <v>0</v>
      </c>
      <c r="Z22" s="202">
        <f t="shared" si="5"/>
        <v>0</v>
      </c>
      <c r="AA22" s="152">
        <f t="shared" si="11"/>
        <v>0.2</v>
      </c>
      <c r="AB22" s="15">
        <f t="shared" si="12"/>
        <v>0</v>
      </c>
      <c r="AC22" s="15">
        <f t="shared" si="15"/>
        <v>0</v>
      </c>
      <c r="AD22" s="268">
        <f t="shared" si="13"/>
        <v>0</v>
      </c>
      <c r="AE22" s="195">
        <v>100.25600000000001</v>
      </c>
      <c r="AF22" s="129">
        <f>(AG22-AE22)/AE22</f>
        <v>0.99489307373124769</v>
      </c>
      <c r="AG22" s="8">
        <v>200</v>
      </c>
      <c r="AH22" s="129">
        <f t="shared" si="14"/>
        <v>0.49871999999999994</v>
      </c>
      <c r="AI22" s="225">
        <v>13.1</v>
      </c>
      <c r="AK22" s="8">
        <f t="shared" si="7"/>
        <v>150</v>
      </c>
      <c r="AL22" s="8">
        <f t="shared" si="8"/>
        <v>250</v>
      </c>
      <c r="AM22" s="221">
        <v>0.4</v>
      </c>
    </row>
    <row r="23" spans="1:39" ht="25.05" customHeight="1" x14ac:dyDescent="0.3">
      <c r="A23" s="3"/>
      <c r="B23" s="142"/>
      <c r="C23" s="143"/>
      <c r="D23" s="143"/>
      <c r="E23" s="127" t="s">
        <v>233</v>
      </c>
      <c r="F23" s="143"/>
      <c r="G23" s="143"/>
      <c r="H23" s="143"/>
      <c r="I23" s="62"/>
      <c r="J23" s="62"/>
      <c r="K23" s="62"/>
      <c r="L23" s="62"/>
      <c r="M23" s="62"/>
      <c r="N23" s="62"/>
      <c r="O23" s="62"/>
      <c r="P23" s="62"/>
      <c r="Q23" s="62"/>
      <c r="R23" s="63"/>
      <c r="S23" s="62"/>
      <c r="T23" s="3"/>
      <c r="U23" s="3"/>
      <c r="V23" s="62"/>
      <c r="W23" s="3"/>
      <c r="X23" s="3"/>
      <c r="Y23" s="203"/>
      <c r="Z23" s="204"/>
      <c r="AA23" s="152"/>
      <c r="AD23" s="269"/>
      <c r="AK23" s="8"/>
      <c r="AL23" s="8"/>
    </row>
    <row r="24" spans="1:39" ht="19.95" customHeight="1" x14ac:dyDescent="0.3">
      <c r="A24" s="3"/>
      <c r="B24" s="16" t="s">
        <v>53</v>
      </c>
      <c r="C24" s="146" t="s">
        <v>33</v>
      </c>
      <c r="D24" s="145"/>
      <c r="E24" s="17"/>
      <c r="F24" s="14">
        <v>70</v>
      </c>
      <c r="G24" s="196">
        <f>AL24</f>
        <v>2200</v>
      </c>
      <c r="H24" s="15">
        <f>G24/F24</f>
        <v>31.428571428571427</v>
      </c>
      <c r="I24" s="51"/>
      <c r="J24" s="52"/>
      <c r="K24" s="53"/>
      <c r="L24" s="54"/>
      <c r="M24" s="55"/>
      <c r="N24" s="56"/>
      <c r="O24" s="57"/>
      <c r="P24" s="58"/>
      <c r="Q24" s="59"/>
      <c r="R24" s="60"/>
      <c r="S24" s="61"/>
      <c r="T24" s="192"/>
      <c r="U24" s="192"/>
      <c r="V24" s="51"/>
      <c r="W24" s="10">
        <f t="shared" ref="W24:W33" si="16">G24*(I24+J24+K24+L24+M24+N24+O24+P24+Q24+R24+S24+T24+U24+V24)</f>
        <v>0</v>
      </c>
      <c r="Y24" s="201">
        <f t="shared" ref="Y24:Y33" si="17">I24+J24+K24+L24+M24+N24+O24+P24+Q24+R24+S24+T24+U24+V24</f>
        <v>0</v>
      </c>
      <c r="Z24" s="202">
        <f t="shared" ref="Z24:Z33" si="18">Y24*F24</f>
        <v>0</v>
      </c>
      <c r="AA24" s="152">
        <f t="shared" si="11"/>
        <v>0.2</v>
      </c>
      <c r="AB24" s="15">
        <f>W24-(W24*AA24)</f>
        <v>0</v>
      </c>
      <c r="AC24" s="15">
        <f>(I24+J24+K24+L24+M24+N24+O24+P24+Q24+R24+S24+T24+U24+V24)*AE24</f>
        <v>0</v>
      </c>
      <c r="AD24" s="268">
        <f>SUM(I24:V24)*AI24</f>
        <v>0</v>
      </c>
      <c r="AE24" s="8">
        <f>SUM(AE25:AE33)</f>
        <v>916.56240000000003</v>
      </c>
      <c r="AF24" s="9">
        <f t="shared" ref="AF24:AF32" si="19">(AG24-AE24)/AE24</f>
        <v>0.92021841611656763</v>
      </c>
      <c r="AG24" s="8">
        <f>SUM(AG25:AG33)</f>
        <v>1760</v>
      </c>
      <c r="AH24" s="9">
        <f>1-(AE24/AG24)</f>
        <v>0.47922590909090912</v>
      </c>
      <c r="AI24" s="218">
        <f>SUM(AI25:AI33)</f>
        <v>91.100000000000009</v>
      </c>
      <c r="AK24" s="8">
        <f t="shared" ref="AK24:AK33" si="20">AL24-(AL24*AM24)</f>
        <v>1320</v>
      </c>
      <c r="AL24" s="8">
        <f t="shared" ref="AL24:AL33" si="21">AG24*1.25</f>
        <v>2200</v>
      </c>
      <c r="AM24" s="221">
        <v>0.4</v>
      </c>
    </row>
    <row r="25" spans="1:39" ht="19.95" customHeight="1" x14ac:dyDescent="0.3">
      <c r="A25" s="3"/>
      <c r="B25" s="16" t="s">
        <v>43</v>
      </c>
      <c r="C25" s="17" t="s">
        <v>137</v>
      </c>
      <c r="D25" s="340" t="s">
        <v>24</v>
      </c>
      <c r="E25" s="341"/>
      <c r="F25" s="13">
        <v>20</v>
      </c>
      <c r="G25" s="196">
        <f t="shared" ref="G25:G33" si="22">AL25</f>
        <v>150</v>
      </c>
      <c r="H25" s="15">
        <f t="shared" ref="H25:H33" si="23">G25/F25</f>
        <v>7.5</v>
      </c>
      <c r="I25" s="51"/>
      <c r="J25" s="52"/>
      <c r="K25" s="53"/>
      <c r="L25" s="54"/>
      <c r="M25" s="55"/>
      <c r="N25" s="56"/>
      <c r="O25" s="57"/>
      <c r="P25" s="58"/>
      <c r="Q25" s="59"/>
      <c r="R25" s="60"/>
      <c r="S25" s="61"/>
      <c r="T25" s="192"/>
      <c r="U25" s="192"/>
      <c r="V25" s="51"/>
      <c r="W25" s="10">
        <f t="shared" si="16"/>
        <v>0</v>
      </c>
      <c r="Y25" s="201">
        <f t="shared" si="17"/>
        <v>0</v>
      </c>
      <c r="Z25" s="202">
        <f t="shared" si="18"/>
        <v>0</v>
      </c>
      <c r="AA25" s="152">
        <f t="shared" si="11"/>
        <v>0.2</v>
      </c>
      <c r="AB25" s="15">
        <f t="shared" ref="AB25:AB33" si="24">W25-(W25*AA25)</f>
        <v>0</v>
      </c>
      <c r="AC25" s="15">
        <f t="shared" ref="AC25:AC33" si="25">(I25+J25+K25+L25+M25+N25+O25+P25+Q25+R25+S25+T25+U25+V25)*AE25</f>
        <v>0</v>
      </c>
      <c r="AD25" s="268">
        <f t="shared" ref="AD25:AD33" si="26">SUM(I25:V25)*AI25</f>
        <v>0</v>
      </c>
      <c r="AE25" s="195">
        <v>55.983200000000004</v>
      </c>
      <c r="AF25" s="9">
        <f t="shared" si="19"/>
        <v>1.143500192915017</v>
      </c>
      <c r="AG25" s="8">
        <v>120</v>
      </c>
      <c r="AH25" s="9">
        <f>1-(AE25/AG25)</f>
        <v>0.53347333333333324</v>
      </c>
      <c r="AI25" s="225">
        <v>1.9</v>
      </c>
      <c r="AK25" s="8">
        <f t="shared" si="20"/>
        <v>90</v>
      </c>
      <c r="AL25" s="8">
        <f t="shared" si="21"/>
        <v>150</v>
      </c>
      <c r="AM25" s="221">
        <v>0.4</v>
      </c>
    </row>
    <row r="26" spans="1:39" ht="19.95" customHeight="1" x14ac:dyDescent="0.3">
      <c r="A26" s="3"/>
      <c r="B26" s="16" t="s">
        <v>44</v>
      </c>
      <c r="C26" s="17" t="s">
        <v>137</v>
      </c>
      <c r="D26" s="340" t="s">
        <v>23</v>
      </c>
      <c r="E26" s="341"/>
      <c r="F26" s="13">
        <v>20</v>
      </c>
      <c r="G26" s="196">
        <f t="shared" si="22"/>
        <v>225</v>
      </c>
      <c r="H26" s="15">
        <f t="shared" si="23"/>
        <v>11.25</v>
      </c>
      <c r="I26" s="51"/>
      <c r="J26" s="52"/>
      <c r="K26" s="53"/>
      <c r="L26" s="54"/>
      <c r="M26" s="55"/>
      <c r="N26" s="56"/>
      <c r="O26" s="57"/>
      <c r="P26" s="58"/>
      <c r="Q26" s="59"/>
      <c r="R26" s="60"/>
      <c r="S26" s="61"/>
      <c r="T26" s="192"/>
      <c r="U26" s="192"/>
      <c r="V26" s="51"/>
      <c r="W26" s="10">
        <f t="shared" si="16"/>
        <v>0</v>
      </c>
      <c r="Y26" s="201">
        <f t="shared" si="17"/>
        <v>0</v>
      </c>
      <c r="Z26" s="202">
        <f t="shared" si="18"/>
        <v>0</v>
      </c>
      <c r="AA26" s="152">
        <f t="shared" si="11"/>
        <v>0.2</v>
      </c>
      <c r="AB26" s="15">
        <f t="shared" si="24"/>
        <v>0</v>
      </c>
      <c r="AC26" s="15">
        <f t="shared" si="25"/>
        <v>0</v>
      </c>
      <c r="AD26" s="268">
        <f t="shared" si="26"/>
        <v>0</v>
      </c>
      <c r="AE26" s="195">
        <v>113.2664</v>
      </c>
      <c r="AF26" s="129">
        <f t="shared" si="19"/>
        <v>0.58917384149226948</v>
      </c>
      <c r="AG26" s="8">
        <v>180</v>
      </c>
      <c r="AH26" s="129">
        <f t="shared" ref="AH26:AH33" si="27">1-(AE26/AG26)</f>
        <v>0.3707422222222222</v>
      </c>
      <c r="AI26" s="225">
        <v>5.4</v>
      </c>
      <c r="AK26" s="8">
        <f t="shared" si="20"/>
        <v>135</v>
      </c>
      <c r="AL26" s="8">
        <f t="shared" si="21"/>
        <v>225</v>
      </c>
      <c r="AM26" s="221">
        <v>0.4</v>
      </c>
    </row>
    <row r="27" spans="1:39" ht="19.95" customHeight="1" x14ac:dyDescent="0.3">
      <c r="A27" s="3"/>
      <c r="B27" s="16" t="s">
        <v>45</v>
      </c>
      <c r="C27" s="17" t="s">
        <v>137</v>
      </c>
      <c r="D27" s="340" t="s">
        <v>22</v>
      </c>
      <c r="E27" s="341"/>
      <c r="F27" s="13">
        <v>10</v>
      </c>
      <c r="G27" s="196">
        <f t="shared" si="22"/>
        <v>250</v>
      </c>
      <c r="H27" s="15">
        <f t="shared" si="23"/>
        <v>25</v>
      </c>
      <c r="I27" s="51"/>
      <c r="J27" s="52"/>
      <c r="K27" s="53"/>
      <c r="L27" s="54"/>
      <c r="M27" s="55"/>
      <c r="N27" s="56"/>
      <c r="O27" s="57"/>
      <c r="P27" s="58"/>
      <c r="Q27" s="59"/>
      <c r="R27" s="60"/>
      <c r="S27" s="61"/>
      <c r="T27" s="192"/>
      <c r="U27" s="192"/>
      <c r="V27" s="51"/>
      <c r="W27" s="10">
        <f t="shared" si="16"/>
        <v>0</v>
      </c>
      <c r="Y27" s="201">
        <f t="shared" si="17"/>
        <v>0</v>
      </c>
      <c r="Z27" s="202">
        <f t="shared" si="18"/>
        <v>0</v>
      </c>
      <c r="AA27" s="152">
        <f t="shared" si="11"/>
        <v>0.2</v>
      </c>
      <c r="AB27" s="15">
        <f t="shared" si="24"/>
        <v>0</v>
      </c>
      <c r="AC27" s="15">
        <f t="shared" si="25"/>
        <v>0</v>
      </c>
      <c r="AD27" s="268">
        <f t="shared" si="26"/>
        <v>0</v>
      </c>
      <c r="AE27" s="195">
        <v>100.25600000000001</v>
      </c>
      <c r="AF27" s="9">
        <f t="shared" si="19"/>
        <v>0.99489307373124769</v>
      </c>
      <c r="AG27" s="8">
        <v>200</v>
      </c>
      <c r="AH27" s="9">
        <f t="shared" si="27"/>
        <v>0.49871999999999994</v>
      </c>
      <c r="AI27" s="225">
        <v>8.5</v>
      </c>
      <c r="AK27" s="8">
        <f t="shared" si="20"/>
        <v>150</v>
      </c>
      <c r="AL27" s="8">
        <f t="shared" si="21"/>
        <v>250</v>
      </c>
      <c r="AM27" s="221">
        <v>0.4</v>
      </c>
    </row>
    <row r="28" spans="1:39" ht="19.95" customHeight="1" x14ac:dyDescent="0.3">
      <c r="A28" s="3"/>
      <c r="B28" s="16" t="s">
        <v>46</v>
      </c>
      <c r="C28" s="17" t="s">
        <v>137</v>
      </c>
      <c r="D28" s="340" t="s">
        <v>21</v>
      </c>
      <c r="E28" s="341"/>
      <c r="F28" s="13">
        <v>5</v>
      </c>
      <c r="G28" s="196">
        <f t="shared" si="22"/>
        <v>162.5</v>
      </c>
      <c r="H28" s="15">
        <f t="shared" si="23"/>
        <v>32.5</v>
      </c>
      <c r="I28" s="51"/>
      <c r="J28" s="52"/>
      <c r="K28" s="53"/>
      <c r="L28" s="54"/>
      <c r="M28" s="55"/>
      <c r="N28" s="56"/>
      <c r="O28" s="57"/>
      <c r="P28" s="58"/>
      <c r="Q28" s="59"/>
      <c r="R28" s="60"/>
      <c r="S28" s="61"/>
      <c r="T28" s="192"/>
      <c r="U28" s="192"/>
      <c r="V28" s="51"/>
      <c r="W28" s="10">
        <f t="shared" si="16"/>
        <v>0</v>
      </c>
      <c r="Y28" s="201">
        <f t="shared" si="17"/>
        <v>0</v>
      </c>
      <c r="Z28" s="202">
        <f t="shared" si="18"/>
        <v>0</v>
      </c>
      <c r="AA28" s="152">
        <f t="shared" si="11"/>
        <v>0.2</v>
      </c>
      <c r="AB28" s="15">
        <f t="shared" si="24"/>
        <v>0</v>
      </c>
      <c r="AC28" s="15">
        <f t="shared" si="25"/>
        <v>0</v>
      </c>
      <c r="AD28" s="268">
        <f t="shared" si="26"/>
        <v>0</v>
      </c>
      <c r="AE28" s="195">
        <v>63.793600000000005</v>
      </c>
      <c r="AF28" s="9">
        <f t="shared" si="19"/>
        <v>1.0378219758721878</v>
      </c>
      <c r="AG28" s="8">
        <v>130</v>
      </c>
      <c r="AH28" s="9">
        <f t="shared" si="27"/>
        <v>0.50927999999999995</v>
      </c>
      <c r="AI28" s="225">
        <v>5.8</v>
      </c>
      <c r="AK28" s="8">
        <f t="shared" si="20"/>
        <v>97.5</v>
      </c>
      <c r="AL28" s="8">
        <f t="shared" si="21"/>
        <v>162.5</v>
      </c>
      <c r="AM28" s="221">
        <v>0.4</v>
      </c>
    </row>
    <row r="29" spans="1:39" ht="19.95" customHeight="1" x14ac:dyDescent="0.3">
      <c r="A29" s="3"/>
      <c r="B29" s="16" t="s">
        <v>47</v>
      </c>
      <c r="C29" s="17" t="s">
        <v>137</v>
      </c>
      <c r="D29" s="340" t="s">
        <v>20</v>
      </c>
      <c r="E29" s="341"/>
      <c r="F29" s="13">
        <v>5</v>
      </c>
      <c r="G29" s="196">
        <f t="shared" si="22"/>
        <v>200</v>
      </c>
      <c r="H29" s="15">
        <f t="shared" si="23"/>
        <v>40</v>
      </c>
      <c r="I29" s="51"/>
      <c r="J29" s="52"/>
      <c r="K29" s="53"/>
      <c r="L29" s="54"/>
      <c r="M29" s="55"/>
      <c r="N29" s="56"/>
      <c r="O29" s="57"/>
      <c r="P29" s="58"/>
      <c r="Q29" s="59"/>
      <c r="R29" s="60"/>
      <c r="S29" s="61"/>
      <c r="T29" s="192"/>
      <c r="U29" s="192"/>
      <c r="V29" s="51"/>
      <c r="W29" s="10">
        <f t="shared" si="16"/>
        <v>0</v>
      </c>
      <c r="Y29" s="201">
        <f t="shared" si="17"/>
        <v>0</v>
      </c>
      <c r="Z29" s="202">
        <f t="shared" si="18"/>
        <v>0</v>
      </c>
      <c r="AA29" s="152">
        <f t="shared" si="11"/>
        <v>0.2</v>
      </c>
      <c r="AB29" s="15">
        <f t="shared" si="24"/>
        <v>0</v>
      </c>
      <c r="AC29" s="15">
        <f t="shared" si="25"/>
        <v>0</v>
      </c>
      <c r="AD29" s="268">
        <f t="shared" si="26"/>
        <v>0</v>
      </c>
      <c r="AE29" s="195">
        <v>82.014400000000009</v>
      </c>
      <c r="AF29" s="9">
        <f t="shared" si="19"/>
        <v>0.95087691917516903</v>
      </c>
      <c r="AG29" s="8">
        <v>160</v>
      </c>
      <c r="AH29" s="9">
        <f t="shared" si="27"/>
        <v>0.4874099999999999</v>
      </c>
      <c r="AI29" s="225">
        <v>8.3000000000000007</v>
      </c>
      <c r="AK29" s="8">
        <f t="shared" si="20"/>
        <v>120</v>
      </c>
      <c r="AL29" s="8">
        <f t="shared" si="21"/>
        <v>200</v>
      </c>
      <c r="AM29" s="221">
        <v>0.4</v>
      </c>
    </row>
    <row r="30" spans="1:39" ht="19.95" customHeight="1" x14ac:dyDescent="0.3">
      <c r="A30" s="3"/>
      <c r="B30" s="16" t="s">
        <v>48</v>
      </c>
      <c r="C30" s="17" t="s">
        <v>137</v>
      </c>
      <c r="D30" s="340" t="s">
        <v>19</v>
      </c>
      <c r="E30" s="341"/>
      <c r="F30" s="13">
        <v>5</v>
      </c>
      <c r="G30" s="196">
        <f t="shared" si="22"/>
        <v>325</v>
      </c>
      <c r="H30" s="15">
        <f t="shared" si="23"/>
        <v>65</v>
      </c>
      <c r="I30" s="51"/>
      <c r="J30" s="52"/>
      <c r="K30" s="53"/>
      <c r="L30" s="54"/>
      <c r="M30" s="55"/>
      <c r="N30" s="56"/>
      <c r="O30" s="57"/>
      <c r="P30" s="58"/>
      <c r="Q30" s="59"/>
      <c r="R30" s="60"/>
      <c r="S30" s="61"/>
      <c r="T30" s="192"/>
      <c r="U30" s="192"/>
      <c r="V30" s="51"/>
      <c r="W30" s="10">
        <f t="shared" si="16"/>
        <v>0</v>
      </c>
      <c r="Y30" s="201">
        <f t="shared" si="17"/>
        <v>0</v>
      </c>
      <c r="Z30" s="202">
        <f t="shared" si="18"/>
        <v>0</v>
      </c>
      <c r="AA30" s="152">
        <f t="shared" si="11"/>
        <v>0.2</v>
      </c>
      <c r="AB30" s="15">
        <f t="shared" si="24"/>
        <v>0</v>
      </c>
      <c r="AC30" s="15">
        <f t="shared" si="25"/>
        <v>0</v>
      </c>
      <c r="AD30" s="268">
        <f t="shared" si="26"/>
        <v>0</v>
      </c>
      <c r="AE30" s="195">
        <v>139.30799999999999</v>
      </c>
      <c r="AF30" s="9">
        <f t="shared" si="19"/>
        <v>0.8663680477790221</v>
      </c>
      <c r="AG30" s="8">
        <v>260</v>
      </c>
      <c r="AH30" s="9">
        <f t="shared" si="27"/>
        <v>0.46420000000000006</v>
      </c>
      <c r="AI30" s="225">
        <v>16.3</v>
      </c>
      <c r="AK30" s="8">
        <f t="shared" si="20"/>
        <v>195</v>
      </c>
      <c r="AL30" s="8">
        <f t="shared" si="21"/>
        <v>325</v>
      </c>
      <c r="AM30" s="221">
        <v>0.4</v>
      </c>
    </row>
    <row r="31" spans="1:39" ht="19.95" customHeight="1" x14ac:dyDescent="0.3">
      <c r="A31" s="3"/>
      <c r="B31" s="16" t="s">
        <v>49</v>
      </c>
      <c r="C31" s="17" t="s">
        <v>137</v>
      </c>
      <c r="D31" s="340" t="s">
        <v>18</v>
      </c>
      <c r="E31" s="341"/>
      <c r="F31" s="13">
        <v>2</v>
      </c>
      <c r="G31" s="196">
        <f t="shared" si="22"/>
        <v>268.75</v>
      </c>
      <c r="H31" s="15">
        <f t="shared" si="23"/>
        <v>134.375</v>
      </c>
      <c r="I31" s="51"/>
      <c r="J31" s="52"/>
      <c r="K31" s="53"/>
      <c r="L31" s="54"/>
      <c r="M31" s="55"/>
      <c r="N31" s="56"/>
      <c r="O31" s="57"/>
      <c r="P31" s="58"/>
      <c r="Q31" s="59"/>
      <c r="R31" s="60"/>
      <c r="S31" s="61"/>
      <c r="T31" s="192"/>
      <c r="U31" s="192"/>
      <c r="V31" s="51"/>
      <c r="W31" s="10">
        <f t="shared" si="16"/>
        <v>0</v>
      </c>
      <c r="Y31" s="201">
        <f t="shared" si="17"/>
        <v>0</v>
      </c>
      <c r="Z31" s="202">
        <f t="shared" si="18"/>
        <v>0</v>
      </c>
      <c r="AA31" s="152">
        <f t="shared" si="11"/>
        <v>0.2</v>
      </c>
      <c r="AB31" s="15">
        <f t="shared" si="24"/>
        <v>0</v>
      </c>
      <c r="AC31" s="15">
        <f t="shared" si="25"/>
        <v>0</v>
      </c>
      <c r="AD31" s="268">
        <f t="shared" si="26"/>
        <v>0</v>
      </c>
      <c r="AE31" s="195">
        <v>113.2664</v>
      </c>
      <c r="AF31" s="9">
        <f t="shared" si="19"/>
        <v>0.8981798662268774</v>
      </c>
      <c r="AG31" s="8">
        <v>215</v>
      </c>
      <c r="AH31" s="9">
        <f t="shared" si="27"/>
        <v>0.47317953488372089</v>
      </c>
      <c r="AI31" s="225">
        <v>12.3</v>
      </c>
      <c r="AK31" s="8">
        <f t="shared" si="20"/>
        <v>161.25</v>
      </c>
      <c r="AL31" s="8">
        <f t="shared" si="21"/>
        <v>268.75</v>
      </c>
      <c r="AM31" s="221">
        <v>0.4</v>
      </c>
    </row>
    <row r="32" spans="1:39" ht="19.95" customHeight="1" x14ac:dyDescent="0.3">
      <c r="A32" s="3"/>
      <c r="B32" s="16" t="s">
        <v>50</v>
      </c>
      <c r="C32" s="17" t="s">
        <v>137</v>
      </c>
      <c r="D32" s="340" t="s">
        <v>17</v>
      </c>
      <c r="E32" s="341"/>
      <c r="F32" s="13">
        <v>2</v>
      </c>
      <c r="G32" s="196">
        <f t="shared" si="22"/>
        <v>337.5</v>
      </c>
      <c r="H32" s="15">
        <f t="shared" si="23"/>
        <v>168.75</v>
      </c>
      <c r="I32" s="51"/>
      <c r="J32" s="52"/>
      <c r="K32" s="53"/>
      <c r="L32" s="54"/>
      <c r="M32" s="55"/>
      <c r="N32" s="56"/>
      <c r="O32" s="57"/>
      <c r="P32" s="58"/>
      <c r="Q32" s="59"/>
      <c r="R32" s="60"/>
      <c r="S32" s="61"/>
      <c r="T32" s="192"/>
      <c r="U32" s="192"/>
      <c r="V32" s="51"/>
      <c r="W32" s="10">
        <f t="shared" si="16"/>
        <v>0</v>
      </c>
      <c r="Y32" s="201">
        <f t="shared" si="17"/>
        <v>0</v>
      </c>
      <c r="Z32" s="202">
        <f t="shared" si="18"/>
        <v>0</v>
      </c>
      <c r="AA32" s="152">
        <f t="shared" si="11"/>
        <v>0.2</v>
      </c>
      <c r="AB32" s="15">
        <f t="shared" si="24"/>
        <v>0</v>
      </c>
      <c r="AC32" s="15">
        <f t="shared" si="25"/>
        <v>0</v>
      </c>
      <c r="AD32" s="268">
        <f t="shared" si="26"/>
        <v>0</v>
      </c>
      <c r="AE32" s="195">
        <v>132.79759999999999</v>
      </c>
      <c r="AF32" s="129">
        <f t="shared" si="19"/>
        <v>1.0331692741435088</v>
      </c>
      <c r="AG32" s="8">
        <v>270</v>
      </c>
      <c r="AH32" s="129">
        <f t="shared" si="27"/>
        <v>0.50815703703703707</v>
      </c>
      <c r="AI32" s="225">
        <v>18.2</v>
      </c>
      <c r="AK32" s="8">
        <f t="shared" si="20"/>
        <v>202.5</v>
      </c>
      <c r="AL32" s="8">
        <f t="shared" si="21"/>
        <v>337.5</v>
      </c>
      <c r="AM32" s="221">
        <v>0.4</v>
      </c>
    </row>
    <row r="33" spans="1:39" ht="19.95" customHeight="1" x14ac:dyDescent="0.3">
      <c r="A33" s="3"/>
      <c r="B33" s="16" t="s">
        <v>51</v>
      </c>
      <c r="C33" s="17" t="s">
        <v>137</v>
      </c>
      <c r="D33" s="340" t="s">
        <v>16</v>
      </c>
      <c r="E33" s="341"/>
      <c r="F33" s="13">
        <v>1</v>
      </c>
      <c r="G33" s="196">
        <f t="shared" si="22"/>
        <v>281.25</v>
      </c>
      <c r="H33" s="15">
        <f t="shared" si="23"/>
        <v>281.25</v>
      </c>
      <c r="I33" s="51"/>
      <c r="J33" s="52"/>
      <c r="K33" s="53"/>
      <c r="L33" s="54"/>
      <c r="M33" s="55"/>
      <c r="N33" s="56"/>
      <c r="O33" s="57"/>
      <c r="P33" s="58"/>
      <c r="Q33" s="59"/>
      <c r="R33" s="60"/>
      <c r="S33" s="61"/>
      <c r="T33" s="192"/>
      <c r="U33" s="192"/>
      <c r="V33" s="51"/>
      <c r="W33" s="10">
        <f t="shared" si="16"/>
        <v>0</v>
      </c>
      <c r="Y33" s="201">
        <f t="shared" si="17"/>
        <v>0</v>
      </c>
      <c r="Z33" s="202">
        <f t="shared" si="18"/>
        <v>0</v>
      </c>
      <c r="AA33" s="152">
        <f t="shared" si="11"/>
        <v>0.2</v>
      </c>
      <c r="AB33" s="15">
        <f t="shared" si="24"/>
        <v>0</v>
      </c>
      <c r="AC33" s="15">
        <f t="shared" si="25"/>
        <v>0</v>
      </c>
      <c r="AD33" s="268">
        <f t="shared" si="26"/>
        <v>0</v>
      </c>
      <c r="AE33" s="195">
        <v>115.8768</v>
      </c>
      <c r="AF33" s="129">
        <f>(AG33-AE33)/AE33</f>
        <v>0.94171741021498689</v>
      </c>
      <c r="AG33" s="8">
        <v>225</v>
      </c>
      <c r="AH33" s="129">
        <f t="shared" si="27"/>
        <v>0.48499199999999998</v>
      </c>
      <c r="AI33" s="225">
        <v>14.4</v>
      </c>
      <c r="AK33" s="8">
        <f t="shared" si="20"/>
        <v>168.75</v>
      </c>
      <c r="AL33" s="8">
        <f t="shared" si="21"/>
        <v>281.25</v>
      </c>
      <c r="AM33" s="221">
        <v>0.4</v>
      </c>
    </row>
    <row r="34" spans="1:39" ht="25.05" customHeight="1" x14ac:dyDescent="0.3">
      <c r="A34" s="3"/>
      <c r="B34" s="142"/>
      <c r="C34" s="143"/>
      <c r="D34" s="143"/>
      <c r="E34" s="209" t="s">
        <v>234</v>
      </c>
      <c r="F34" s="143"/>
      <c r="G34" s="143"/>
      <c r="H34" s="143"/>
      <c r="I34" s="64"/>
      <c r="J34" s="64"/>
      <c r="K34" s="64"/>
      <c r="L34" s="64"/>
      <c r="M34" s="64"/>
      <c r="N34" s="64"/>
      <c r="O34" s="64"/>
      <c r="P34" s="64"/>
      <c r="Q34" s="64"/>
      <c r="R34" s="64"/>
      <c r="S34" s="64"/>
      <c r="T34" s="64"/>
      <c r="U34" s="64"/>
      <c r="V34" s="64"/>
      <c r="W34" s="22"/>
      <c r="Y34" s="7"/>
      <c r="Z34" s="205"/>
      <c r="AA34" s="152"/>
      <c r="AB34" s="8"/>
      <c r="AC34" s="8"/>
      <c r="AD34" s="269"/>
      <c r="AE34" s="1"/>
      <c r="AG34" s="1"/>
      <c r="AK34" s="8"/>
      <c r="AL34" s="8"/>
      <c r="AM34" s="221"/>
    </row>
    <row r="35" spans="1:39" ht="19.95" customHeight="1" x14ac:dyDescent="0.3">
      <c r="A35" s="3"/>
      <c r="B35" s="16" t="s">
        <v>251</v>
      </c>
      <c r="C35" s="146" t="s">
        <v>33</v>
      </c>
      <c r="D35" s="145"/>
      <c r="E35" s="17"/>
      <c r="F35" s="14">
        <v>70</v>
      </c>
      <c r="G35" s="196">
        <f>AL35</f>
        <v>2000</v>
      </c>
      <c r="H35" s="15">
        <f>G35/F35</f>
        <v>28.571428571428573</v>
      </c>
      <c r="I35" s="51"/>
      <c r="J35" s="52"/>
      <c r="K35" s="53"/>
      <c r="L35" s="54"/>
      <c r="M35" s="55"/>
      <c r="N35" s="56"/>
      <c r="O35" s="57"/>
      <c r="P35" s="58"/>
      <c r="Q35" s="59"/>
      <c r="R35" s="60"/>
      <c r="S35" s="61"/>
      <c r="T35" s="192"/>
      <c r="U35" s="192"/>
      <c r="V35" s="51"/>
      <c r="W35" s="10">
        <f t="shared" ref="W35:W44" si="28">G35*(I35+J35+K35+L35+M35+N35+O35+P35+Q35+R35+S35+T35+U35+V35)</f>
        <v>0</v>
      </c>
      <c r="Y35" s="201">
        <f t="shared" ref="Y35:Y44" si="29">I35+J35+K35+L35+M35+N35+O35+P35+Q35+R35+S35+T35+U35+V35</f>
        <v>0</v>
      </c>
      <c r="Z35" s="202">
        <f t="shared" ref="Z35:Z44" si="30">Y35*F35</f>
        <v>0</v>
      </c>
      <c r="AA35" s="152">
        <f t="shared" si="11"/>
        <v>0.2</v>
      </c>
      <c r="AB35" s="15">
        <f>W35-(W35*AA35)</f>
        <v>0</v>
      </c>
      <c r="AC35" s="15">
        <f>(I35+J35+K35+L35+M35+N35+O35+P35+Q35+R35+S35+T35+U35+V35)*AE35</f>
        <v>0</v>
      </c>
      <c r="AD35" s="268">
        <f>SUM(I35:V35)*AI35</f>
        <v>0</v>
      </c>
      <c r="AE35" s="8">
        <f>SUM(AE36:AE44)</f>
        <v>814.2263999999999</v>
      </c>
      <c r="AF35" s="9">
        <f t="shared" ref="AF35:AF44" si="31">(AG35-AE35)/AE35</f>
        <v>0.96505541947546802</v>
      </c>
      <c r="AG35" s="8">
        <f>SUM(AG36:AG44)</f>
        <v>1600</v>
      </c>
      <c r="AH35" s="9">
        <f>1-(AE35/AG35)</f>
        <v>0.49110850000000006</v>
      </c>
      <c r="AI35" s="218">
        <f>SUM(AI36:AI44)</f>
        <v>79.900000000000006</v>
      </c>
      <c r="AK35" s="8">
        <f t="shared" ref="AK35:AK44" si="32">AL35-(AL35*AM35)</f>
        <v>1200</v>
      </c>
      <c r="AL35" s="8">
        <f t="shared" ref="AL35:AL56" si="33">AG35*1.25</f>
        <v>2000</v>
      </c>
      <c r="AM35" s="221">
        <v>0.4</v>
      </c>
    </row>
    <row r="36" spans="1:39" ht="19.95" customHeight="1" x14ac:dyDescent="0.3">
      <c r="A36" s="3"/>
      <c r="B36" s="16" t="s">
        <v>242</v>
      </c>
      <c r="C36" s="17" t="s">
        <v>241</v>
      </c>
      <c r="D36" s="340" t="s">
        <v>24</v>
      </c>
      <c r="E36" s="341"/>
      <c r="F36" s="13">
        <v>20</v>
      </c>
      <c r="G36" s="196">
        <f t="shared" ref="G36:G56" si="34">AL36</f>
        <v>125</v>
      </c>
      <c r="H36" s="15">
        <f t="shared" ref="H36:H44" si="35">G36/F36</f>
        <v>6.25</v>
      </c>
      <c r="I36" s="51"/>
      <c r="J36" s="52"/>
      <c r="K36" s="53"/>
      <c r="L36" s="54"/>
      <c r="M36" s="55"/>
      <c r="N36" s="56"/>
      <c r="O36" s="57"/>
      <c r="P36" s="58"/>
      <c r="Q36" s="59"/>
      <c r="R36" s="60"/>
      <c r="S36" s="61"/>
      <c r="T36" s="192"/>
      <c r="U36" s="192"/>
      <c r="V36" s="51"/>
      <c r="W36" s="10">
        <f t="shared" si="28"/>
        <v>0</v>
      </c>
      <c r="Y36" s="201">
        <f t="shared" si="29"/>
        <v>0</v>
      </c>
      <c r="Z36" s="202">
        <f t="shared" si="30"/>
        <v>0</v>
      </c>
      <c r="AA36" s="152">
        <f t="shared" si="11"/>
        <v>0.2</v>
      </c>
      <c r="AB36" s="15">
        <f t="shared" ref="AB36:AB44" si="36">W36-(W36*AA36)</f>
        <v>0</v>
      </c>
      <c r="AC36" s="15">
        <f t="shared" ref="AC36:AC44" si="37">(I36+J36+K36+L36+M36+N36+O36+P36+Q36+R36+S36+T36+U36+V36)*AE36</f>
        <v>0</v>
      </c>
      <c r="AD36" s="268">
        <f t="shared" ref="AD36:AD44" si="38">SUM(I36:V36)*AI36</f>
        <v>0</v>
      </c>
      <c r="AE36" s="195">
        <v>52.582400000000007</v>
      </c>
      <c r="AF36" s="9">
        <f t="shared" si="31"/>
        <v>0.90177702044790631</v>
      </c>
      <c r="AG36" s="8">
        <v>100</v>
      </c>
      <c r="AH36" s="9">
        <f>1-(AE36/AG36)</f>
        <v>0.47417599999999993</v>
      </c>
      <c r="AI36" s="225">
        <v>1.7</v>
      </c>
      <c r="AK36" s="8">
        <f t="shared" si="32"/>
        <v>75</v>
      </c>
      <c r="AL36" s="8">
        <f t="shared" si="33"/>
        <v>125</v>
      </c>
      <c r="AM36" s="221">
        <v>0.4</v>
      </c>
    </row>
    <row r="37" spans="1:39" ht="19.95" customHeight="1" x14ac:dyDescent="0.3">
      <c r="A37" s="3"/>
      <c r="B37" s="16" t="s">
        <v>243</v>
      </c>
      <c r="C37" s="17" t="s">
        <v>241</v>
      </c>
      <c r="D37" s="340" t="s">
        <v>23</v>
      </c>
      <c r="E37" s="341"/>
      <c r="F37" s="13">
        <v>20</v>
      </c>
      <c r="G37" s="196">
        <f t="shared" si="34"/>
        <v>225</v>
      </c>
      <c r="H37" s="15">
        <f t="shared" si="35"/>
        <v>11.25</v>
      </c>
      <c r="I37" s="51"/>
      <c r="J37" s="52"/>
      <c r="K37" s="53"/>
      <c r="L37" s="54"/>
      <c r="M37" s="55"/>
      <c r="N37" s="56"/>
      <c r="O37" s="57"/>
      <c r="P37" s="58"/>
      <c r="Q37" s="59"/>
      <c r="R37" s="60"/>
      <c r="S37" s="61"/>
      <c r="T37" s="192"/>
      <c r="U37" s="192"/>
      <c r="V37" s="51"/>
      <c r="W37" s="10">
        <f t="shared" si="28"/>
        <v>0</v>
      </c>
      <c r="Y37" s="201">
        <f t="shared" si="29"/>
        <v>0</v>
      </c>
      <c r="Z37" s="202">
        <f t="shared" si="30"/>
        <v>0</v>
      </c>
      <c r="AA37" s="152">
        <f t="shared" si="11"/>
        <v>0.2</v>
      </c>
      <c r="AB37" s="15">
        <f t="shared" si="36"/>
        <v>0</v>
      </c>
      <c r="AC37" s="15">
        <f t="shared" si="37"/>
        <v>0</v>
      </c>
      <c r="AD37" s="268">
        <f t="shared" si="38"/>
        <v>0</v>
      </c>
      <c r="AE37" s="195">
        <v>107.66079999999999</v>
      </c>
      <c r="AF37" s="9">
        <f t="shared" si="31"/>
        <v>0.67191772678635131</v>
      </c>
      <c r="AG37" s="8">
        <v>180</v>
      </c>
      <c r="AH37" s="9">
        <f t="shared" ref="AH37:AH44" si="39">1-(AE37/AG37)</f>
        <v>0.40188444444444449</v>
      </c>
      <c r="AI37" s="225">
        <v>5.2</v>
      </c>
      <c r="AK37" s="8">
        <f t="shared" si="32"/>
        <v>135</v>
      </c>
      <c r="AL37" s="8">
        <f t="shared" si="33"/>
        <v>225</v>
      </c>
      <c r="AM37" s="221">
        <v>0.4</v>
      </c>
    </row>
    <row r="38" spans="1:39" ht="19.95" customHeight="1" x14ac:dyDescent="0.3">
      <c r="A38" s="3"/>
      <c r="B38" s="16" t="s">
        <v>244</v>
      </c>
      <c r="C38" s="17" t="s">
        <v>241</v>
      </c>
      <c r="D38" s="340" t="s">
        <v>22</v>
      </c>
      <c r="E38" s="341"/>
      <c r="F38" s="13">
        <v>10</v>
      </c>
      <c r="G38" s="196">
        <f t="shared" si="34"/>
        <v>225</v>
      </c>
      <c r="H38" s="15">
        <f t="shared" si="35"/>
        <v>22.5</v>
      </c>
      <c r="I38" s="51"/>
      <c r="J38" s="52"/>
      <c r="K38" s="53"/>
      <c r="L38" s="54"/>
      <c r="M38" s="55"/>
      <c r="N38" s="56"/>
      <c r="O38" s="57"/>
      <c r="P38" s="58"/>
      <c r="Q38" s="59"/>
      <c r="R38" s="60"/>
      <c r="S38" s="61"/>
      <c r="T38" s="192"/>
      <c r="U38" s="192"/>
      <c r="V38" s="51"/>
      <c r="W38" s="10">
        <f t="shared" si="28"/>
        <v>0</v>
      </c>
      <c r="Y38" s="201">
        <f t="shared" si="29"/>
        <v>0</v>
      </c>
      <c r="Z38" s="202">
        <f t="shared" si="30"/>
        <v>0</v>
      </c>
      <c r="AA38" s="152">
        <f t="shared" si="11"/>
        <v>0.2</v>
      </c>
      <c r="AB38" s="15">
        <f t="shared" si="36"/>
        <v>0</v>
      </c>
      <c r="AC38" s="15">
        <f t="shared" si="37"/>
        <v>0</v>
      </c>
      <c r="AD38" s="268">
        <f t="shared" si="38"/>
        <v>0</v>
      </c>
      <c r="AE38" s="195">
        <v>78.863200000000006</v>
      </c>
      <c r="AF38" s="9">
        <f t="shared" si="31"/>
        <v>1.2824333783057242</v>
      </c>
      <c r="AG38" s="8">
        <v>180</v>
      </c>
      <c r="AH38" s="9">
        <f t="shared" si="39"/>
        <v>0.5618711111111111</v>
      </c>
      <c r="AI38" s="225">
        <v>6.3</v>
      </c>
      <c r="AK38" s="8">
        <f t="shared" si="32"/>
        <v>135</v>
      </c>
      <c r="AL38" s="8">
        <f t="shared" si="33"/>
        <v>225</v>
      </c>
      <c r="AM38" s="221">
        <v>0.4</v>
      </c>
    </row>
    <row r="39" spans="1:39" ht="19.95" customHeight="1" x14ac:dyDescent="0.3">
      <c r="A39" s="3"/>
      <c r="B39" s="16" t="s">
        <v>245</v>
      </c>
      <c r="C39" s="17" t="s">
        <v>241</v>
      </c>
      <c r="D39" s="340" t="s">
        <v>21</v>
      </c>
      <c r="E39" s="341"/>
      <c r="F39" s="13">
        <v>5</v>
      </c>
      <c r="G39" s="196">
        <f t="shared" si="34"/>
        <v>125</v>
      </c>
      <c r="H39" s="15">
        <f t="shared" si="35"/>
        <v>25</v>
      </c>
      <c r="I39" s="51"/>
      <c r="J39" s="52"/>
      <c r="K39" s="53"/>
      <c r="L39" s="54"/>
      <c r="M39" s="55"/>
      <c r="N39" s="56"/>
      <c r="O39" s="57"/>
      <c r="P39" s="58"/>
      <c r="Q39" s="59"/>
      <c r="R39" s="60"/>
      <c r="S39" s="61"/>
      <c r="T39" s="192"/>
      <c r="U39" s="192"/>
      <c r="V39" s="51"/>
      <c r="W39" s="10">
        <f t="shared" si="28"/>
        <v>0</v>
      </c>
      <c r="Y39" s="201">
        <f t="shared" si="29"/>
        <v>0</v>
      </c>
      <c r="Z39" s="202">
        <f t="shared" si="30"/>
        <v>0</v>
      </c>
      <c r="AA39" s="152">
        <f t="shared" si="11"/>
        <v>0.2</v>
      </c>
      <c r="AB39" s="15">
        <f t="shared" si="36"/>
        <v>0</v>
      </c>
      <c r="AC39" s="15">
        <f t="shared" si="37"/>
        <v>0</v>
      </c>
      <c r="AD39" s="268">
        <f t="shared" si="38"/>
        <v>0</v>
      </c>
      <c r="AE39" s="195">
        <v>52</v>
      </c>
      <c r="AF39" s="9">
        <f t="shared" si="31"/>
        <v>0.92307692307692313</v>
      </c>
      <c r="AG39" s="8">
        <v>100</v>
      </c>
      <c r="AH39" s="9">
        <f t="shared" si="39"/>
        <v>0.48</v>
      </c>
      <c r="AI39" s="225">
        <v>5.2</v>
      </c>
      <c r="AK39" s="8">
        <f t="shared" si="32"/>
        <v>75</v>
      </c>
      <c r="AL39" s="8">
        <f t="shared" si="33"/>
        <v>125</v>
      </c>
      <c r="AM39" s="221">
        <v>0.4</v>
      </c>
    </row>
    <row r="40" spans="1:39" ht="19.95" customHeight="1" x14ac:dyDescent="0.3">
      <c r="A40" s="3"/>
      <c r="B40" s="16" t="s">
        <v>246</v>
      </c>
      <c r="C40" s="17" t="s">
        <v>241</v>
      </c>
      <c r="D40" s="340" t="s">
        <v>20</v>
      </c>
      <c r="E40" s="341"/>
      <c r="F40" s="13">
        <v>5</v>
      </c>
      <c r="G40" s="196">
        <f t="shared" si="34"/>
        <v>200</v>
      </c>
      <c r="H40" s="15">
        <f t="shared" si="35"/>
        <v>40</v>
      </c>
      <c r="I40" s="51"/>
      <c r="J40" s="52"/>
      <c r="K40" s="53"/>
      <c r="L40" s="54"/>
      <c r="M40" s="55"/>
      <c r="N40" s="56"/>
      <c r="O40" s="57"/>
      <c r="P40" s="58"/>
      <c r="Q40" s="59"/>
      <c r="R40" s="60"/>
      <c r="S40" s="61"/>
      <c r="T40" s="192"/>
      <c r="U40" s="192"/>
      <c r="V40" s="51"/>
      <c r="W40" s="10">
        <f t="shared" si="28"/>
        <v>0</v>
      </c>
      <c r="Y40" s="201">
        <f t="shared" si="29"/>
        <v>0</v>
      </c>
      <c r="Z40" s="202">
        <f t="shared" si="30"/>
        <v>0</v>
      </c>
      <c r="AA40" s="152">
        <f t="shared" si="11"/>
        <v>0.2</v>
      </c>
      <c r="AB40" s="15">
        <f t="shared" si="36"/>
        <v>0</v>
      </c>
      <c r="AC40" s="15">
        <f t="shared" si="37"/>
        <v>0</v>
      </c>
      <c r="AD40" s="268">
        <f t="shared" si="38"/>
        <v>0</v>
      </c>
      <c r="AE40" s="195">
        <v>82.16</v>
      </c>
      <c r="AF40" s="9">
        <f t="shared" si="31"/>
        <v>0.94741966893865637</v>
      </c>
      <c r="AG40" s="8">
        <v>160</v>
      </c>
      <c r="AH40" s="9">
        <f t="shared" si="39"/>
        <v>0.48650000000000004</v>
      </c>
      <c r="AI40" s="225">
        <v>9.1</v>
      </c>
      <c r="AK40" s="8">
        <f t="shared" si="32"/>
        <v>120</v>
      </c>
      <c r="AL40" s="8">
        <f>AG40*1.25</f>
        <v>200</v>
      </c>
      <c r="AM40" s="221">
        <v>0.4</v>
      </c>
    </row>
    <row r="41" spans="1:39" ht="19.95" customHeight="1" x14ac:dyDescent="0.3">
      <c r="A41" s="3"/>
      <c r="B41" s="16" t="s">
        <v>247</v>
      </c>
      <c r="C41" s="17" t="s">
        <v>241</v>
      </c>
      <c r="D41" s="340" t="s">
        <v>19</v>
      </c>
      <c r="E41" s="341"/>
      <c r="F41" s="13">
        <v>5</v>
      </c>
      <c r="G41" s="196">
        <f t="shared" si="34"/>
        <v>275</v>
      </c>
      <c r="H41" s="15">
        <f t="shared" si="35"/>
        <v>55</v>
      </c>
      <c r="I41" s="51"/>
      <c r="J41" s="52"/>
      <c r="K41" s="53"/>
      <c r="L41" s="54"/>
      <c r="M41" s="55"/>
      <c r="N41" s="56"/>
      <c r="O41" s="57"/>
      <c r="P41" s="58"/>
      <c r="Q41" s="59"/>
      <c r="R41" s="60"/>
      <c r="S41" s="61"/>
      <c r="T41" s="192"/>
      <c r="U41" s="192"/>
      <c r="V41" s="51"/>
      <c r="W41" s="10">
        <f t="shared" si="28"/>
        <v>0</v>
      </c>
      <c r="Y41" s="201">
        <f t="shared" si="29"/>
        <v>0</v>
      </c>
      <c r="Z41" s="202">
        <f t="shared" si="30"/>
        <v>0</v>
      </c>
      <c r="AA41" s="152">
        <f t="shared" si="11"/>
        <v>0.2</v>
      </c>
      <c r="AB41" s="15">
        <f t="shared" si="36"/>
        <v>0</v>
      </c>
      <c r="AC41" s="15">
        <f t="shared" si="37"/>
        <v>0</v>
      </c>
      <c r="AD41" s="268">
        <f t="shared" si="38"/>
        <v>0</v>
      </c>
      <c r="AE41" s="195">
        <v>112.32000000000001</v>
      </c>
      <c r="AF41" s="9">
        <f t="shared" si="31"/>
        <v>0.95868945868945854</v>
      </c>
      <c r="AG41" s="8">
        <v>220</v>
      </c>
      <c r="AH41" s="9">
        <f t="shared" si="39"/>
        <v>0.48945454545454548</v>
      </c>
      <c r="AI41" s="225">
        <v>13.7</v>
      </c>
      <c r="AK41" s="8">
        <f t="shared" si="32"/>
        <v>165</v>
      </c>
      <c r="AL41" s="8">
        <f t="shared" si="33"/>
        <v>275</v>
      </c>
      <c r="AM41" s="221">
        <v>0.4</v>
      </c>
    </row>
    <row r="42" spans="1:39" ht="19.95" customHeight="1" x14ac:dyDescent="0.3">
      <c r="A42" s="3"/>
      <c r="B42" s="16" t="s">
        <v>248</v>
      </c>
      <c r="C42" s="17" t="s">
        <v>241</v>
      </c>
      <c r="D42" s="340" t="s">
        <v>18</v>
      </c>
      <c r="E42" s="341"/>
      <c r="F42" s="13">
        <v>2</v>
      </c>
      <c r="G42" s="196">
        <f t="shared" si="34"/>
        <v>225</v>
      </c>
      <c r="H42" s="15">
        <f t="shared" si="35"/>
        <v>112.5</v>
      </c>
      <c r="I42" s="51"/>
      <c r="J42" s="52"/>
      <c r="K42" s="53"/>
      <c r="L42" s="54"/>
      <c r="M42" s="55"/>
      <c r="N42" s="56"/>
      <c r="O42" s="57"/>
      <c r="P42" s="58"/>
      <c r="Q42" s="59"/>
      <c r="R42" s="60"/>
      <c r="S42" s="61"/>
      <c r="T42" s="192"/>
      <c r="U42" s="192"/>
      <c r="V42" s="51"/>
      <c r="W42" s="10">
        <f t="shared" si="28"/>
        <v>0</v>
      </c>
      <c r="Y42" s="201">
        <f t="shared" si="29"/>
        <v>0</v>
      </c>
      <c r="Z42" s="202">
        <f t="shared" si="30"/>
        <v>0</v>
      </c>
      <c r="AA42" s="152">
        <f t="shared" si="11"/>
        <v>0.2</v>
      </c>
      <c r="AB42" s="15">
        <f t="shared" si="36"/>
        <v>0</v>
      </c>
      <c r="AC42" s="15">
        <f t="shared" si="37"/>
        <v>0</v>
      </c>
      <c r="AD42" s="268">
        <f t="shared" si="38"/>
        <v>0</v>
      </c>
      <c r="AE42" s="195">
        <v>87.36</v>
      </c>
      <c r="AF42" s="9">
        <f t="shared" si="31"/>
        <v>1.0604395604395604</v>
      </c>
      <c r="AG42" s="8">
        <v>180</v>
      </c>
      <c r="AH42" s="9">
        <f t="shared" si="39"/>
        <v>0.51466666666666661</v>
      </c>
      <c r="AI42" s="225">
        <v>11.7</v>
      </c>
      <c r="AK42" s="8">
        <f t="shared" si="32"/>
        <v>135</v>
      </c>
      <c r="AL42" s="8">
        <f t="shared" si="33"/>
        <v>225</v>
      </c>
      <c r="AM42" s="221">
        <v>0.4</v>
      </c>
    </row>
    <row r="43" spans="1:39" ht="19.95" customHeight="1" x14ac:dyDescent="0.3">
      <c r="A43" s="3"/>
      <c r="B43" s="16" t="s">
        <v>249</v>
      </c>
      <c r="C43" s="17" t="s">
        <v>241</v>
      </c>
      <c r="D43" s="340" t="s">
        <v>17</v>
      </c>
      <c r="E43" s="341"/>
      <c r="F43" s="13">
        <v>2</v>
      </c>
      <c r="G43" s="196">
        <f>AL43</f>
        <v>325</v>
      </c>
      <c r="H43" s="15">
        <f t="shared" si="35"/>
        <v>162.5</v>
      </c>
      <c r="I43" s="51"/>
      <c r="J43" s="52"/>
      <c r="K43" s="53"/>
      <c r="L43" s="54"/>
      <c r="M43" s="55"/>
      <c r="N43" s="56"/>
      <c r="O43" s="57"/>
      <c r="P43" s="58"/>
      <c r="Q43" s="59"/>
      <c r="R43" s="60"/>
      <c r="S43" s="61"/>
      <c r="T43" s="192"/>
      <c r="U43" s="192"/>
      <c r="V43" s="51"/>
      <c r="W43" s="10">
        <f t="shared" si="28"/>
        <v>0</v>
      </c>
      <c r="Y43" s="201">
        <f t="shared" si="29"/>
        <v>0</v>
      </c>
      <c r="Z43" s="202">
        <f t="shared" si="30"/>
        <v>0</v>
      </c>
      <c r="AA43" s="152">
        <f t="shared" si="11"/>
        <v>0.2</v>
      </c>
      <c r="AB43" s="15">
        <f t="shared" si="36"/>
        <v>0</v>
      </c>
      <c r="AC43" s="15">
        <f t="shared" si="37"/>
        <v>0</v>
      </c>
      <c r="AD43" s="268">
        <f t="shared" si="38"/>
        <v>0</v>
      </c>
      <c r="AE43" s="195">
        <v>127.92</v>
      </c>
      <c r="AF43" s="9">
        <f t="shared" si="31"/>
        <v>1.032520325203252</v>
      </c>
      <c r="AG43" s="8">
        <v>260</v>
      </c>
      <c r="AH43" s="9">
        <f t="shared" si="39"/>
        <v>0.50800000000000001</v>
      </c>
      <c r="AI43" s="225">
        <v>16.399999999999999</v>
      </c>
      <c r="AK43" s="8">
        <f t="shared" si="32"/>
        <v>195</v>
      </c>
      <c r="AL43" s="8">
        <f t="shared" si="33"/>
        <v>325</v>
      </c>
      <c r="AM43" s="221">
        <v>0.4</v>
      </c>
    </row>
    <row r="44" spans="1:39" ht="19.95" customHeight="1" x14ac:dyDescent="0.3">
      <c r="A44" s="3"/>
      <c r="B44" s="16" t="s">
        <v>250</v>
      </c>
      <c r="C44" s="17" t="s">
        <v>241</v>
      </c>
      <c r="D44" s="340" t="s">
        <v>16</v>
      </c>
      <c r="E44" s="341"/>
      <c r="F44" s="13">
        <v>1</v>
      </c>
      <c r="G44" s="196">
        <f t="shared" si="34"/>
        <v>275</v>
      </c>
      <c r="H44" s="15">
        <f t="shared" si="35"/>
        <v>275</v>
      </c>
      <c r="I44" s="51"/>
      <c r="J44" s="52"/>
      <c r="K44" s="53"/>
      <c r="L44" s="54"/>
      <c r="M44" s="55"/>
      <c r="N44" s="56"/>
      <c r="O44" s="57"/>
      <c r="P44" s="58"/>
      <c r="Q44" s="59"/>
      <c r="R44" s="60"/>
      <c r="S44" s="61"/>
      <c r="T44" s="192"/>
      <c r="U44" s="192"/>
      <c r="V44" s="51"/>
      <c r="W44" s="10">
        <f t="shared" si="28"/>
        <v>0</v>
      </c>
      <c r="Y44" s="201">
        <f t="shared" si="29"/>
        <v>0</v>
      </c>
      <c r="Z44" s="202">
        <f t="shared" si="30"/>
        <v>0</v>
      </c>
      <c r="AA44" s="152">
        <f t="shared" si="11"/>
        <v>0.2</v>
      </c>
      <c r="AB44" s="15">
        <f t="shared" si="36"/>
        <v>0</v>
      </c>
      <c r="AC44" s="15">
        <f t="shared" si="37"/>
        <v>0</v>
      </c>
      <c r="AD44" s="268">
        <f t="shared" si="38"/>
        <v>0</v>
      </c>
      <c r="AE44" s="195">
        <v>113.36</v>
      </c>
      <c r="AF44" s="9">
        <f t="shared" si="31"/>
        <v>0.94071983062808751</v>
      </c>
      <c r="AG44" s="8">
        <v>220</v>
      </c>
      <c r="AH44" s="9">
        <f t="shared" si="39"/>
        <v>0.48472727272727278</v>
      </c>
      <c r="AI44" s="225">
        <v>10.6</v>
      </c>
      <c r="AK44" s="8">
        <f t="shared" si="32"/>
        <v>165</v>
      </c>
      <c r="AL44" s="8">
        <f t="shared" si="33"/>
        <v>275</v>
      </c>
      <c r="AM44" s="221">
        <v>0.4</v>
      </c>
    </row>
    <row r="45" spans="1:39" ht="25.05" customHeight="1" x14ac:dyDescent="0.3">
      <c r="A45" s="3"/>
      <c r="B45" s="142"/>
      <c r="C45" s="143"/>
      <c r="D45" s="143"/>
      <c r="E45" s="209" t="s">
        <v>386</v>
      </c>
      <c r="F45" s="143"/>
      <c r="G45" s="143"/>
      <c r="H45" s="143"/>
      <c r="I45" s="7"/>
      <c r="J45" s="7"/>
      <c r="K45" s="7"/>
      <c r="L45" s="7"/>
      <c r="M45" s="7"/>
      <c r="N45" s="7"/>
      <c r="O45" s="7"/>
      <c r="P45" s="7"/>
      <c r="Q45" s="7"/>
      <c r="R45" s="7"/>
      <c r="S45" s="7"/>
      <c r="T45" s="7"/>
      <c r="U45" s="7"/>
      <c r="V45" s="7"/>
      <c r="W45" s="6"/>
      <c r="X45" s="6"/>
      <c r="Y45" s="7"/>
      <c r="Z45" s="205"/>
      <c r="AA45" s="207"/>
      <c r="AD45" s="269"/>
      <c r="AL45" s="8">
        <f t="shared" si="33"/>
        <v>0</v>
      </c>
    </row>
    <row r="46" spans="1:39" ht="19.95" customHeight="1" x14ac:dyDescent="0.3">
      <c r="A46" s="3"/>
      <c r="B46" s="280" t="s">
        <v>333</v>
      </c>
      <c r="C46" s="281" t="s">
        <v>33</v>
      </c>
      <c r="D46" s="282"/>
      <c r="E46" s="283"/>
      <c r="F46" s="284">
        <v>10</v>
      </c>
      <c r="G46" s="285">
        <f t="shared" si="34"/>
        <v>2500</v>
      </c>
      <c r="H46" s="286">
        <f t="shared" ref="H46:H56" si="40">G46/F46</f>
        <v>250</v>
      </c>
      <c r="I46" s="51"/>
      <c r="J46" s="52"/>
      <c r="K46" s="53"/>
      <c r="L46" s="54"/>
      <c r="M46" s="55"/>
      <c r="N46" s="56"/>
      <c r="O46" s="57"/>
      <c r="P46" s="58"/>
      <c r="Q46" s="59"/>
      <c r="R46" s="60"/>
      <c r="S46" s="61"/>
      <c r="T46" s="51"/>
      <c r="U46" s="192"/>
      <c r="V46" s="51"/>
      <c r="W46" s="10">
        <f t="shared" ref="W46:W55" si="41">G46*(I46+J46+K46+L46+M46+N46+O46+P46+Q46+R46+S46+T46+U46+V46)</f>
        <v>0</v>
      </c>
      <c r="Y46" s="201">
        <f t="shared" ref="Y46:Y55" si="42">I46+J46+K46+L46+M46+N46+O46+P46+Q46+R46+S46+T46+U46+V46</f>
        <v>0</v>
      </c>
      <c r="Z46" s="202">
        <f t="shared" ref="Z46:Z55" si="43">Y46*F46</f>
        <v>0</v>
      </c>
      <c r="AA46" s="152">
        <f t="shared" si="11"/>
        <v>0.2</v>
      </c>
      <c r="AB46" s="15">
        <f>W46-(W46*AA46)</f>
        <v>0</v>
      </c>
      <c r="AC46" s="15">
        <f t="shared" ref="AC46:AC55" si="44">(I46+J46+K46+L46+M46+N46+O46+P46+Q46+R46+S46+T46+U46+V46)*AE46</f>
        <v>0</v>
      </c>
      <c r="AD46" s="268">
        <f>SUM(I46:V46)*AI46</f>
        <v>0</v>
      </c>
      <c r="AE46" s="8">
        <v>961.03</v>
      </c>
      <c r="AF46" s="9">
        <f t="shared" ref="AF46:AF54" si="45">(AG46-AE46)/AE46</f>
        <v>1.0811004859369635</v>
      </c>
      <c r="AG46" s="8">
        <f>SUM(AG47:AG56)</f>
        <v>2000</v>
      </c>
      <c r="AH46" s="9">
        <f t="shared" ref="AH46:AH55" si="46">1-(AE46/AG46)</f>
        <v>0.51948499999999997</v>
      </c>
      <c r="AI46" s="218">
        <f>SUM(AI47:AI56)</f>
        <v>36</v>
      </c>
      <c r="AK46" s="8">
        <f>AL46-(AL46*AM46)</f>
        <v>1500</v>
      </c>
      <c r="AL46" s="8">
        <f t="shared" si="33"/>
        <v>2500</v>
      </c>
      <c r="AM46" s="221">
        <v>0.4</v>
      </c>
    </row>
    <row r="47" spans="1:39" ht="19.95" customHeight="1" x14ac:dyDescent="0.3">
      <c r="A47" s="3"/>
      <c r="B47" s="280" t="s">
        <v>334</v>
      </c>
      <c r="C47" s="280" t="s">
        <v>125</v>
      </c>
      <c r="D47" s="351" t="s">
        <v>344</v>
      </c>
      <c r="E47" s="352"/>
      <c r="F47" s="280">
        <v>1</v>
      </c>
      <c r="G47" s="285">
        <f t="shared" si="34"/>
        <v>200</v>
      </c>
      <c r="H47" s="286">
        <f t="shared" si="40"/>
        <v>200</v>
      </c>
      <c r="I47" s="51"/>
      <c r="J47" s="52"/>
      <c r="K47" s="53"/>
      <c r="L47" s="54"/>
      <c r="M47" s="55"/>
      <c r="N47" s="56"/>
      <c r="O47" s="57"/>
      <c r="P47" s="58"/>
      <c r="Q47" s="59"/>
      <c r="R47" s="60"/>
      <c r="S47" s="61"/>
      <c r="T47" s="51"/>
      <c r="U47" s="192"/>
      <c r="V47" s="51"/>
      <c r="W47" s="10">
        <f t="shared" si="41"/>
        <v>0</v>
      </c>
      <c r="Y47" s="201">
        <f t="shared" si="42"/>
        <v>0</v>
      </c>
      <c r="Z47" s="202">
        <f t="shared" si="43"/>
        <v>0</v>
      </c>
      <c r="AA47" s="152">
        <f t="shared" si="11"/>
        <v>0.2</v>
      </c>
      <c r="AB47" s="15">
        <f t="shared" ref="AB47:AB55" si="47">W47-(W47*AA47)</f>
        <v>0</v>
      </c>
      <c r="AC47" s="15">
        <f t="shared" si="44"/>
        <v>0</v>
      </c>
      <c r="AD47" s="268">
        <f t="shared" ref="AD47:AD55" si="48">SUM(I47:V47)*AI47</f>
        <v>0</v>
      </c>
      <c r="AE47" s="195">
        <v>85.21</v>
      </c>
      <c r="AF47" s="129">
        <f t="shared" si="45"/>
        <v>0.87771388334702516</v>
      </c>
      <c r="AG47" s="8">
        <v>160</v>
      </c>
      <c r="AH47" s="129">
        <f t="shared" si="46"/>
        <v>0.46743750000000006</v>
      </c>
      <c r="AI47" s="225">
        <v>2</v>
      </c>
      <c r="AK47" s="8">
        <f t="shared" ref="AK47:AK55" si="49">AL47-(AL47*AM47)</f>
        <v>120</v>
      </c>
      <c r="AL47" s="8">
        <f t="shared" si="33"/>
        <v>200</v>
      </c>
      <c r="AM47" s="221">
        <v>0.4</v>
      </c>
    </row>
    <row r="48" spans="1:39" ht="19.95" customHeight="1" x14ac:dyDescent="0.3">
      <c r="A48" s="3"/>
      <c r="B48" s="280" t="s">
        <v>335</v>
      </c>
      <c r="C48" s="280" t="s">
        <v>125</v>
      </c>
      <c r="D48" s="351" t="s">
        <v>345</v>
      </c>
      <c r="E48" s="352"/>
      <c r="F48" s="280">
        <v>1</v>
      </c>
      <c r="G48" s="285">
        <f t="shared" si="34"/>
        <v>200</v>
      </c>
      <c r="H48" s="286">
        <f t="shared" si="40"/>
        <v>200</v>
      </c>
      <c r="I48" s="51"/>
      <c r="J48" s="52"/>
      <c r="K48" s="53"/>
      <c r="L48" s="54"/>
      <c r="M48" s="55"/>
      <c r="N48" s="56"/>
      <c r="O48" s="57"/>
      <c r="P48" s="58"/>
      <c r="Q48" s="59"/>
      <c r="R48" s="60"/>
      <c r="S48" s="61"/>
      <c r="T48" s="51"/>
      <c r="U48" s="192"/>
      <c r="V48" s="51"/>
      <c r="W48" s="10">
        <f t="shared" si="41"/>
        <v>0</v>
      </c>
      <c r="Y48" s="201">
        <f t="shared" si="42"/>
        <v>0</v>
      </c>
      <c r="Z48" s="202">
        <f t="shared" si="43"/>
        <v>0</v>
      </c>
      <c r="AA48" s="152">
        <f t="shared" si="11"/>
        <v>0.2</v>
      </c>
      <c r="AB48" s="15">
        <f t="shared" si="47"/>
        <v>0</v>
      </c>
      <c r="AC48" s="15">
        <f t="shared" si="44"/>
        <v>0</v>
      </c>
      <c r="AD48" s="268">
        <f t="shared" si="48"/>
        <v>0</v>
      </c>
      <c r="AE48" s="195">
        <v>86.03</v>
      </c>
      <c r="AF48" s="9">
        <f t="shared" si="45"/>
        <v>0.85981634313611532</v>
      </c>
      <c r="AG48" s="8">
        <v>160</v>
      </c>
      <c r="AH48" s="9">
        <f t="shared" si="46"/>
        <v>0.46231250000000002</v>
      </c>
      <c r="AI48" s="225">
        <v>2</v>
      </c>
      <c r="AK48" s="8">
        <f t="shared" si="49"/>
        <v>120</v>
      </c>
      <c r="AL48" s="8">
        <f t="shared" si="33"/>
        <v>200</v>
      </c>
      <c r="AM48" s="221">
        <v>0.4</v>
      </c>
    </row>
    <row r="49" spans="1:39" ht="19.95" customHeight="1" x14ac:dyDescent="0.3">
      <c r="A49" s="3"/>
      <c r="B49" s="280" t="s">
        <v>336</v>
      </c>
      <c r="C49" s="280" t="s">
        <v>125</v>
      </c>
      <c r="D49" s="351" t="s">
        <v>346</v>
      </c>
      <c r="E49" s="352"/>
      <c r="F49" s="280">
        <v>1</v>
      </c>
      <c r="G49" s="285">
        <f t="shared" si="34"/>
        <v>225</v>
      </c>
      <c r="H49" s="286">
        <f t="shared" si="40"/>
        <v>225</v>
      </c>
      <c r="I49" s="51"/>
      <c r="J49" s="52"/>
      <c r="K49" s="53"/>
      <c r="L49" s="54"/>
      <c r="M49" s="55"/>
      <c r="N49" s="56"/>
      <c r="O49" s="57"/>
      <c r="P49" s="58"/>
      <c r="Q49" s="59"/>
      <c r="R49" s="60"/>
      <c r="S49" s="61"/>
      <c r="T49" s="51"/>
      <c r="U49" s="192"/>
      <c r="V49" s="51"/>
      <c r="W49" s="10">
        <f t="shared" si="41"/>
        <v>0</v>
      </c>
      <c r="Y49" s="201">
        <f t="shared" si="42"/>
        <v>0</v>
      </c>
      <c r="Z49" s="202">
        <f t="shared" si="43"/>
        <v>0</v>
      </c>
      <c r="AA49" s="152">
        <f t="shared" si="11"/>
        <v>0.2</v>
      </c>
      <c r="AB49" s="15">
        <f t="shared" si="47"/>
        <v>0</v>
      </c>
      <c r="AC49" s="15">
        <f t="shared" si="44"/>
        <v>0</v>
      </c>
      <c r="AD49" s="268">
        <f t="shared" si="48"/>
        <v>0</v>
      </c>
      <c r="AE49" s="195">
        <v>87.41</v>
      </c>
      <c r="AF49" s="9">
        <f t="shared" si="45"/>
        <v>1.0592609541242421</v>
      </c>
      <c r="AG49" s="8">
        <v>180</v>
      </c>
      <c r="AH49" s="9">
        <f t="shared" si="46"/>
        <v>0.5143888888888889</v>
      </c>
      <c r="AI49" s="225">
        <v>3</v>
      </c>
      <c r="AK49" s="8">
        <f t="shared" si="49"/>
        <v>135</v>
      </c>
      <c r="AL49" s="8">
        <f t="shared" si="33"/>
        <v>225</v>
      </c>
      <c r="AM49" s="221">
        <v>0.4</v>
      </c>
    </row>
    <row r="50" spans="1:39" ht="19.95" customHeight="1" x14ac:dyDescent="0.3">
      <c r="A50" s="3"/>
      <c r="B50" s="280" t="s">
        <v>337</v>
      </c>
      <c r="C50" s="280" t="s">
        <v>125</v>
      </c>
      <c r="D50" s="351" t="s">
        <v>347</v>
      </c>
      <c r="E50" s="352"/>
      <c r="F50" s="280">
        <v>1</v>
      </c>
      <c r="G50" s="285">
        <f t="shared" si="34"/>
        <v>225</v>
      </c>
      <c r="H50" s="286">
        <f t="shared" si="40"/>
        <v>225</v>
      </c>
      <c r="I50" s="51"/>
      <c r="J50" s="52"/>
      <c r="K50" s="53"/>
      <c r="L50" s="54"/>
      <c r="M50" s="55"/>
      <c r="N50" s="56"/>
      <c r="O50" s="57"/>
      <c r="P50" s="58"/>
      <c r="Q50" s="59"/>
      <c r="R50" s="60"/>
      <c r="S50" s="61"/>
      <c r="T50" s="51"/>
      <c r="U50" s="192"/>
      <c r="V50" s="51"/>
      <c r="W50" s="10">
        <f t="shared" si="41"/>
        <v>0</v>
      </c>
      <c r="Y50" s="201">
        <f t="shared" si="42"/>
        <v>0</v>
      </c>
      <c r="Z50" s="202">
        <f t="shared" si="43"/>
        <v>0</v>
      </c>
      <c r="AA50" s="152">
        <f t="shared" si="11"/>
        <v>0.2</v>
      </c>
      <c r="AB50" s="15">
        <f t="shared" si="47"/>
        <v>0</v>
      </c>
      <c r="AC50" s="15">
        <f t="shared" si="44"/>
        <v>0</v>
      </c>
      <c r="AD50" s="268">
        <f t="shared" si="48"/>
        <v>0</v>
      </c>
      <c r="AE50" s="195">
        <v>87.27</v>
      </c>
      <c r="AF50" s="9">
        <f t="shared" si="45"/>
        <v>1.0625644551392233</v>
      </c>
      <c r="AG50" s="8">
        <v>180</v>
      </c>
      <c r="AH50" s="9">
        <f t="shared" si="46"/>
        <v>0.51516666666666666</v>
      </c>
      <c r="AI50" s="225">
        <v>3</v>
      </c>
      <c r="AK50" s="8">
        <f t="shared" si="49"/>
        <v>135</v>
      </c>
      <c r="AL50" s="8">
        <f t="shared" si="33"/>
        <v>225</v>
      </c>
      <c r="AM50" s="221">
        <v>0.4</v>
      </c>
    </row>
    <row r="51" spans="1:39" ht="19.95" customHeight="1" x14ac:dyDescent="0.3">
      <c r="A51" s="3"/>
      <c r="B51" s="280" t="s">
        <v>338</v>
      </c>
      <c r="C51" s="280" t="s">
        <v>125</v>
      </c>
      <c r="D51" s="351" t="s">
        <v>348</v>
      </c>
      <c r="E51" s="352"/>
      <c r="F51" s="280">
        <v>1</v>
      </c>
      <c r="G51" s="285">
        <f t="shared" si="34"/>
        <v>250</v>
      </c>
      <c r="H51" s="286">
        <f t="shared" si="40"/>
        <v>250</v>
      </c>
      <c r="I51" s="51"/>
      <c r="J51" s="52"/>
      <c r="K51" s="53"/>
      <c r="L51" s="54"/>
      <c r="M51" s="55"/>
      <c r="N51" s="56"/>
      <c r="O51" s="57"/>
      <c r="P51" s="58"/>
      <c r="Q51" s="59"/>
      <c r="R51" s="60"/>
      <c r="S51" s="61"/>
      <c r="T51" s="51"/>
      <c r="U51" s="192"/>
      <c r="V51" s="51"/>
      <c r="W51" s="10">
        <f t="shared" si="41"/>
        <v>0</v>
      </c>
      <c r="Y51" s="201">
        <f t="shared" si="42"/>
        <v>0</v>
      </c>
      <c r="Z51" s="202">
        <f t="shared" si="43"/>
        <v>0</v>
      </c>
      <c r="AA51" s="152">
        <f t="shared" si="11"/>
        <v>0.2</v>
      </c>
      <c r="AB51" s="15">
        <f t="shared" si="47"/>
        <v>0</v>
      </c>
      <c r="AC51" s="15">
        <f t="shared" si="44"/>
        <v>0</v>
      </c>
      <c r="AD51" s="268">
        <f t="shared" si="48"/>
        <v>0</v>
      </c>
      <c r="AE51" s="195">
        <v>83.77</v>
      </c>
      <c r="AF51" s="9">
        <f t="shared" si="45"/>
        <v>1.3874895547331982</v>
      </c>
      <c r="AG51" s="8">
        <v>200</v>
      </c>
      <c r="AH51" s="9">
        <f t="shared" si="46"/>
        <v>0.58115000000000006</v>
      </c>
      <c r="AI51" s="225">
        <v>4</v>
      </c>
      <c r="AK51" s="8">
        <f t="shared" si="49"/>
        <v>150</v>
      </c>
      <c r="AL51" s="8">
        <f t="shared" si="33"/>
        <v>250</v>
      </c>
      <c r="AM51" s="221">
        <v>0.4</v>
      </c>
    </row>
    <row r="52" spans="1:39" ht="19.95" customHeight="1" x14ac:dyDescent="0.3">
      <c r="A52" s="3"/>
      <c r="B52" s="280" t="s">
        <v>339</v>
      </c>
      <c r="C52" s="280" t="s">
        <v>125</v>
      </c>
      <c r="D52" s="351" t="s">
        <v>349</v>
      </c>
      <c r="E52" s="352"/>
      <c r="F52" s="280">
        <v>1</v>
      </c>
      <c r="G52" s="285">
        <f t="shared" si="34"/>
        <v>250</v>
      </c>
      <c r="H52" s="286">
        <f t="shared" si="40"/>
        <v>250</v>
      </c>
      <c r="I52" s="51"/>
      <c r="J52" s="52"/>
      <c r="K52" s="53"/>
      <c r="L52" s="54"/>
      <c r="M52" s="55"/>
      <c r="N52" s="56"/>
      <c r="O52" s="57"/>
      <c r="P52" s="58"/>
      <c r="Q52" s="59"/>
      <c r="R52" s="60"/>
      <c r="S52" s="61"/>
      <c r="T52" s="51"/>
      <c r="U52" s="192"/>
      <c r="V52" s="51"/>
      <c r="W52" s="10">
        <f t="shared" si="41"/>
        <v>0</v>
      </c>
      <c r="Y52" s="201">
        <f t="shared" si="42"/>
        <v>0</v>
      </c>
      <c r="Z52" s="202">
        <f t="shared" si="43"/>
        <v>0</v>
      </c>
      <c r="AA52" s="152">
        <f t="shared" si="11"/>
        <v>0.2</v>
      </c>
      <c r="AB52" s="15">
        <f t="shared" si="47"/>
        <v>0</v>
      </c>
      <c r="AC52" s="15">
        <f t="shared" si="44"/>
        <v>0</v>
      </c>
      <c r="AD52" s="268">
        <f t="shared" si="48"/>
        <v>0</v>
      </c>
      <c r="AE52" s="195">
        <v>91</v>
      </c>
      <c r="AF52" s="9">
        <f t="shared" si="45"/>
        <v>1.1978021978021978</v>
      </c>
      <c r="AG52" s="8">
        <v>200</v>
      </c>
      <c r="AH52" s="9">
        <f t="shared" si="46"/>
        <v>0.54499999999999993</v>
      </c>
      <c r="AI52" s="225">
        <v>4</v>
      </c>
      <c r="AK52" s="8">
        <f t="shared" si="49"/>
        <v>150</v>
      </c>
      <c r="AL52" s="8">
        <f t="shared" si="33"/>
        <v>250</v>
      </c>
      <c r="AM52" s="221">
        <v>0.4</v>
      </c>
    </row>
    <row r="53" spans="1:39" ht="19.95" customHeight="1" x14ac:dyDescent="0.3">
      <c r="A53" s="3"/>
      <c r="B53" s="280" t="s">
        <v>340</v>
      </c>
      <c r="C53" s="280" t="s">
        <v>125</v>
      </c>
      <c r="D53" s="351" t="s">
        <v>350</v>
      </c>
      <c r="E53" s="352"/>
      <c r="F53" s="280">
        <v>1</v>
      </c>
      <c r="G53" s="285">
        <f t="shared" si="34"/>
        <v>275</v>
      </c>
      <c r="H53" s="286">
        <f t="shared" si="40"/>
        <v>275</v>
      </c>
      <c r="I53" s="51"/>
      <c r="J53" s="52"/>
      <c r="K53" s="53"/>
      <c r="L53" s="54"/>
      <c r="M53" s="55"/>
      <c r="N53" s="56"/>
      <c r="O53" s="57"/>
      <c r="P53" s="58"/>
      <c r="Q53" s="59"/>
      <c r="R53" s="60"/>
      <c r="S53" s="61"/>
      <c r="T53" s="51"/>
      <c r="U53" s="192"/>
      <c r="V53" s="51"/>
      <c r="W53" s="10">
        <f t="shared" si="41"/>
        <v>0</v>
      </c>
      <c r="Y53" s="201">
        <f t="shared" si="42"/>
        <v>0</v>
      </c>
      <c r="Z53" s="202">
        <f t="shared" si="43"/>
        <v>0</v>
      </c>
      <c r="AA53" s="152">
        <f t="shared" si="11"/>
        <v>0.2</v>
      </c>
      <c r="AB53" s="15">
        <f t="shared" si="47"/>
        <v>0</v>
      </c>
      <c r="AC53" s="15">
        <f t="shared" si="44"/>
        <v>0</v>
      </c>
      <c r="AD53" s="268">
        <f t="shared" si="48"/>
        <v>0</v>
      </c>
      <c r="AE53" s="195">
        <v>103.97</v>
      </c>
      <c r="AF53" s="9">
        <f t="shared" si="45"/>
        <v>1.1159949985572761</v>
      </c>
      <c r="AG53" s="8">
        <v>220</v>
      </c>
      <c r="AH53" s="9">
        <f t="shared" si="46"/>
        <v>0.52740909090909094</v>
      </c>
      <c r="AI53" s="225">
        <v>4</v>
      </c>
      <c r="AK53" s="8">
        <f t="shared" si="49"/>
        <v>165</v>
      </c>
      <c r="AL53" s="8">
        <f t="shared" si="33"/>
        <v>275</v>
      </c>
      <c r="AM53" s="221">
        <v>0.4</v>
      </c>
    </row>
    <row r="54" spans="1:39" ht="19.95" customHeight="1" x14ac:dyDescent="0.3">
      <c r="A54" s="3"/>
      <c r="B54" s="280" t="s">
        <v>341</v>
      </c>
      <c r="C54" s="280" t="s">
        <v>125</v>
      </c>
      <c r="D54" s="351" t="s">
        <v>351</v>
      </c>
      <c r="E54" s="352"/>
      <c r="F54" s="280">
        <v>1</v>
      </c>
      <c r="G54" s="285">
        <f t="shared" si="34"/>
        <v>275</v>
      </c>
      <c r="H54" s="286">
        <f t="shared" si="40"/>
        <v>275</v>
      </c>
      <c r="I54" s="51"/>
      <c r="J54" s="52"/>
      <c r="K54" s="53"/>
      <c r="L54" s="54"/>
      <c r="M54" s="55"/>
      <c r="N54" s="56"/>
      <c r="O54" s="57"/>
      <c r="P54" s="58"/>
      <c r="Q54" s="59"/>
      <c r="R54" s="60"/>
      <c r="S54" s="61"/>
      <c r="T54" s="51"/>
      <c r="U54" s="192"/>
      <c r="V54" s="51"/>
      <c r="W54" s="10">
        <f t="shared" si="41"/>
        <v>0</v>
      </c>
      <c r="Y54" s="201">
        <f t="shared" si="42"/>
        <v>0</v>
      </c>
      <c r="Z54" s="202">
        <f t="shared" si="43"/>
        <v>0</v>
      </c>
      <c r="AA54" s="152">
        <f t="shared" si="11"/>
        <v>0.2</v>
      </c>
      <c r="AB54" s="15">
        <f t="shared" si="47"/>
        <v>0</v>
      </c>
      <c r="AC54" s="15">
        <f t="shared" si="44"/>
        <v>0</v>
      </c>
      <c r="AD54" s="268">
        <f t="shared" si="48"/>
        <v>0</v>
      </c>
      <c r="AE54" s="195">
        <v>111.38</v>
      </c>
      <c r="AF54" s="9">
        <f t="shared" si="45"/>
        <v>0.97521996767821884</v>
      </c>
      <c r="AG54" s="8">
        <v>220</v>
      </c>
      <c r="AH54" s="9">
        <f t="shared" si="46"/>
        <v>0.49372727272727279</v>
      </c>
      <c r="AI54" s="225">
        <v>4</v>
      </c>
      <c r="AK54" s="8">
        <f t="shared" si="49"/>
        <v>165</v>
      </c>
      <c r="AL54" s="8">
        <f t="shared" si="33"/>
        <v>275</v>
      </c>
      <c r="AM54" s="221">
        <v>0.4</v>
      </c>
    </row>
    <row r="55" spans="1:39" ht="19.95" customHeight="1" x14ac:dyDescent="0.3">
      <c r="A55" s="3"/>
      <c r="B55" s="280" t="s">
        <v>342</v>
      </c>
      <c r="C55" s="280" t="s">
        <v>125</v>
      </c>
      <c r="D55" s="351" t="s">
        <v>352</v>
      </c>
      <c r="E55" s="352"/>
      <c r="F55" s="280">
        <v>1</v>
      </c>
      <c r="G55" s="285">
        <f t="shared" si="34"/>
        <v>300</v>
      </c>
      <c r="H55" s="286">
        <f t="shared" si="40"/>
        <v>300</v>
      </c>
      <c r="I55" s="51"/>
      <c r="J55" s="52"/>
      <c r="K55" s="53"/>
      <c r="L55" s="54"/>
      <c r="M55" s="55"/>
      <c r="N55" s="56"/>
      <c r="O55" s="57"/>
      <c r="P55" s="58"/>
      <c r="Q55" s="59"/>
      <c r="R55" s="60"/>
      <c r="S55" s="61"/>
      <c r="T55" s="51"/>
      <c r="U55" s="192"/>
      <c r="V55" s="51"/>
      <c r="W55" s="10">
        <f t="shared" si="41"/>
        <v>0</v>
      </c>
      <c r="Y55" s="201">
        <f t="shared" si="42"/>
        <v>0</v>
      </c>
      <c r="Z55" s="202">
        <f t="shared" si="43"/>
        <v>0</v>
      </c>
      <c r="AA55" s="152">
        <f t="shared" si="11"/>
        <v>0.2</v>
      </c>
      <c r="AB55" s="15">
        <f t="shared" si="47"/>
        <v>0</v>
      </c>
      <c r="AC55" s="15">
        <f t="shared" si="44"/>
        <v>0</v>
      </c>
      <c r="AD55" s="268">
        <f t="shared" si="48"/>
        <v>0</v>
      </c>
      <c r="AE55" s="195">
        <v>110.2</v>
      </c>
      <c r="AF55" s="9">
        <f>(AG55-AE55)/AE55</f>
        <v>1.1778584392014519</v>
      </c>
      <c r="AG55" s="8">
        <v>240</v>
      </c>
      <c r="AH55" s="9">
        <f t="shared" si="46"/>
        <v>0.54083333333333328</v>
      </c>
      <c r="AI55" s="225">
        <v>5</v>
      </c>
      <c r="AK55" s="8">
        <f t="shared" si="49"/>
        <v>180</v>
      </c>
      <c r="AL55" s="8">
        <f t="shared" si="33"/>
        <v>300</v>
      </c>
      <c r="AM55" s="221">
        <v>0.4</v>
      </c>
    </row>
    <row r="56" spans="1:39" ht="19.95" customHeight="1" x14ac:dyDescent="0.3">
      <c r="A56" s="3"/>
      <c r="B56" s="280" t="s">
        <v>343</v>
      </c>
      <c r="C56" s="280" t="s">
        <v>125</v>
      </c>
      <c r="D56" s="351" t="s">
        <v>353</v>
      </c>
      <c r="E56" s="352"/>
      <c r="F56" s="280">
        <v>1</v>
      </c>
      <c r="G56" s="285">
        <f t="shared" si="34"/>
        <v>300</v>
      </c>
      <c r="H56" s="286">
        <f t="shared" si="40"/>
        <v>300</v>
      </c>
      <c r="I56" s="51"/>
      <c r="J56" s="52"/>
      <c r="K56" s="53"/>
      <c r="L56" s="54"/>
      <c r="M56" s="55"/>
      <c r="N56" s="56"/>
      <c r="O56" s="57"/>
      <c r="P56" s="58"/>
      <c r="Q56" s="59"/>
      <c r="R56" s="60"/>
      <c r="S56" s="61"/>
      <c r="T56" s="51"/>
      <c r="U56" s="192"/>
      <c r="V56" s="51"/>
      <c r="W56" s="10">
        <f t="shared" ref="W56" si="50">G56*(I56+J56+K56+L56+M56+N56+O56+P56+Q56+R56+S56+T56+U56+V56)</f>
        <v>0</v>
      </c>
      <c r="Y56" s="201">
        <f t="shared" ref="Y56" si="51">I56+J56+K56+L56+M56+N56+O56+P56+Q56+R56+S56+T56+U56+V56</f>
        <v>0</v>
      </c>
      <c r="Z56" s="202">
        <f t="shared" ref="Z56" si="52">Y56*F56</f>
        <v>0</v>
      </c>
      <c r="AA56" s="152">
        <f t="shared" si="11"/>
        <v>0.2</v>
      </c>
      <c r="AB56" s="15">
        <f t="shared" ref="AB56" si="53">W56-(W56*AA56)</f>
        <v>0</v>
      </c>
      <c r="AC56" s="15">
        <f t="shared" ref="AC56" si="54">(I56+J56+K56+L56+M56+N56+O56+P56+Q56+R56+S56+T56+U56+V56)*AE56</f>
        <v>0</v>
      </c>
      <c r="AD56" s="268">
        <f t="shared" ref="AD56" si="55">SUM(I56:V56)*AI56</f>
        <v>0</v>
      </c>
      <c r="AE56" s="195">
        <v>114.79</v>
      </c>
      <c r="AF56" s="9">
        <f>(AG56-AE56)/AE56</f>
        <v>1.0907744577053748</v>
      </c>
      <c r="AG56" s="8">
        <v>240</v>
      </c>
      <c r="AH56" s="9">
        <f t="shared" ref="AH56" si="56">1-(AE56/AG56)</f>
        <v>0.52170833333333333</v>
      </c>
      <c r="AI56" s="225">
        <v>5</v>
      </c>
      <c r="AK56" s="8">
        <f t="shared" ref="AK56" si="57">AL56-(AL56*AM56)</f>
        <v>180</v>
      </c>
      <c r="AL56" s="8">
        <f t="shared" si="33"/>
        <v>300</v>
      </c>
      <c r="AM56" s="221">
        <v>0.4</v>
      </c>
    </row>
    <row r="57" spans="1:39" ht="19.95" customHeight="1" x14ac:dyDescent="0.3">
      <c r="A57" s="3"/>
      <c r="B57" s="6"/>
      <c r="C57" s="6"/>
      <c r="D57" s="6"/>
      <c r="E57" s="6"/>
      <c r="F57" s="6"/>
      <c r="G57" s="11"/>
      <c r="H57" s="5"/>
      <c r="I57" s="64"/>
      <c r="J57" s="64"/>
      <c r="K57" s="64"/>
      <c r="L57" s="64"/>
      <c r="M57" s="64"/>
      <c r="N57" s="64"/>
      <c r="O57" s="64"/>
      <c r="P57" s="64"/>
      <c r="Q57" s="64"/>
      <c r="R57" s="64"/>
      <c r="S57" s="64"/>
      <c r="T57" s="7"/>
      <c r="U57" s="7"/>
      <c r="V57" s="64"/>
      <c r="W57" s="6"/>
      <c r="X57" s="6"/>
      <c r="Y57" s="7"/>
      <c r="Z57" s="205"/>
      <c r="AA57" s="207"/>
      <c r="AD57" s="269"/>
      <c r="AL57" s="8"/>
    </row>
    <row r="58" spans="1:39" ht="30" customHeight="1" x14ac:dyDescent="0.3">
      <c r="A58" s="3"/>
      <c r="B58" s="259" t="s">
        <v>146</v>
      </c>
      <c r="C58" s="258"/>
      <c r="D58" s="258"/>
      <c r="E58" s="258"/>
      <c r="F58" s="258"/>
      <c r="G58" s="258"/>
      <c r="H58" s="260"/>
      <c r="I58" s="64"/>
      <c r="J58" s="64"/>
      <c r="K58" s="64"/>
      <c r="L58" s="64"/>
      <c r="M58" s="64"/>
      <c r="N58" s="64"/>
      <c r="O58" s="64"/>
      <c r="P58" s="64"/>
      <c r="Q58" s="64"/>
      <c r="R58" s="64"/>
      <c r="S58" s="64"/>
      <c r="T58" s="7"/>
      <c r="U58" s="7"/>
      <c r="V58" s="64"/>
      <c r="W58" s="6"/>
      <c r="X58" s="6"/>
      <c r="Y58" s="7"/>
      <c r="Z58" s="205"/>
      <c r="AA58" s="207"/>
      <c r="AD58" s="269"/>
      <c r="AL58" s="8"/>
    </row>
    <row r="59" spans="1:39" ht="25.05" customHeight="1" x14ac:dyDescent="0.3">
      <c r="A59" s="3"/>
      <c r="B59" s="142"/>
      <c r="C59" s="143"/>
      <c r="D59" s="143"/>
      <c r="E59" s="127" t="s">
        <v>235</v>
      </c>
      <c r="F59" s="143"/>
      <c r="G59" s="143"/>
      <c r="H59" s="143"/>
      <c r="I59" s="64"/>
      <c r="J59" s="64"/>
      <c r="K59" s="64"/>
      <c r="L59" s="64"/>
      <c r="M59" s="64"/>
      <c r="N59" s="64"/>
      <c r="O59" s="64"/>
      <c r="P59" s="64"/>
      <c r="Q59" s="64"/>
      <c r="R59" s="64"/>
      <c r="S59" s="64"/>
      <c r="T59" s="7"/>
      <c r="U59" s="7"/>
      <c r="V59" s="64"/>
      <c r="W59" s="6"/>
      <c r="X59" s="6"/>
      <c r="Y59" s="7"/>
      <c r="Z59" s="205"/>
      <c r="AA59" s="207"/>
      <c r="AD59" s="269"/>
      <c r="AF59" s="9"/>
      <c r="AL59" s="8"/>
    </row>
    <row r="60" spans="1:39" ht="19.95" customHeight="1" x14ac:dyDescent="0.3">
      <c r="A60" s="3"/>
      <c r="B60" s="13" t="s">
        <v>64</v>
      </c>
      <c r="C60" s="144" t="s">
        <v>33</v>
      </c>
      <c r="D60" s="145"/>
      <c r="E60" s="17"/>
      <c r="F60" s="14">
        <v>70</v>
      </c>
      <c r="G60" s="196">
        <f>AL60</f>
        <v>2400</v>
      </c>
      <c r="H60" s="15">
        <f>G60/F60</f>
        <v>34.285714285714285</v>
      </c>
      <c r="I60" s="51"/>
      <c r="J60" s="52"/>
      <c r="K60" s="53"/>
      <c r="L60" s="54"/>
      <c r="M60" s="55"/>
      <c r="N60" s="56"/>
      <c r="O60" s="57"/>
      <c r="P60" s="58"/>
      <c r="Q60" s="59"/>
      <c r="R60" s="60"/>
      <c r="S60" s="61"/>
      <c r="T60" s="192"/>
      <c r="U60" s="192"/>
      <c r="V60" s="51"/>
      <c r="W60" s="10">
        <f t="shared" ref="W60:W69" si="58">G60*(I60+J60+K60+L60+M60+N60+O60+P60+Q60+R60+S60+T60+U60+V60)</f>
        <v>0</v>
      </c>
      <c r="Y60" s="201">
        <f t="shared" ref="Y60:Y69" si="59">I60+J60+K60+L60+M60+N60+O60+P60+Q60+R60+S60+T60+U60+V60</f>
        <v>0</v>
      </c>
      <c r="Z60" s="202">
        <f t="shared" ref="Z60:Z69" si="60">Y60*F60</f>
        <v>0</v>
      </c>
      <c r="AA60" s="152">
        <f t="shared" ref="AA60:AA69" si="61">$AA$9</f>
        <v>0.2</v>
      </c>
      <c r="AB60" s="15">
        <f>W60-(W60*AA60)</f>
        <v>0</v>
      </c>
      <c r="AC60" s="15">
        <f>(I60+J60+K60+L60+M60+N60+O60+P60+Q60+R60+S60+T60+U60+V60)*AE60</f>
        <v>0</v>
      </c>
      <c r="AD60" s="268">
        <f>SUM(I60:V60)*AI60</f>
        <v>0</v>
      </c>
      <c r="AE60" s="8">
        <f>SUM(AE61:AE69)</f>
        <v>1037.6496000000002</v>
      </c>
      <c r="AF60" s="9">
        <f t="shared" ref="AF60:AF68" si="62">(AG60-AE60)/AE60</f>
        <v>0.85033560462028768</v>
      </c>
      <c r="AG60" s="8">
        <f>SUM(AG61:AG69)</f>
        <v>1920</v>
      </c>
      <c r="AH60" s="9">
        <f>1-(AE60/AG60)</f>
        <v>0.45955749999999995</v>
      </c>
      <c r="AI60" s="218">
        <f>SUM(AI61:AI69)</f>
        <v>111.5</v>
      </c>
      <c r="AJ60" s="231"/>
      <c r="AK60" s="8">
        <f t="shared" ref="AK60:AK69" si="63">AL60-(AL60*AM60)</f>
        <v>1440</v>
      </c>
      <c r="AL60" s="8">
        <f t="shared" ref="AL60:AL69" si="64">AG60*1.25</f>
        <v>2400</v>
      </c>
      <c r="AM60" s="221">
        <v>0.4</v>
      </c>
    </row>
    <row r="61" spans="1:39" ht="19.95" customHeight="1" x14ac:dyDescent="0.3">
      <c r="A61" s="3"/>
      <c r="B61" s="13" t="s">
        <v>55</v>
      </c>
      <c r="C61" s="13" t="s">
        <v>138</v>
      </c>
      <c r="D61" s="340" t="s">
        <v>24</v>
      </c>
      <c r="E61" s="341"/>
      <c r="F61" s="13">
        <v>20</v>
      </c>
      <c r="G61" s="196">
        <f t="shared" ref="G61:G69" si="65">AL61</f>
        <v>125</v>
      </c>
      <c r="H61" s="15">
        <f t="shared" ref="H61:H69" si="66">G61/F61</f>
        <v>6.25</v>
      </c>
      <c r="I61" s="51"/>
      <c r="J61" s="52"/>
      <c r="K61" s="53"/>
      <c r="L61" s="54"/>
      <c r="M61" s="55"/>
      <c r="N61" s="56"/>
      <c r="O61" s="57"/>
      <c r="P61" s="58"/>
      <c r="Q61" s="59"/>
      <c r="R61" s="60"/>
      <c r="S61" s="61"/>
      <c r="T61" s="192"/>
      <c r="U61" s="192"/>
      <c r="V61" s="51"/>
      <c r="W61" s="10">
        <f t="shared" si="58"/>
        <v>0</v>
      </c>
      <c r="Y61" s="201">
        <f t="shared" si="59"/>
        <v>0</v>
      </c>
      <c r="Z61" s="202">
        <f t="shared" si="60"/>
        <v>0</v>
      </c>
      <c r="AA61" s="152">
        <f t="shared" si="61"/>
        <v>0.2</v>
      </c>
      <c r="AB61" s="15">
        <f t="shared" ref="AB61:AB69" si="67">W61-(W61*AA61)</f>
        <v>0</v>
      </c>
      <c r="AC61" s="15">
        <f t="shared" ref="AC61:AC69" si="68">(I61+J61+K61+L61+M61+N61+O61+P61+Q61+R61+S61+T61+U61+V61)*AE61</f>
        <v>0</v>
      </c>
      <c r="AD61" s="268">
        <f t="shared" ref="AD61:AD69" si="69">SUM(I61:V61)*AI61</f>
        <v>0</v>
      </c>
      <c r="AE61" s="195">
        <v>58.593600000000002</v>
      </c>
      <c r="AF61" s="9">
        <f t="shared" si="62"/>
        <v>0.70667103574451806</v>
      </c>
      <c r="AG61" s="8">
        <v>100</v>
      </c>
      <c r="AH61" s="9">
        <f>1-(AE61/AG61)</f>
        <v>0.41406399999999999</v>
      </c>
      <c r="AI61" s="225">
        <v>3.2</v>
      </c>
      <c r="AK61" s="8">
        <f t="shared" si="63"/>
        <v>75</v>
      </c>
      <c r="AL61" s="8">
        <f t="shared" si="64"/>
        <v>125</v>
      </c>
      <c r="AM61" s="221">
        <v>0.4</v>
      </c>
    </row>
    <row r="62" spans="1:39" ht="19.95" customHeight="1" x14ac:dyDescent="0.3">
      <c r="A62" s="3"/>
      <c r="B62" s="13" t="s">
        <v>56</v>
      </c>
      <c r="C62" s="13" t="s">
        <v>138</v>
      </c>
      <c r="D62" s="340" t="s">
        <v>23</v>
      </c>
      <c r="E62" s="341"/>
      <c r="F62" s="13">
        <v>20</v>
      </c>
      <c r="G62" s="196">
        <f t="shared" si="65"/>
        <v>250</v>
      </c>
      <c r="H62" s="15">
        <f t="shared" si="66"/>
        <v>12.5</v>
      </c>
      <c r="I62" s="51"/>
      <c r="J62" s="52"/>
      <c r="K62" s="53"/>
      <c r="L62" s="54"/>
      <c r="M62" s="55"/>
      <c r="N62" s="56"/>
      <c r="O62" s="57"/>
      <c r="P62" s="58"/>
      <c r="Q62" s="59"/>
      <c r="R62" s="60"/>
      <c r="S62" s="61"/>
      <c r="T62" s="192"/>
      <c r="U62" s="192"/>
      <c r="V62" s="51"/>
      <c r="W62" s="10">
        <f t="shared" si="58"/>
        <v>0</v>
      </c>
      <c r="Y62" s="201">
        <f t="shared" si="59"/>
        <v>0</v>
      </c>
      <c r="Z62" s="202">
        <f t="shared" si="60"/>
        <v>0</v>
      </c>
      <c r="AA62" s="152">
        <f t="shared" si="61"/>
        <v>0.2</v>
      </c>
      <c r="AB62" s="15">
        <f t="shared" si="67"/>
        <v>0</v>
      </c>
      <c r="AC62" s="15">
        <f t="shared" si="68"/>
        <v>0</v>
      </c>
      <c r="AD62" s="268">
        <f t="shared" si="69"/>
        <v>0</v>
      </c>
      <c r="AE62" s="195">
        <v>113.2664</v>
      </c>
      <c r="AF62" s="9">
        <f t="shared" si="62"/>
        <v>0.76574871276918832</v>
      </c>
      <c r="AG62" s="8">
        <v>200</v>
      </c>
      <c r="AH62" s="9">
        <f t="shared" ref="AH62:AH68" si="70">1-(AE62/AG62)</f>
        <v>0.43366799999999994</v>
      </c>
      <c r="AI62" s="225">
        <v>6.8</v>
      </c>
      <c r="AK62" s="8">
        <f t="shared" si="63"/>
        <v>150</v>
      </c>
      <c r="AL62" s="8">
        <f t="shared" si="64"/>
        <v>250</v>
      </c>
      <c r="AM62" s="221">
        <v>0.4</v>
      </c>
    </row>
    <row r="63" spans="1:39" ht="19.95" customHeight="1" x14ac:dyDescent="0.3">
      <c r="A63" s="3"/>
      <c r="B63" s="13" t="s">
        <v>57</v>
      </c>
      <c r="C63" s="13" t="s">
        <v>138</v>
      </c>
      <c r="D63" s="340" t="s">
        <v>22</v>
      </c>
      <c r="E63" s="341"/>
      <c r="F63" s="13">
        <v>10</v>
      </c>
      <c r="G63" s="196">
        <f t="shared" si="65"/>
        <v>225</v>
      </c>
      <c r="H63" s="15">
        <f t="shared" si="66"/>
        <v>22.5</v>
      </c>
      <c r="I63" s="51"/>
      <c r="J63" s="52"/>
      <c r="K63" s="53"/>
      <c r="L63" s="54"/>
      <c r="M63" s="55"/>
      <c r="N63" s="56"/>
      <c r="O63" s="57"/>
      <c r="P63" s="58"/>
      <c r="Q63" s="59"/>
      <c r="R63" s="60"/>
      <c r="S63" s="61"/>
      <c r="T63" s="192"/>
      <c r="U63" s="192"/>
      <c r="V63" s="51"/>
      <c r="W63" s="10">
        <f t="shared" si="58"/>
        <v>0</v>
      </c>
      <c r="Y63" s="201">
        <f t="shared" si="59"/>
        <v>0</v>
      </c>
      <c r="Z63" s="202">
        <f t="shared" si="60"/>
        <v>0</v>
      </c>
      <c r="AA63" s="152">
        <f t="shared" si="61"/>
        <v>0.2</v>
      </c>
      <c r="AB63" s="15">
        <f t="shared" si="67"/>
        <v>0</v>
      </c>
      <c r="AC63" s="15">
        <f t="shared" si="68"/>
        <v>0</v>
      </c>
      <c r="AD63" s="268">
        <f t="shared" si="69"/>
        <v>0</v>
      </c>
      <c r="AE63" s="195">
        <v>93.74560000000001</v>
      </c>
      <c r="AF63" s="9">
        <f t="shared" si="62"/>
        <v>0.9200901162294548</v>
      </c>
      <c r="AG63" s="8">
        <v>180</v>
      </c>
      <c r="AH63" s="9">
        <f t="shared" si="70"/>
        <v>0.47919111111111101</v>
      </c>
      <c r="AI63" s="225">
        <v>8.1999999999999993</v>
      </c>
      <c r="AK63" s="8">
        <f t="shared" si="63"/>
        <v>135</v>
      </c>
      <c r="AL63" s="8">
        <f t="shared" si="64"/>
        <v>225</v>
      </c>
      <c r="AM63" s="221">
        <v>0.4</v>
      </c>
    </row>
    <row r="64" spans="1:39" ht="19.95" customHeight="1" x14ac:dyDescent="0.3">
      <c r="A64" s="3"/>
      <c r="B64" s="13" t="s">
        <v>58</v>
      </c>
      <c r="C64" s="13" t="s">
        <v>138</v>
      </c>
      <c r="D64" s="340" t="s">
        <v>21</v>
      </c>
      <c r="E64" s="341"/>
      <c r="F64" s="13">
        <v>5</v>
      </c>
      <c r="G64" s="196">
        <f t="shared" si="65"/>
        <v>200</v>
      </c>
      <c r="H64" s="15">
        <f t="shared" si="66"/>
        <v>40</v>
      </c>
      <c r="I64" s="51"/>
      <c r="J64" s="52"/>
      <c r="K64" s="53"/>
      <c r="L64" s="54"/>
      <c r="M64" s="55"/>
      <c r="N64" s="56"/>
      <c r="O64" s="57"/>
      <c r="P64" s="58"/>
      <c r="Q64" s="59"/>
      <c r="R64" s="60"/>
      <c r="S64" s="61"/>
      <c r="T64" s="192"/>
      <c r="U64" s="192"/>
      <c r="V64" s="51"/>
      <c r="W64" s="10">
        <f t="shared" si="58"/>
        <v>0</v>
      </c>
      <c r="Y64" s="201">
        <f t="shared" si="59"/>
        <v>0</v>
      </c>
      <c r="Z64" s="202">
        <f t="shared" si="60"/>
        <v>0</v>
      </c>
      <c r="AA64" s="152">
        <f t="shared" si="61"/>
        <v>0.2</v>
      </c>
      <c r="AB64" s="15">
        <f t="shared" si="67"/>
        <v>0</v>
      </c>
      <c r="AC64" s="15">
        <f t="shared" si="68"/>
        <v>0</v>
      </c>
      <c r="AD64" s="268">
        <f t="shared" si="69"/>
        <v>0</v>
      </c>
      <c r="AE64" s="195">
        <v>79.424800000000005</v>
      </c>
      <c r="AF64" s="9">
        <f t="shared" si="62"/>
        <v>1.0144841409736001</v>
      </c>
      <c r="AG64" s="8">
        <v>160</v>
      </c>
      <c r="AH64" s="9">
        <f t="shared" si="70"/>
        <v>0.50359500000000001</v>
      </c>
      <c r="AI64" s="225">
        <v>8.5</v>
      </c>
      <c r="AK64" s="8">
        <f t="shared" si="63"/>
        <v>120</v>
      </c>
      <c r="AL64" s="8">
        <f t="shared" si="64"/>
        <v>200</v>
      </c>
      <c r="AM64" s="221">
        <v>0.4</v>
      </c>
    </row>
    <row r="65" spans="1:39" ht="19.95" customHeight="1" x14ac:dyDescent="0.3">
      <c r="A65" s="3"/>
      <c r="B65" s="13" t="s">
        <v>59</v>
      </c>
      <c r="C65" s="13" t="s">
        <v>138</v>
      </c>
      <c r="D65" s="340" t="s">
        <v>20</v>
      </c>
      <c r="E65" s="341"/>
      <c r="F65" s="13">
        <v>5</v>
      </c>
      <c r="G65" s="196">
        <f t="shared" si="65"/>
        <v>250</v>
      </c>
      <c r="H65" s="15">
        <f t="shared" si="66"/>
        <v>50</v>
      </c>
      <c r="I65" s="51"/>
      <c r="J65" s="52"/>
      <c r="K65" s="53"/>
      <c r="L65" s="54"/>
      <c r="M65" s="55"/>
      <c r="N65" s="56"/>
      <c r="O65" s="57"/>
      <c r="P65" s="58"/>
      <c r="Q65" s="59"/>
      <c r="R65" s="60"/>
      <c r="S65" s="61"/>
      <c r="T65" s="192"/>
      <c r="U65" s="192"/>
      <c r="V65" s="51"/>
      <c r="W65" s="10">
        <f t="shared" si="58"/>
        <v>0</v>
      </c>
      <c r="Y65" s="201">
        <f t="shared" si="59"/>
        <v>0</v>
      </c>
      <c r="Z65" s="202">
        <f t="shared" si="60"/>
        <v>0</v>
      </c>
      <c r="AA65" s="152">
        <f t="shared" si="61"/>
        <v>0.2</v>
      </c>
      <c r="AB65" s="15">
        <f t="shared" si="67"/>
        <v>0</v>
      </c>
      <c r="AC65" s="15">
        <f t="shared" si="68"/>
        <v>0</v>
      </c>
      <c r="AD65" s="268">
        <f t="shared" si="69"/>
        <v>0</v>
      </c>
      <c r="AE65" s="195">
        <v>109.35600000000001</v>
      </c>
      <c r="AF65" s="9">
        <f t="shared" si="62"/>
        <v>0.82888913274077314</v>
      </c>
      <c r="AG65" s="8">
        <v>200</v>
      </c>
      <c r="AH65" s="9">
        <f t="shared" si="70"/>
        <v>0.45321999999999996</v>
      </c>
      <c r="AI65" s="225">
        <v>11.7</v>
      </c>
      <c r="AK65" s="8">
        <f t="shared" si="63"/>
        <v>150</v>
      </c>
      <c r="AL65" s="8">
        <f t="shared" si="64"/>
        <v>250</v>
      </c>
      <c r="AM65" s="221">
        <v>0.4</v>
      </c>
    </row>
    <row r="66" spans="1:39" ht="19.95" customHeight="1" x14ac:dyDescent="0.3">
      <c r="A66" s="3"/>
      <c r="B66" s="13" t="s">
        <v>60</v>
      </c>
      <c r="C66" s="13" t="s">
        <v>138</v>
      </c>
      <c r="D66" s="340" t="s">
        <v>19</v>
      </c>
      <c r="E66" s="341"/>
      <c r="F66" s="13">
        <v>5</v>
      </c>
      <c r="G66" s="196">
        <f t="shared" si="65"/>
        <v>400</v>
      </c>
      <c r="H66" s="15">
        <f t="shared" si="66"/>
        <v>80</v>
      </c>
      <c r="I66" s="51"/>
      <c r="J66" s="52"/>
      <c r="K66" s="53"/>
      <c r="L66" s="54"/>
      <c r="M66" s="55"/>
      <c r="N66" s="56"/>
      <c r="O66" s="57"/>
      <c r="P66" s="58"/>
      <c r="Q66" s="59"/>
      <c r="R66" s="60"/>
      <c r="S66" s="61"/>
      <c r="T66" s="192"/>
      <c r="U66" s="192"/>
      <c r="V66" s="51"/>
      <c r="W66" s="10">
        <f t="shared" si="58"/>
        <v>0</v>
      </c>
      <c r="Y66" s="201">
        <f t="shared" si="59"/>
        <v>0</v>
      </c>
      <c r="Z66" s="202">
        <f t="shared" si="60"/>
        <v>0</v>
      </c>
      <c r="AA66" s="152">
        <f t="shared" si="61"/>
        <v>0.2</v>
      </c>
      <c r="AB66" s="15">
        <f t="shared" si="67"/>
        <v>0</v>
      </c>
      <c r="AC66" s="15">
        <f t="shared" si="68"/>
        <v>0</v>
      </c>
      <c r="AD66" s="268">
        <f t="shared" si="69"/>
        <v>0</v>
      </c>
      <c r="AE66" s="195">
        <v>175.76000000000002</v>
      </c>
      <c r="AF66" s="9">
        <f t="shared" si="62"/>
        <v>0.82066454255803345</v>
      </c>
      <c r="AG66" s="8">
        <v>320</v>
      </c>
      <c r="AH66" s="9">
        <f t="shared" si="70"/>
        <v>0.45074999999999998</v>
      </c>
      <c r="AI66" s="225">
        <v>21.4</v>
      </c>
      <c r="AK66" s="8">
        <f t="shared" si="63"/>
        <v>240</v>
      </c>
      <c r="AL66" s="8">
        <f t="shared" si="64"/>
        <v>400</v>
      </c>
      <c r="AM66" s="221">
        <v>0.4</v>
      </c>
    </row>
    <row r="67" spans="1:39" ht="19.95" customHeight="1" x14ac:dyDescent="0.3">
      <c r="A67" s="3"/>
      <c r="B67" s="13" t="s">
        <v>61</v>
      </c>
      <c r="C67" s="13" t="s">
        <v>138</v>
      </c>
      <c r="D67" s="340" t="s">
        <v>18</v>
      </c>
      <c r="E67" s="341"/>
      <c r="F67" s="13">
        <v>2</v>
      </c>
      <c r="G67" s="196">
        <f t="shared" si="65"/>
        <v>275</v>
      </c>
      <c r="H67" s="15">
        <f t="shared" si="66"/>
        <v>137.5</v>
      </c>
      <c r="I67" s="51"/>
      <c r="J67" s="52"/>
      <c r="K67" s="53"/>
      <c r="L67" s="54"/>
      <c r="M67" s="55"/>
      <c r="N67" s="56"/>
      <c r="O67" s="57"/>
      <c r="P67" s="58"/>
      <c r="Q67" s="59"/>
      <c r="R67" s="60"/>
      <c r="S67" s="61"/>
      <c r="T67" s="192"/>
      <c r="U67" s="192"/>
      <c r="V67" s="51"/>
      <c r="W67" s="10">
        <f t="shared" si="58"/>
        <v>0</v>
      </c>
      <c r="Y67" s="201">
        <f t="shared" si="59"/>
        <v>0</v>
      </c>
      <c r="Z67" s="202">
        <f t="shared" si="60"/>
        <v>0</v>
      </c>
      <c r="AA67" s="152">
        <f t="shared" si="61"/>
        <v>0.2</v>
      </c>
      <c r="AB67" s="15">
        <f t="shared" si="67"/>
        <v>0</v>
      </c>
      <c r="AC67" s="15">
        <f t="shared" si="68"/>
        <v>0</v>
      </c>
      <c r="AD67" s="268">
        <f t="shared" si="69"/>
        <v>0</v>
      </c>
      <c r="AE67" s="195">
        <v>118.47680000000001</v>
      </c>
      <c r="AF67" s="9">
        <f t="shared" si="62"/>
        <v>0.85690363007778725</v>
      </c>
      <c r="AG67" s="8">
        <v>220</v>
      </c>
      <c r="AH67" s="9">
        <f t="shared" si="70"/>
        <v>0.46146909090909083</v>
      </c>
      <c r="AI67" s="225">
        <v>13.7</v>
      </c>
      <c r="AK67" s="8">
        <f t="shared" si="63"/>
        <v>165</v>
      </c>
      <c r="AL67" s="8">
        <f t="shared" si="64"/>
        <v>275</v>
      </c>
      <c r="AM67" s="221">
        <v>0.4</v>
      </c>
    </row>
    <row r="68" spans="1:39" ht="19.95" customHeight="1" x14ac:dyDescent="0.3">
      <c r="A68" s="3"/>
      <c r="B68" s="13" t="s">
        <v>62</v>
      </c>
      <c r="C68" s="13" t="s">
        <v>138</v>
      </c>
      <c r="D68" s="340" t="s">
        <v>17</v>
      </c>
      <c r="E68" s="341"/>
      <c r="F68" s="13">
        <v>2</v>
      </c>
      <c r="G68" s="196">
        <f t="shared" si="65"/>
        <v>350</v>
      </c>
      <c r="H68" s="15">
        <f t="shared" si="66"/>
        <v>175</v>
      </c>
      <c r="I68" s="51"/>
      <c r="J68" s="52"/>
      <c r="K68" s="53"/>
      <c r="L68" s="54"/>
      <c r="M68" s="55"/>
      <c r="N68" s="56"/>
      <c r="O68" s="57"/>
      <c r="P68" s="58"/>
      <c r="Q68" s="59"/>
      <c r="R68" s="60"/>
      <c r="S68" s="61"/>
      <c r="T68" s="192"/>
      <c r="U68" s="192"/>
      <c r="V68" s="51"/>
      <c r="W68" s="10">
        <f t="shared" si="58"/>
        <v>0</v>
      </c>
      <c r="Y68" s="201">
        <f t="shared" si="59"/>
        <v>0</v>
      </c>
      <c r="Z68" s="202">
        <f t="shared" si="60"/>
        <v>0</v>
      </c>
      <c r="AA68" s="152">
        <f t="shared" si="61"/>
        <v>0.2</v>
      </c>
      <c r="AB68" s="15">
        <f t="shared" si="67"/>
        <v>0</v>
      </c>
      <c r="AC68" s="15">
        <f t="shared" si="68"/>
        <v>0</v>
      </c>
      <c r="AD68" s="268">
        <f t="shared" si="69"/>
        <v>0</v>
      </c>
      <c r="AE68" s="195">
        <v>152.31840000000003</v>
      </c>
      <c r="AF68" s="9">
        <f t="shared" si="62"/>
        <v>0.83825460351474246</v>
      </c>
      <c r="AG68" s="8">
        <v>280</v>
      </c>
      <c r="AH68" s="9">
        <f t="shared" si="70"/>
        <v>0.45600571428571424</v>
      </c>
      <c r="AI68" s="225">
        <v>19.8</v>
      </c>
      <c r="AK68" s="8">
        <f t="shared" si="63"/>
        <v>210</v>
      </c>
      <c r="AL68" s="8">
        <f t="shared" si="64"/>
        <v>350</v>
      </c>
      <c r="AM68" s="221">
        <v>0.4</v>
      </c>
    </row>
    <row r="69" spans="1:39" ht="19.95" customHeight="1" x14ac:dyDescent="0.3">
      <c r="A69" s="3"/>
      <c r="B69" s="13" t="s">
        <v>63</v>
      </c>
      <c r="C69" s="13" t="s">
        <v>138</v>
      </c>
      <c r="D69" s="340" t="s">
        <v>16</v>
      </c>
      <c r="E69" s="341"/>
      <c r="F69" s="13">
        <v>1</v>
      </c>
      <c r="G69" s="196">
        <f t="shared" si="65"/>
        <v>325</v>
      </c>
      <c r="H69" s="15">
        <f t="shared" si="66"/>
        <v>325</v>
      </c>
      <c r="I69" s="51"/>
      <c r="J69" s="52"/>
      <c r="K69" s="53"/>
      <c r="L69" s="54"/>
      <c r="M69" s="55"/>
      <c r="N69" s="56"/>
      <c r="O69" s="57"/>
      <c r="P69" s="58"/>
      <c r="Q69" s="59"/>
      <c r="R69" s="60"/>
      <c r="S69" s="61"/>
      <c r="T69" s="192"/>
      <c r="U69" s="192"/>
      <c r="V69" s="51"/>
      <c r="W69" s="10">
        <f t="shared" si="58"/>
        <v>0</v>
      </c>
      <c r="Y69" s="201">
        <f t="shared" si="59"/>
        <v>0</v>
      </c>
      <c r="Z69" s="202">
        <f t="shared" si="60"/>
        <v>0</v>
      </c>
      <c r="AA69" s="152">
        <f t="shared" si="61"/>
        <v>0.2</v>
      </c>
      <c r="AB69" s="15">
        <f t="shared" si="67"/>
        <v>0</v>
      </c>
      <c r="AC69" s="15">
        <f t="shared" si="68"/>
        <v>0</v>
      </c>
      <c r="AD69" s="268">
        <f t="shared" si="69"/>
        <v>0</v>
      </c>
      <c r="AE69" s="195">
        <v>136.708</v>
      </c>
      <c r="AF69" s="9">
        <f>(AG69-AE69)/AE69</f>
        <v>0.90186382655001907</v>
      </c>
      <c r="AG69" s="8">
        <v>260</v>
      </c>
      <c r="AH69" s="9">
        <f>(AG69-AE69)/AG69</f>
        <v>0.47420000000000001</v>
      </c>
      <c r="AI69" s="225">
        <v>18.2</v>
      </c>
      <c r="AK69" s="8">
        <f t="shared" si="63"/>
        <v>195</v>
      </c>
      <c r="AL69" s="8">
        <f t="shared" si="64"/>
        <v>325</v>
      </c>
      <c r="AM69" s="221">
        <v>0.4</v>
      </c>
    </row>
    <row r="70" spans="1:39" ht="25.05" customHeight="1" x14ac:dyDescent="0.3">
      <c r="A70" s="3"/>
      <c r="B70" s="142"/>
      <c r="C70" s="143"/>
      <c r="D70" s="143"/>
      <c r="E70" s="127" t="s">
        <v>236</v>
      </c>
      <c r="F70" s="143"/>
      <c r="G70" s="143"/>
      <c r="H70" s="143"/>
      <c r="I70" s="64"/>
      <c r="J70" s="64"/>
      <c r="K70" s="64"/>
      <c r="L70" s="64"/>
      <c r="M70" s="64"/>
      <c r="N70" s="64"/>
      <c r="O70" s="64"/>
      <c r="P70" s="64"/>
      <c r="Q70" s="64"/>
      <c r="R70" s="64"/>
      <c r="S70" s="64"/>
      <c r="T70" s="7"/>
      <c r="U70" s="7"/>
      <c r="V70" s="64"/>
      <c r="W70" s="6"/>
      <c r="X70" s="6"/>
      <c r="Y70" s="7"/>
      <c r="Z70" s="205"/>
      <c r="AA70" s="207"/>
      <c r="AD70" s="269"/>
      <c r="AK70" s="8"/>
      <c r="AL70" s="8"/>
    </row>
    <row r="71" spans="1:39" ht="19.95" customHeight="1" x14ac:dyDescent="0.3">
      <c r="A71" s="3"/>
      <c r="B71" s="13" t="s">
        <v>74</v>
      </c>
      <c r="C71" s="144" t="s">
        <v>33</v>
      </c>
      <c r="D71" s="145"/>
      <c r="E71" s="17"/>
      <c r="F71" s="14">
        <v>70</v>
      </c>
      <c r="G71" s="196">
        <f>AL71</f>
        <v>2200</v>
      </c>
      <c r="H71" s="15">
        <f>G71/F71</f>
        <v>31.428571428571427</v>
      </c>
      <c r="I71" s="51"/>
      <c r="J71" s="52"/>
      <c r="K71" s="53"/>
      <c r="L71" s="54"/>
      <c r="M71" s="55"/>
      <c r="N71" s="56"/>
      <c r="O71" s="57"/>
      <c r="P71" s="58"/>
      <c r="Q71" s="59"/>
      <c r="R71" s="60"/>
      <c r="S71" s="61"/>
      <c r="T71" s="192"/>
      <c r="U71" s="192"/>
      <c r="V71" s="51"/>
      <c r="W71" s="10">
        <f t="shared" ref="W71:W80" si="71">G71*(I71+J71+K71+L71+M71+N71+O71+P71+Q71+R71+S71+T71+U71+V71)</f>
        <v>0</v>
      </c>
      <c r="Y71" s="201">
        <f t="shared" ref="Y71:Y80" si="72">I71+J71+K71+L71+M71+N71+O71+P71+Q71+R71+S71+T71+U71+V71</f>
        <v>0</v>
      </c>
      <c r="Z71" s="202">
        <f t="shared" ref="Z71:Z80" si="73">Y71*F71</f>
        <v>0</v>
      </c>
      <c r="AA71" s="152">
        <f t="shared" ref="AA71:AA80" si="74">$AA$9</f>
        <v>0.2</v>
      </c>
      <c r="AB71" s="15">
        <f>W71-(W71*AA71)</f>
        <v>0</v>
      </c>
      <c r="AC71" s="15">
        <f>(I71+J71+K71+L71+M71+N71+O71+P71+Q71+R71+S71+T71+U71+V71)*AE71</f>
        <v>0</v>
      </c>
      <c r="AD71" s="268">
        <f>SUM(I71:V71)*AI71</f>
        <v>0</v>
      </c>
      <c r="AE71" s="8">
        <f>SUM(AE72:AE80)</f>
        <v>910.06239999999991</v>
      </c>
      <c r="AF71" s="9">
        <f t="shared" ref="AF71:AF80" si="75">(AG71-AE71)/AE71</f>
        <v>0.93393332149531738</v>
      </c>
      <c r="AG71" s="8">
        <f>SUM(AG72:AG80)</f>
        <v>1760</v>
      </c>
      <c r="AH71" s="9">
        <f>1-(AE71/AG71)</f>
        <v>0.48291909090909091</v>
      </c>
      <c r="AI71" s="218">
        <f>SUM(AI72:AI80)</f>
        <v>88.5</v>
      </c>
      <c r="AK71" s="8">
        <f t="shared" ref="AK71:AK80" si="76">AL71-(AL71*AM71)</f>
        <v>1320</v>
      </c>
      <c r="AL71" s="8">
        <f t="shared" ref="AL71:AL80" si="77">AG71*1.25</f>
        <v>2200</v>
      </c>
      <c r="AM71" s="221">
        <v>0.4</v>
      </c>
    </row>
    <row r="72" spans="1:39" ht="19.95" customHeight="1" x14ac:dyDescent="0.3">
      <c r="A72" s="3"/>
      <c r="B72" s="13" t="s">
        <v>65</v>
      </c>
      <c r="C72" s="13" t="s">
        <v>25</v>
      </c>
      <c r="D72" s="340" t="s">
        <v>24</v>
      </c>
      <c r="E72" s="341"/>
      <c r="F72" s="13">
        <v>20</v>
      </c>
      <c r="G72" s="196">
        <f t="shared" ref="G72:G80" si="78">AL72</f>
        <v>150</v>
      </c>
      <c r="H72" s="15">
        <f t="shared" ref="H72:H80" si="79">G72/F72</f>
        <v>7.5</v>
      </c>
      <c r="I72" s="51"/>
      <c r="J72" s="52"/>
      <c r="K72" s="53"/>
      <c r="L72" s="54"/>
      <c r="M72" s="55"/>
      <c r="N72" s="56"/>
      <c r="O72" s="57"/>
      <c r="P72" s="58"/>
      <c r="Q72" s="59"/>
      <c r="R72" s="60"/>
      <c r="S72" s="61"/>
      <c r="T72" s="192"/>
      <c r="U72" s="192"/>
      <c r="V72" s="51"/>
      <c r="W72" s="10">
        <f t="shared" si="71"/>
        <v>0</v>
      </c>
      <c r="Y72" s="201">
        <f t="shared" si="72"/>
        <v>0</v>
      </c>
      <c r="Z72" s="202">
        <f t="shared" si="73"/>
        <v>0</v>
      </c>
      <c r="AA72" s="152">
        <f t="shared" si="74"/>
        <v>0.2</v>
      </c>
      <c r="AB72" s="15">
        <f t="shared" ref="AB72:AB80" si="80">W72-(W72*AA72)</f>
        <v>0</v>
      </c>
      <c r="AC72" s="15">
        <f t="shared" ref="AC72:AC80" si="81">(I72+J72+K72+L72+M72+N72+O72+P72+Q72+R72+S72+T72+U72+V72)*AE72</f>
        <v>0</v>
      </c>
      <c r="AD72" s="268">
        <f t="shared" ref="AD72:AD80" si="82">SUM(I72:V72)*AI72</f>
        <v>0</v>
      </c>
      <c r="AE72" s="195">
        <v>52.083199999999998</v>
      </c>
      <c r="AF72" s="129">
        <f t="shared" si="75"/>
        <v>1.3040058982550995</v>
      </c>
      <c r="AG72" s="8">
        <v>120</v>
      </c>
      <c r="AH72" s="129">
        <f t="shared" ref="AH72:AH79" si="83">(AG72-AE72)/AG72</f>
        <v>0.56597333333333333</v>
      </c>
      <c r="AI72" s="225">
        <v>2</v>
      </c>
      <c r="AK72" s="8">
        <f t="shared" si="76"/>
        <v>90</v>
      </c>
      <c r="AL72" s="8">
        <f t="shared" si="77"/>
        <v>150</v>
      </c>
      <c r="AM72" s="221">
        <v>0.4</v>
      </c>
    </row>
    <row r="73" spans="1:39" ht="19.95" customHeight="1" x14ac:dyDescent="0.3">
      <c r="A73" s="3"/>
      <c r="B73" s="13" t="s">
        <v>66</v>
      </c>
      <c r="C73" s="13" t="s">
        <v>25</v>
      </c>
      <c r="D73" s="340" t="s">
        <v>23</v>
      </c>
      <c r="E73" s="341"/>
      <c r="F73" s="13">
        <v>20</v>
      </c>
      <c r="G73" s="196">
        <f t="shared" si="78"/>
        <v>225</v>
      </c>
      <c r="H73" s="15">
        <f t="shared" si="79"/>
        <v>11.25</v>
      </c>
      <c r="I73" s="51"/>
      <c r="J73" s="52"/>
      <c r="K73" s="53"/>
      <c r="L73" s="54"/>
      <c r="M73" s="55"/>
      <c r="N73" s="56"/>
      <c r="O73" s="57"/>
      <c r="P73" s="58"/>
      <c r="Q73" s="59"/>
      <c r="R73" s="60"/>
      <c r="S73" s="61"/>
      <c r="T73" s="192"/>
      <c r="U73" s="192"/>
      <c r="V73" s="51"/>
      <c r="W73" s="10">
        <f t="shared" si="71"/>
        <v>0</v>
      </c>
      <c r="Y73" s="201">
        <f t="shared" si="72"/>
        <v>0</v>
      </c>
      <c r="Z73" s="202">
        <f t="shared" si="73"/>
        <v>0</v>
      </c>
      <c r="AA73" s="152">
        <f t="shared" si="74"/>
        <v>0.2</v>
      </c>
      <c r="AB73" s="15">
        <f t="shared" si="80"/>
        <v>0</v>
      </c>
      <c r="AC73" s="15">
        <f t="shared" si="81"/>
        <v>0</v>
      </c>
      <c r="AD73" s="268">
        <f t="shared" si="82"/>
        <v>0</v>
      </c>
      <c r="AE73" s="195">
        <v>108.0664</v>
      </c>
      <c r="AF73" s="9">
        <f t="shared" si="75"/>
        <v>0.66564260491697691</v>
      </c>
      <c r="AG73" s="8">
        <v>180</v>
      </c>
      <c r="AH73" s="9">
        <f t="shared" si="83"/>
        <v>0.3996311111111111</v>
      </c>
      <c r="AI73" s="225">
        <v>5.9</v>
      </c>
      <c r="AK73" s="8">
        <f t="shared" si="76"/>
        <v>135</v>
      </c>
      <c r="AL73" s="8">
        <f t="shared" si="77"/>
        <v>225</v>
      </c>
      <c r="AM73" s="221">
        <v>0.4</v>
      </c>
    </row>
    <row r="74" spans="1:39" ht="19.95" customHeight="1" x14ac:dyDescent="0.3">
      <c r="A74" s="3"/>
      <c r="B74" s="13" t="s">
        <v>67</v>
      </c>
      <c r="C74" s="13" t="s">
        <v>25</v>
      </c>
      <c r="D74" s="340" t="s">
        <v>22</v>
      </c>
      <c r="E74" s="341"/>
      <c r="F74" s="13">
        <v>10</v>
      </c>
      <c r="G74" s="196">
        <f t="shared" si="78"/>
        <v>200</v>
      </c>
      <c r="H74" s="15">
        <f t="shared" si="79"/>
        <v>20</v>
      </c>
      <c r="I74" s="51"/>
      <c r="J74" s="52"/>
      <c r="K74" s="53"/>
      <c r="L74" s="54"/>
      <c r="M74" s="55"/>
      <c r="N74" s="56"/>
      <c r="O74" s="57"/>
      <c r="P74" s="58"/>
      <c r="Q74" s="59"/>
      <c r="R74" s="60"/>
      <c r="S74" s="61"/>
      <c r="T74" s="192"/>
      <c r="U74" s="192"/>
      <c r="V74" s="51"/>
      <c r="W74" s="10">
        <f t="shared" si="71"/>
        <v>0</v>
      </c>
      <c r="Y74" s="201">
        <f t="shared" si="72"/>
        <v>0</v>
      </c>
      <c r="Z74" s="202">
        <f t="shared" si="73"/>
        <v>0</v>
      </c>
      <c r="AA74" s="152">
        <f t="shared" si="74"/>
        <v>0.2</v>
      </c>
      <c r="AB74" s="15">
        <f t="shared" si="80"/>
        <v>0</v>
      </c>
      <c r="AC74" s="15">
        <f t="shared" si="81"/>
        <v>0</v>
      </c>
      <c r="AD74" s="268">
        <f t="shared" si="82"/>
        <v>0</v>
      </c>
      <c r="AE74" s="195">
        <v>79.424800000000005</v>
      </c>
      <c r="AF74" s="9">
        <f t="shared" si="75"/>
        <v>1.0144841409736001</v>
      </c>
      <c r="AG74" s="8">
        <v>160</v>
      </c>
      <c r="AH74" s="9">
        <f t="shared" si="83"/>
        <v>0.50359500000000001</v>
      </c>
      <c r="AI74" s="225">
        <v>6.6</v>
      </c>
      <c r="AK74" s="8">
        <f t="shared" si="76"/>
        <v>120</v>
      </c>
      <c r="AL74" s="8">
        <f t="shared" si="77"/>
        <v>200</v>
      </c>
      <c r="AM74" s="221">
        <v>0.4</v>
      </c>
    </row>
    <row r="75" spans="1:39" ht="19.95" customHeight="1" x14ac:dyDescent="0.3">
      <c r="A75" s="3"/>
      <c r="B75" s="13" t="s">
        <v>68</v>
      </c>
      <c r="C75" s="13" t="s">
        <v>25</v>
      </c>
      <c r="D75" s="340" t="s">
        <v>21</v>
      </c>
      <c r="E75" s="341"/>
      <c r="F75" s="13">
        <v>5</v>
      </c>
      <c r="G75" s="196">
        <f t="shared" si="78"/>
        <v>150</v>
      </c>
      <c r="H75" s="15">
        <f t="shared" si="79"/>
        <v>30</v>
      </c>
      <c r="I75" s="51"/>
      <c r="J75" s="52"/>
      <c r="K75" s="53"/>
      <c r="L75" s="54"/>
      <c r="M75" s="55"/>
      <c r="N75" s="56"/>
      <c r="O75" s="57"/>
      <c r="P75" s="58"/>
      <c r="Q75" s="59"/>
      <c r="R75" s="60"/>
      <c r="S75" s="61"/>
      <c r="T75" s="192"/>
      <c r="U75" s="192"/>
      <c r="V75" s="51"/>
      <c r="W75" s="10">
        <f t="shared" si="71"/>
        <v>0</v>
      </c>
      <c r="Y75" s="201">
        <f t="shared" si="72"/>
        <v>0</v>
      </c>
      <c r="Z75" s="202">
        <f t="shared" si="73"/>
        <v>0</v>
      </c>
      <c r="AA75" s="152">
        <f t="shared" si="74"/>
        <v>0.2</v>
      </c>
      <c r="AB75" s="15">
        <f t="shared" si="80"/>
        <v>0</v>
      </c>
      <c r="AC75" s="15">
        <f t="shared" si="81"/>
        <v>0</v>
      </c>
      <c r="AD75" s="268">
        <f t="shared" si="82"/>
        <v>0</v>
      </c>
      <c r="AE75" s="195">
        <v>61.183199999999999</v>
      </c>
      <c r="AF75" s="9">
        <f t="shared" si="75"/>
        <v>0.96132271603969721</v>
      </c>
      <c r="AG75" s="8">
        <v>120</v>
      </c>
      <c r="AH75" s="9">
        <f t="shared" si="83"/>
        <v>0.49014000000000002</v>
      </c>
      <c r="AI75" s="225">
        <v>5.8</v>
      </c>
      <c r="AK75" s="8">
        <f t="shared" si="76"/>
        <v>90</v>
      </c>
      <c r="AL75" s="8">
        <f t="shared" si="77"/>
        <v>150</v>
      </c>
      <c r="AM75" s="221">
        <v>0.4</v>
      </c>
    </row>
    <row r="76" spans="1:39" ht="19.95" customHeight="1" x14ac:dyDescent="0.3">
      <c r="A76" s="3"/>
      <c r="B76" s="13" t="s">
        <v>69</v>
      </c>
      <c r="C76" s="13" t="s">
        <v>25</v>
      </c>
      <c r="D76" s="340" t="s">
        <v>20</v>
      </c>
      <c r="E76" s="341"/>
      <c r="F76" s="13">
        <v>5</v>
      </c>
      <c r="G76" s="196">
        <f t="shared" si="78"/>
        <v>225</v>
      </c>
      <c r="H76" s="15">
        <f t="shared" si="79"/>
        <v>45</v>
      </c>
      <c r="I76" s="51"/>
      <c r="J76" s="52"/>
      <c r="K76" s="53"/>
      <c r="L76" s="54"/>
      <c r="M76" s="55"/>
      <c r="N76" s="56"/>
      <c r="O76" s="57"/>
      <c r="P76" s="58"/>
      <c r="Q76" s="59"/>
      <c r="R76" s="60"/>
      <c r="S76" s="61"/>
      <c r="T76" s="192"/>
      <c r="U76" s="192"/>
      <c r="V76" s="51"/>
      <c r="W76" s="10">
        <f t="shared" si="71"/>
        <v>0</v>
      </c>
      <c r="Y76" s="201">
        <f t="shared" si="72"/>
        <v>0</v>
      </c>
      <c r="Z76" s="202">
        <f t="shared" si="73"/>
        <v>0</v>
      </c>
      <c r="AA76" s="152">
        <f t="shared" si="74"/>
        <v>0.2</v>
      </c>
      <c r="AB76" s="15">
        <f t="shared" si="80"/>
        <v>0</v>
      </c>
      <c r="AC76" s="15">
        <f t="shared" si="81"/>
        <v>0</v>
      </c>
      <c r="AD76" s="268">
        <f t="shared" si="82"/>
        <v>0</v>
      </c>
      <c r="AE76" s="195">
        <v>87.235199999999992</v>
      </c>
      <c r="AF76" s="9">
        <f t="shared" si="75"/>
        <v>1.063387256520304</v>
      </c>
      <c r="AG76" s="8">
        <v>180</v>
      </c>
      <c r="AH76" s="9">
        <f t="shared" si="83"/>
        <v>0.51536000000000004</v>
      </c>
      <c r="AI76" s="225">
        <v>9.9</v>
      </c>
      <c r="AK76" s="8">
        <f t="shared" si="76"/>
        <v>135</v>
      </c>
      <c r="AL76" s="8">
        <f t="shared" si="77"/>
        <v>225</v>
      </c>
      <c r="AM76" s="221">
        <v>0.4</v>
      </c>
    </row>
    <row r="77" spans="1:39" ht="19.95" customHeight="1" x14ac:dyDescent="0.3">
      <c r="A77" s="3"/>
      <c r="B77" s="13" t="s">
        <v>70</v>
      </c>
      <c r="C77" s="13" t="s">
        <v>25</v>
      </c>
      <c r="D77" s="340" t="s">
        <v>19</v>
      </c>
      <c r="E77" s="341"/>
      <c r="F77" s="13">
        <v>5</v>
      </c>
      <c r="G77" s="196">
        <f t="shared" si="78"/>
        <v>325</v>
      </c>
      <c r="H77" s="15">
        <f t="shared" si="79"/>
        <v>65</v>
      </c>
      <c r="I77" s="51"/>
      <c r="J77" s="52"/>
      <c r="K77" s="53"/>
      <c r="L77" s="54"/>
      <c r="M77" s="55"/>
      <c r="N77" s="56"/>
      <c r="O77" s="57"/>
      <c r="P77" s="58"/>
      <c r="Q77" s="59"/>
      <c r="R77" s="60"/>
      <c r="S77" s="61"/>
      <c r="T77" s="192"/>
      <c r="U77" s="192"/>
      <c r="V77" s="51"/>
      <c r="W77" s="10">
        <f t="shared" si="71"/>
        <v>0</v>
      </c>
      <c r="Y77" s="201">
        <f t="shared" si="72"/>
        <v>0</v>
      </c>
      <c r="Z77" s="202">
        <f t="shared" si="73"/>
        <v>0</v>
      </c>
      <c r="AA77" s="152">
        <f t="shared" si="74"/>
        <v>0.2</v>
      </c>
      <c r="AB77" s="15">
        <f t="shared" si="80"/>
        <v>0</v>
      </c>
      <c r="AC77" s="15">
        <f t="shared" si="81"/>
        <v>0</v>
      </c>
      <c r="AD77" s="268">
        <f t="shared" si="82"/>
        <v>0</v>
      </c>
      <c r="AE77" s="195">
        <v>135.40799999999999</v>
      </c>
      <c r="AF77" s="9">
        <f t="shared" si="75"/>
        <v>0.92012288786482355</v>
      </c>
      <c r="AG77" s="8">
        <v>260</v>
      </c>
      <c r="AH77" s="9">
        <f t="shared" si="83"/>
        <v>0.47920000000000007</v>
      </c>
      <c r="AI77" s="225">
        <v>13.9</v>
      </c>
      <c r="AK77" s="8">
        <f t="shared" si="76"/>
        <v>195</v>
      </c>
      <c r="AL77" s="8">
        <f t="shared" si="77"/>
        <v>325</v>
      </c>
      <c r="AM77" s="221">
        <v>0.4</v>
      </c>
    </row>
    <row r="78" spans="1:39" ht="19.95" customHeight="1" x14ac:dyDescent="0.3">
      <c r="A78" s="3"/>
      <c r="B78" s="13" t="s">
        <v>71</v>
      </c>
      <c r="C78" s="13" t="s">
        <v>25</v>
      </c>
      <c r="D78" s="340" t="s">
        <v>18</v>
      </c>
      <c r="E78" s="341"/>
      <c r="F78" s="13">
        <v>2</v>
      </c>
      <c r="G78" s="196">
        <f t="shared" si="78"/>
        <v>225</v>
      </c>
      <c r="H78" s="15">
        <f t="shared" si="79"/>
        <v>112.5</v>
      </c>
      <c r="I78" s="51"/>
      <c r="J78" s="52"/>
      <c r="K78" s="53"/>
      <c r="L78" s="54"/>
      <c r="M78" s="55"/>
      <c r="N78" s="56"/>
      <c r="O78" s="57"/>
      <c r="P78" s="58"/>
      <c r="Q78" s="59"/>
      <c r="R78" s="60"/>
      <c r="S78" s="61"/>
      <c r="T78" s="192"/>
      <c r="U78" s="192"/>
      <c r="V78" s="51"/>
      <c r="W78" s="10">
        <f t="shared" si="71"/>
        <v>0</v>
      </c>
      <c r="Y78" s="201">
        <f t="shared" si="72"/>
        <v>0</v>
      </c>
      <c r="Z78" s="202">
        <f t="shared" si="73"/>
        <v>0</v>
      </c>
      <c r="AA78" s="152">
        <f t="shared" si="74"/>
        <v>0.2</v>
      </c>
      <c r="AB78" s="15">
        <f t="shared" si="80"/>
        <v>0</v>
      </c>
      <c r="AC78" s="15">
        <f t="shared" si="81"/>
        <v>0</v>
      </c>
      <c r="AD78" s="268">
        <f t="shared" si="82"/>
        <v>0</v>
      </c>
      <c r="AE78" s="195">
        <v>85.924800000000005</v>
      </c>
      <c r="AF78" s="9">
        <f t="shared" si="75"/>
        <v>1.0948550360315066</v>
      </c>
      <c r="AG78" s="8">
        <v>180</v>
      </c>
      <c r="AH78" s="9">
        <f t="shared" si="83"/>
        <v>0.52263999999999999</v>
      </c>
      <c r="AI78" s="225">
        <v>9.6</v>
      </c>
      <c r="AK78" s="8">
        <f t="shared" si="76"/>
        <v>135</v>
      </c>
      <c r="AL78" s="8">
        <f t="shared" si="77"/>
        <v>225</v>
      </c>
      <c r="AM78" s="221">
        <v>0.4</v>
      </c>
    </row>
    <row r="79" spans="1:39" ht="19.95" customHeight="1" x14ac:dyDescent="0.3">
      <c r="A79" s="3"/>
      <c r="B79" s="13" t="s">
        <v>72</v>
      </c>
      <c r="C79" s="13" t="s">
        <v>25</v>
      </c>
      <c r="D79" s="340" t="s">
        <v>17</v>
      </c>
      <c r="E79" s="341"/>
      <c r="F79" s="13">
        <v>2</v>
      </c>
      <c r="G79" s="196">
        <f t="shared" si="78"/>
        <v>425</v>
      </c>
      <c r="H79" s="15">
        <f t="shared" si="79"/>
        <v>212.5</v>
      </c>
      <c r="I79" s="51"/>
      <c r="J79" s="52"/>
      <c r="K79" s="53"/>
      <c r="L79" s="54"/>
      <c r="M79" s="55"/>
      <c r="N79" s="56"/>
      <c r="O79" s="57"/>
      <c r="P79" s="58"/>
      <c r="Q79" s="59"/>
      <c r="R79" s="60"/>
      <c r="S79" s="61"/>
      <c r="T79" s="192"/>
      <c r="U79" s="192"/>
      <c r="V79" s="51"/>
      <c r="W79" s="10">
        <f t="shared" si="71"/>
        <v>0</v>
      </c>
      <c r="Y79" s="201">
        <f t="shared" si="72"/>
        <v>0</v>
      </c>
      <c r="Z79" s="202">
        <f t="shared" si="73"/>
        <v>0</v>
      </c>
      <c r="AA79" s="152">
        <f t="shared" si="74"/>
        <v>0.2</v>
      </c>
      <c r="AB79" s="15">
        <f t="shared" si="80"/>
        <v>0</v>
      </c>
      <c r="AC79" s="15">
        <f t="shared" si="81"/>
        <v>0</v>
      </c>
      <c r="AD79" s="268">
        <f t="shared" si="82"/>
        <v>0</v>
      </c>
      <c r="AE79" s="195">
        <v>183.57040000000001</v>
      </c>
      <c r="AF79" s="9">
        <f t="shared" si="75"/>
        <v>0.85215045562901204</v>
      </c>
      <c r="AG79" s="8">
        <v>340</v>
      </c>
      <c r="AH79" s="9">
        <f t="shared" si="83"/>
        <v>0.4600870588235294</v>
      </c>
      <c r="AI79" s="225">
        <v>20.2</v>
      </c>
      <c r="AK79" s="8">
        <f t="shared" si="76"/>
        <v>255</v>
      </c>
      <c r="AL79" s="8">
        <f t="shared" si="77"/>
        <v>425</v>
      </c>
      <c r="AM79" s="221">
        <v>0.4</v>
      </c>
    </row>
    <row r="80" spans="1:39" ht="19.95" customHeight="1" x14ac:dyDescent="0.3">
      <c r="A80" s="3"/>
      <c r="B80" s="13" t="s">
        <v>73</v>
      </c>
      <c r="C80" s="13" t="s">
        <v>25</v>
      </c>
      <c r="D80" s="340" t="s">
        <v>16</v>
      </c>
      <c r="E80" s="341"/>
      <c r="F80" s="13">
        <v>1</v>
      </c>
      <c r="G80" s="196">
        <f t="shared" si="78"/>
        <v>275</v>
      </c>
      <c r="H80" s="15">
        <f t="shared" si="79"/>
        <v>275</v>
      </c>
      <c r="I80" s="51"/>
      <c r="J80" s="52"/>
      <c r="K80" s="53"/>
      <c r="L80" s="54"/>
      <c r="M80" s="55"/>
      <c r="N80" s="56"/>
      <c r="O80" s="57"/>
      <c r="P80" s="58"/>
      <c r="Q80" s="59"/>
      <c r="R80" s="60"/>
      <c r="S80" s="61"/>
      <c r="T80" s="192"/>
      <c r="U80" s="192"/>
      <c r="V80" s="51"/>
      <c r="W80" s="10">
        <f t="shared" si="71"/>
        <v>0</v>
      </c>
      <c r="Y80" s="201">
        <f t="shared" si="72"/>
        <v>0</v>
      </c>
      <c r="Z80" s="202">
        <f t="shared" si="73"/>
        <v>0</v>
      </c>
      <c r="AA80" s="152">
        <f t="shared" si="74"/>
        <v>0.2</v>
      </c>
      <c r="AB80" s="15">
        <f t="shared" si="80"/>
        <v>0</v>
      </c>
      <c r="AC80" s="15">
        <f t="shared" si="81"/>
        <v>0</v>
      </c>
      <c r="AD80" s="268">
        <f t="shared" si="82"/>
        <v>0</v>
      </c>
      <c r="AE80" s="195">
        <v>117.1664</v>
      </c>
      <c r="AF80" s="9">
        <f t="shared" si="75"/>
        <v>0.87767141433038831</v>
      </c>
      <c r="AG80" s="8">
        <v>220</v>
      </c>
      <c r="AH80" s="9">
        <f>(AG80-AE80)/AG80</f>
        <v>0.46742545454545459</v>
      </c>
      <c r="AI80" s="225">
        <v>14.6</v>
      </c>
      <c r="AK80" s="8">
        <f t="shared" si="76"/>
        <v>165</v>
      </c>
      <c r="AL80" s="8">
        <f t="shared" si="77"/>
        <v>275</v>
      </c>
      <c r="AM80" s="221">
        <v>0.4</v>
      </c>
    </row>
    <row r="81" spans="1:39" ht="19.95" customHeight="1" x14ac:dyDescent="0.3">
      <c r="A81" s="3"/>
      <c r="B81" s="6"/>
      <c r="C81" s="6"/>
      <c r="D81" s="6"/>
      <c r="E81" s="6"/>
      <c r="F81" s="6"/>
      <c r="G81" s="11"/>
      <c r="H81" s="5"/>
      <c r="I81" s="64"/>
      <c r="J81" s="64"/>
      <c r="K81" s="64"/>
      <c r="L81" s="64"/>
      <c r="M81" s="64"/>
      <c r="N81" s="64"/>
      <c r="O81" s="64"/>
      <c r="P81" s="64"/>
      <c r="Q81" s="64"/>
      <c r="R81" s="64"/>
      <c r="S81" s="64"/>
      <c r="T81" s="7"/>
      <c r="U81" s="7"/>
      <c r="V81" s="64"/>
      <c r="W81" s="6"/>
      <c r="X81" s="6"/>
      <c r="Y81" s="7"/>
      <c r="Z81" s="205"/>
      <c r="AA81" s="207"/>
      <c r="AD81" s="269"/>
      <c r="AK81" s="8"/>
    </row>
    <row r="82" spans="1:39" ht="30" customHeight="1" x14ac:dyDescent="0.3">
      <c r="A82" s="3"/>
      <c r="B82" s="259" t="s">
        <v>382</v>
      </c>
      <c r="C82" s="258"/>
      <c r="D82" s="258"/>
      <c r="E82" s="258"/>
      <c r="F82" s="258"/>
      <c r="G82" s="258"/>
      <c r="H82" s="260"/>
      <c r="I82" s="64"/>
      <c r="J82" s="64"/>
      <c r="K82" s="64"/>
      <c r="L82" s="64"/>
      <c r="M82" s="64"/>
      <c r="N82" s="64"/>
      <c r="O82" s="64"/>
      <c r="P82" s="64"/>
      <c r="Q82" s="64"/>
      <c r="R82" s="64"/>
      <c r="S82" s="64"/>
      <c r="T82" s="7"/>
      <c r="U82" s="7"/>
      <c r="V82" s="64"/>
      <c r="W82" s="6"/>
      <c r="X82" s="6"/>
      <c r="Y82" s="7"/>
      <c r="Z82" s="205"/>
      <c r="AA82" s="207"/>
      <c r="AD82" s="269"/>
      <c r="AK82" s="8"/>
    </row>
    <row r="83" spans="1:39" ht="25.05" customHeight="1" x14ac:dyDescent="0.3">
      <c r="A83" s="3"/>
      <c r="B83" s="142"/>
      <c r="C83" s="143"/>
      <c r="D83" s="143"/>
      <c r="E83" s="127" t="s">
        <v>237</v>
      </c>
      <c r="F83" s="143"/>
      <c r="G83" s="143"/>
      <c r="H83" s="143"/>
      <c r="I83" s="64"/>
      <c r="J83" s="64"/>
      <c r="K83" s="64"/>
      <c r="L83" s="64"/>
      <c r="M83" s="64"/>
      <c r="N83" s="64"/>
      <c r="O83" s="64"/>
      <c r="P83" s="64"/>
      <c r="Q83" s="64"/>
      <c r="R83" s="64"/>
      <c r="S83" s="64"/>
      <c r="T83" s="7"/>
      <c r="U83" s="7"/>
      <c r="V83" s="64"/>
      <c r="W83" s="6"/>
      <c r="X83" s="6"/>
      <c r="Y83" s="7"/>
      <c r="Z83" s="205"/>
      <c r="AA83" s="207"/>
      <c r="AD83" s="269"/>
      <c r="AK83" s="8"/>
    </row>
    <row r="84" spans="1:39" ht="19.95" customHeight="1" x14ac:dyDescent="0.3">
      <c r="A84" s="3"/>
      <c r="B84" s="13" t="s">
        <v>229</v>
      </c>
      <c r="C84" s="144" t="s">
        <v>33</v>
      </c>
      <c r="D84" s="145"/>
      <c r="E84" s="17"/>
      <c r="F84" s="14">
        <f>SUM(F85:F90)</f>
        <v>85</v>
      </c>
      <c r="G84" s="196">
        <f>AL84</f>
        <v>3450</v>
      </c>
      <c r="H84" s="15">
        <f>G84/F84</f>
        <v>40.588235294117645</v>
      </c>
      <c r="I84" s="51"/>
      <c r="J84" s="52"/>
      <c r="K84" s="53"/>
      <c r="L84" s="54"/>
      <c r="M84" s="55"/>
      <c r="N84" s="56"/>
      <c r="O84" s="57"/>
      <c r="P84" s="58"/>
      <c r="Q84" s="59"/>
      <c r="R84" s="60"/>
      <c r="S84" s="61"/>
      <c r="T84" s="192"/>
      <c r="U84" s="192"/>
      <c r="V84" s="51"/>
      <c r="W84" s="10">
        <f t="shared" ref="W84:W100" si="84">G84*(I84+J84+K84+L84+M84+N84+O84+P84+Q84+R84+S84+T84+U84+V84)</f>
        <v>0</v>
      </c>
      <c r="Y84" s="201">
        <f t="shared" ref="Y84:Y100" si="85">I84+J84+K84+L84+M84+N84+O84+P84+Q84+R84+S84+T84+U84+V84</f>
        <v>0</v>
      </c>
      <c r="Z84" s="202">
        <f t="shared" ref="Z84:Z100" si="86">Y84*F84</f>
        <v>0</v>
      </c>
      <c r="AA84" s="152">
        <f t="shared" ref="AA84:AA170" si="87">$AA$9</f>
        <v>0.2</v>
      </c>
      <c r="AB84" s="15">
        <f>W84-(W84*AA84)</f>
        <v>0</v>
      </c>
      <c r="AC84" s="15">
        <f>(I84+J84+K84+L84+M84+N84+O84+P84+Q84+R84+S84+T84+U84+V84)*AE84</f>
        <v>0</v>
      </c>
      <c r="AD84" s="268">
        <f>SUM(I84:V84)*AI84</f>
        <v>0</v>
      </c>
      <c r="AE84" s="8">
        <f>SUM(AE85:AE90)</f>
        <v>1532.3672000000001</v>
      </c>
      <c r="AF84" s="9">
        <f t="shared" ref="AF84:AF111" si="88">(AG84-AE84)/AE84</f>
        <v>2.1715635782337284</v>
      </c>
      <c r="AG84" s="8">
        <f>SUM(AG85:AG90)+AG165</f>
        <v>4860</v>
      </c>
      <c r="AH84" s="9">
        <f t="shared" ref="AH84:AH100" si="89">1-(AE84/AG84)</f>
        <v>0.68469810699588474</v>
      </c>
      <c r="AI84" s="218">
        <f>SUM(AI85:AI89)+AI90</f>
        <v>164.8</v>
      </c>
      <c r="AK84" s="8">
        <f t="shared" ref="AK84:AK100" si="90">AL84-(AL84*AM84)</f>
        <v>2070</v>
      </c>
      <c r="AL84" s="8">
        <f>SUM(AL85:AL90)</f>
        <v>3450</v>
      </c>
      <c r="AM84" s="221">
        <v>0.4</v>
      </c>
    </row>
    <row r="85" spans="1:39" ht="19.95" customHeight="1" x14ac:dyDescent="0.3">
      <c r="A85" s="3"/>
      <c r="B85" s="13" t="s">
        <v>86</v>
      </c>
      <c r="C85" s="13" t="s">
        <v>75</v>
      </c>
      <c r="D85" s="13" t="s">
        <v>165</v>
      </c>
      <c r="E85" s="13"/>
      <c r="F85" s="13">
        <v>15</v>
      </c>
      <c r="G85" s="196">
        <f t="shared" ref="G85:G90" si="91">AL85</f>
        <v>100</v>
      </c>
      <c r="H85" s="15">
        <f t="shared" ref="H85:H111" si="92">G85/F85</f>
        <v>6.666666666666667</v>
      </c>
      <c r="I85" s="51"/>
      <c r="J85" s="52"/>
      <c r="K85" s="53"/>
      <c r="L85" s="54"/>
      <c r="M85" s="55"/>
      <c r="N85" s="56"/>
      <c r="O85" s="57"/>
      <c r="P85" s="58"/>
      <c r="Q85" s="59"/>
      <c r="R85" s="60"/>
      <c r="S85" s="61"/>
      <c r="T85" s="192"/>
      <c r="U85" s="192"/>
      <c r="V85" s="51"/>
      <c r="W85" s="10">
        <f t="shared" si="84"/>
        <v>0</v>
      </c>
      <c r="Y85" s="201">
        <f t="shared" si="85"/>
        <v>0</v>
      </c>
      <c r="Z85" s="202">
        <f t="shared" si="86"/>
        <v>0</v>
      </c>
      <c r="AA85" s="152">
        <f t="shared" si="87"/>
        <v>0.2</v>
      </c>
      <c r="AB85" s="15">
        <f t="shared" ref="AB85:AB100" si="93">W85-(W85*AA85)</f>
        <v>0</v>
      </c>
      <c r="AC85" s="15">
        <f t="shared" ref="AC85:AC111" si="94">(I85+J85+K85+L85+M85+N85+O85+P85+Q85+R85+S85+T85+U85+V85)*AE85</f>
        <v>0</v>
      </c>
      <c r="AD85" s="268">
        <f t="shared" ref="AD85:AD100" si="95">SUM(I85:V85)*AI85</f>
        <v>0</v>
      </c>
      <c r="AE85" s="195">
        <v>33.851999999999997</v>
      </c>
      <c r="AF85" s="9">
        <f t="shared" si="88"/>
        <v>1.3632281696797828</v>
      </c>
      <c r="AG85" s="8">
        <v>80</v>
      </c>
      <c r="AH85" s="9">
        <f t="shared" si="89"/>
        <v>0.57685000000000008</v>
      </c>
      <c r="AI85" s="225">
        <v>0.6</v>
      </c>
      <c r="AK85" s="8">
        <f t="shared" si="90"/>
        <v>60</v>
      </c>
      <c r="AL85" s="8">
        <f t="shared" ref="AL85:AL100" si="96">AG85*1.25</f>
        <v>100</v>
      </c>
      <c r="AM85" s="221">
        <v>0.4</v>
      </c>
    </row>
    <row r="86" spans="1:39" ht="19.95" customHeight="1" x14ac:dyDescent="0.3">
      <c r="A86" s="3"/>
      <c r="B86" s="13" t="s">
        <v>87</v>
      </c>
      <c r="C86" s="13" t="s">
        <v>75</v>
      </c>
      <c r="D86" s="13" t="s">
        <v>166</v>
      </c>
      <c r="E86" s="13"/>
      <c r="F86" s="13">
        <v>15</v>
      </c>
      <c r="G86" s="196">
        <f t="shared" si="91"/>
        <v>125</v>
      </c>
      <c r="H86" s="15">
        <f t="shared" si="92"/>
        <v>8.3333333333333339</v>
      </c>
      <c r="I86" s="51"/>
      <c r="J86" s="52"/>
      <c r="K86" s="53"/>
      <c r="L86" s="54"/>
      <c r="M86" s="55"/>
      <c r="N86" s="56"/>
      <c r="O86" s="57"/>
      <c r="P86" s="58"/>
      <c r="Q86" s="59"/>
      <c r="R86" s="60"/>
      <c r="S86" s="61"/>
      <c r="T86" s="192"/>
      <c r="U86" s="192"/>
      <c r="V86" s="51"/>
      <c r="W86" s="10">
        <f t="shared" si="84"/>
        <v>0</v>
      </c>
      <c r="Y86" s="201">
        <f t="shared" si="85"/>
        <v>0</v>
      </c>
      <c r="Z86" s="202">
        <f t="shared" si="86"/>
        <v>0</v>
      </c>
      <c r="AA86" s="152">
        <f t="shared" si="87"/>
        <v>0.2</v>
      </c>
      <c r="AB86" s="15">
        <f t="shared" si="93"/>
        <v>0</v>
      </c>
      <c r="AC86" s="15">
        <f t="shared" si="94"/>
        <v>0</v>
      </c>
      <c r="AD86" s="268">
        <f t="shared" si="95"/>
        <v>0</v>
      </c>
      <c r="AE86" s="195">
        <v>39.052</v>
      </c>
      <c r="AF86" s="9">
        <f t="shared" si="88"/>
        <v>1.5606883130185394</v>
      </c>
      <c r="AG86" s="8">
        <v>100</v>
      </c>
      <c r="AH86" s="9">
        <f t="shared" si="89"/>
        <v>0.60948000000000002</v>
      </c>
      <c r="AI86" s="225">
        <v>1.4</v>
      </c>
      <c r="AK86" s="8">
        <f t="shared" si="90"/>
        <v>75</v>
      </c>
      <c r="AL86" s="8">
        <f t="shared" si="96"/>
        <v>125</v>
      </c>
      <c r="AM86" s="221">
        <v>0.4</v>
      </c>
    </row>
    <row r="87" spans="1:39" ht="19.95" customHeight="1" x14ac:dyDescent="0.3">
      <c r="A87" s="3"/>
      <c r="B87" s="13" t="s">
        <v>88</v>
      </c>
      <c r="C87" s="13" t="s">
        <v>75</v>
      </c>
      <c r="D87" s="13" t="s">
        <v>171</v>
      </c>
      <c r="E87" s="13"/>
      <c r="F87" s="13">
        <v>15</v>
      </c>
      <c r="G87" s="196">
        <f t="shared" si="91"/>
        <v>225</v>
      </c>
      <c r="H87" s="15">
        <f t="shared" si="92"/>
        <v>15</v>
      </c>
      <c r="I87" s="51"/>
      <c r="J87" s="52"/>
      <c r="K87" s="53"/>
      <c r="L87" s="54"/>
      <c r="M87" s="55"/>
      <c r="N87" s="56"/>
      <c r="O87" s="57"/>
      <c r="P87" s="58"/>
      <c r="Q87" s="59"/>
      <c r="R87" s="60"/>
      <c r="S87" s="61"/>
      <c r="T87" s="192"/>
      <c r="U87" s="192"/>
      <c r="V87" s="51"/>
      <c r="W87" s="10">
        <f t="shared" si="84"/>
        <v>0</v>
      </c>
      <c r="Y87" s="201">
        <f t="shared" si="85"/>
        <v>0</v>
      </c>
      <c r="Z87" s="202">
        <f t="shared" si="86"/>
        <v>0</v>
      </c>
      <c r="AA87" s="152">
        <f t="shared" si="87"/>
        <v>0.2</v>
      </c>
      <c r="AB87" s="15">
        <f t="shared" si="93"/>
        <v>0</v>
      </c>
      <c r="AC87" s="15">
        <f t="shared" si="94"/>
        <v>0</v>
      </c>
      <c r="AD87" s="268">
        <f t="shared" si="95"/>
        <v>0</v>
      </c>
      <c r="AE87" s="195">
        <v>88.524800000000013</v>
      </c>
      <c r="AF87" s="9">
        <f t="shared" si="88"/>
        <v>1.0333285135916712</v>
      </c>
      <c r="AG87" s="8">
        <v>180</v>
      </c>
      <c r="AH87" s="9">
        <f t="shared" si="89"/>
        <v>0.50819555555555551</v>
      </c>
      <c r="AI87" s="225">
        <v>5.7</v>
      </c>
      <c r="AK87" s="8">
        <f t="shared" si="90"/>
        <v>135</v>
      </c>
      <c r="AL87" s="8">
        <f t="shared" si="96"/>
        <v>225</v>
      </c>
      <c r="AM87" s="221">
        <v>0.4</v>
      </c>
    </row>
    <row r="88" spans="1:39" ht="19.95" customHeight="1" x14ac:dyDescent="0.3">
      <c r="A88" s="3"/>
      <c r="B88" s="13" t="s">
        <v>89</v>
      </c>
      <c r="C88" s="13" t="s">
        <v>75</v>
      </c>
      <c r="D88" s="13" t="s">
        <v>172</v>
      </c>
      <c r="E88" s="13"/>
      <c r="F88" s="13">
        <v>15</v>
      </c>
      <c r="G88" s="196">
        <f t="shared" si="91"/>
        <v>375</v>
      </c>
      <c r="H88" s="15">
        <f t="shared" si="92"/>
        <v>25</v>
      </c>
      <c r="I88" s="51"/>
      <c r="J88" s="52"/>
      <c r="K88" s="53"/>
      <c r="L88" s="54"/>
      <c r="M88" s="55"/>
      <c r="N88" s="56"/>
      <c r="O88" s="57"/>
      <c r="P88" s="58"/>
      <c r="Q88" s="59"/>
      <c r="R88" s="60"/>
      <c r="S88" s="61"/>
      <c r="T88" s="192"/>
      <c r="U88" s="192"/>
      <c r="V88" s="51"/>
      <c r="W88" s="10">
        <f t="shared" si="84"/>
        <v>0</v>
      </c>
      <c r="Y88" s="201">
        <f t="shared" si="85"/>
        <v>0</v>
      </c>
      <c r="Z88" s="202">
        <f t="shared" si="86"/>
        <v>0</v>
      </c>
      <c r="AA88" s="152">
        <f t="shared" si="87"/>
        <v>0.2</v>
      </c>
      <c r="AB88" s="15">
        <f t="shared" si="93"/>
        <v>0</v>
      </c>
      <c r="AC88" s="15">
        <f t="shared" si="94"/>
        <v>0</v>
      </c>
      <c r="AD88" s="268">
        <f t="shared" si="95"/>
        <v>0</v>
      </c>
      <c r="AE88" s="195">
        <v>160.13919999999999</v>
      </c>
      <c r="AF88" s="9">
        <f t="shared" si="88"/>
        <v>0.87337016795388023</v>
      </c>
      <c r="AG88" s="8">
        <v>300</v>
      </c>
      <c r="AH88" s="9">
        <f t="shared" si="89"/>
        <v>0.46620266666666665</v>
      </c>
      <c r="AI88" s="225">
        <v>15.6</v>
      </c>
      <c r="AK88" s="8">
        <f t="shared" si="90"/>
        <v>225</v>
      </c>
      <c r="AL88" s="8">
        <f t="shared" si="96"/>
        <v>375</v>
      </c>
      <c r="AM88" s="221">
        <v>0.4</v>
      </c>
    </row>
    <row r="89" spans="1:39" ht="19.95" customHeight="1" x14ac:dyDescent="0.3">
      <c r="A89" s="3"/>
      <c r="B89" s="13" t="s">
        <v>90</v>
      </c>
      <c r="C89" s="13" t="s">
        <v>75</v>
      </c>
      <c r="D89" s="13" t="s">
        <v>173</v>
      </c>
      <c r="E89" s="13"/>
      <c r="F89" s="13">
        <v>15</v>
      </c>
      <c r="G89" s="196">
        <f t="shared" si="91"/>
        <v>800</v>
      </c>
      <c r="H89" s="15">
        <f t="shared" si="92"/>
        <v>53.333333333333336</v>
      </c>
      <c r="I89" s="51"/>
      <c r="J89" s="52"/>
      <c r="K89" s="53"/>
      <c r="L89" s="54"/>
      <c r="M89" s="55"/>
      <c r="N89" s="56"/>
      <c r="O89" s="57"/>
      <c r="P89" s="58"/>
      <c r="Q89" s="59"/>
      <c r="R89" s="60"/>
      <c r="S89" s="61"/>
      <c r="T89" s="192"/>
      <c r="U89" s="192"/>
      <c r="V89" s="51"/>
      <c r="W89" s="10">
        <f t="shared" si="84"/>
        <v>0</v>
      </c>
      <c r="Y89" s="201">
        <f t="shared" si="85"/>
        <v>0</v>
      </c>
      <c r="Z89" s="202">
        <f t="shared" si="86"/>
        <v>0</v>
      </c>
      <c r="AA89" s="152">
        <f t="shared" si="87"/>
        <v>0.2</v>
      </c>
      <c r="AB89" s="15">
        <f t="shared" si="93"/>
        <v>0</v>
      </c>
      <c r="AC89" s="15">
        <f t="shared" si="94"/>
        <v>0</v>
      </c>
      <c r="AD89" s="268">
        <f t="shared" si="95"/>
        <v>0</v>
      </c>
      <c r="AE89" s="195">
        <v>389.2824</v>
      </c>
      <c r="AF89" s="9">
        <f t="shared" si="88"/>
        <v>0.64405069430315887</v>
      </c>
      <c r="AG89" s="8">
        <v>640</v>
      </c>
      <c r="AH89" s="9">
        <f t="shared" si="89"/>
        <v>0.39174624999999996</v>
      </c>
      <c r="AI89" s="225">
        <v>43.8</v>
      </c>
      <c r="AK89" s="8">
        <f t="shared" si="90"/>
        <v>480</v>
      </c>
      <c r="AL89" s="8">
        <f t="shared" si="96"/>
        <v>800</v>
      </c>
      <c r="AM89" s="221">
        <v>0.4</v>
      </c>
    </row>
    <row r="90" spans="1:39" ht="19.95" customHeight="1" x14ac:dyDescent="0.3">
      <c r="A90" s="3"/>
      <c r="B90" s="13" t="s">
        <v>91</v>
      </c>
      <c r="C90" s="13" t="s">
        <v>75</v>
      </c>
      <c r="D90" s="13" t="s">
        <v>299</v>
      </c>
      <c r="E90" s="13"/>
      <c r="F90" s="13">
        <v>10</v>
      </c>
      <c r="G90" s="196">
        <f t="shared" si="91"/>
        <v>1825</v>
      </c>
      <c r="H90" s="15">
        <f t="shared" si="92"/>
        <v>182.5</v>
      </c>
      <c r="I90" s="51"/>
      <c r="J90" s="52"/>
      <c r="K90" s="53"/>
      <c r="L90" s="54"/>
      <c r="M90" s="55"/>
      <c r="N90" s="56"/>
      <c r="O90" s="57"/>
      <c r="P90" s="58"/>
      <c r="Q90" s="59"/>
      <c r="R90" s="60"/>
      <c r="S90" s="61"/>
      <c r="T90" s="192"/>
      <c r="U90" s="192"/>
      <c r="V90" s="51"/>
      <c r="W90" s="10">
        <f t="shared" si="84"/>
        <v>0</v>
      </c>
      <c r="Y90" s="201">
        <f t="shared" si="85"/>
        <v>0</v>
      </c>
      <c r="Z90" s="202">
        <f t="shared" si="86"/>
        <v>0</v>
      </c>
      <c r="AA90" s="152">
        <f t="shared" si="87"/>
        <v>0.2</v>
      </c>
      <c r="AB90" s="15">
        <f t="shared" si="93"/>
        <v>0</v>
      </c>
      <c r="AC90" s="15">
        <f t="shared" si="94"/>
        <v>0</v>
      </c>
      <c r="AD90" s="268">
        <f t="shared" si="95"/>
        <v>0</v>
      </c>
      <c r="AE90" s="8">
        <f>SUM(AE91:AE100)</f>
        <v>821.51679999999999</v>
      </c>
      <c r="AF90" s="9">
        <f t="shared" si="88"/>
        <v>0.77720041756906255</v>
      </c>
      <c r="AG90" s="8">
        <f>SUM(AG91:AG100)</f>
        <v>1460</v>
      </c>
      <c r="AH90" s="9">
        <f t="shared" si="89"/>
        <v>0.43731726027397266</v>
      </c>
      <c r="AI90" s="218">
        <f>SUM(AI91:AI100)</f>
        <v>97.7</v>
      </c>
      <c r="AK90" s="8">
        <f t="shared" si="90"/>
        <v>1095</v>
      </c>
      <c r="AL90" s="8">
        <f t="shared" si="96"/>
        <v>1825</v>
      </c>
      <c r="AM90" s="221">
        <v>0.4</v>
      </c>
    </row>
    <row r="91" spans="1:39" ht="19.95" customHeight="1" x14ac:dyDescent="0.3">
      <c r="A91" s="3"/>
      <c r="B91" s="23" t="s">
        <v>92</v>
      </c>
      <c r="C91" s="23" t="s">
        <v>76</v>
      </c>
      <c r="D91" s="338" t="s">
        <v>174</v>
      </c>
      <c r="E91" s="339"/>
      <c r="F91" s="23">
        <v>1</v>
      </c>
      <c r="G91" s="197">
        <f>AL91</f>
        <v>137.5</v>
      </c>
      <c r="H91" s="15">
        <f t="shared" si="92"/>
        <v>137.5</v>
      </c>
      <c r="I91" s="51"/>
      <c r="J91" s="52"/>
      <c r="K91" s="53"/>
      <c r="L91" s="54"/>
      <c r="M91" s="55"/>
      <c r="N91" s="56"/>
      <c r="O91" s="57"/>
      <c r="P91" s="58"/>
      <c r="Q91" s="59"/>
      <c r="R91" s="60"/>
      <c r="S91" s="61"/>
      <c r="T91" s="192"/>
      <c r="U91" s="192"/>
      <c r="V91" s="51"/>
      <c r="W91" s="10">
        <f t="shared" si="84"/>
        <v>0</v>
      </c>
      <c r="Y91" s="201">
        <f t="shared" si="85"/>
        <v>0</v>
      </c>
      <c r="Z91" s="202">
        <f t="shared" si="86"/>
        <v>0</v>
      </c>
      <c r="AA91" s="152">
        <f t="shared" si="87"/>
        <v>0.2</v>
      </c>
      <c r="AB91" s="15">
        <f t="shared" si="93"/>
        <v>0</v>
      </c>
      <c r="AC91" s="15">
        <f t="shared" si="94"/>
        <v>0</v>
      </c>
      <c r="AD91" s="268">
        <f t="shared" si="95"/>
        <v>0</v>
      </c>
      <c r="AE91" s="195">
        <v>57.283200000000001</v>
      </c>
      <c r="AF91" s="9">
        <f t="shared" si="88"/>
        <v>0.92028378302888103</v>
      </c>
      <c r="AG91" s="8">
        <v>110</v>
      </c>
      <c r="AH91" s="9">
        <f t="shared" si="89"/>
        <v>0.47924363636363632</v>
      </c>
      <c r="AI91" s="225">
        <v>6.4</v>
      </c>
      <c r="AK91" s="8">
        <f t="shared" si="90"/>
        <v>82.5</v>
      </c>
      <c r="AL91" s="8">
        <f t="shared" si="96"/>
        <v>137.5</v>
      </c>
      <c r="AM91" s="221">
        <v>0.4</v>
      </c>
    </row>
    <row r="92" spans="1:39" ht="19.95" customHeight="1" x14ac:dyDescent="0.3">
      <c r="A92" s="3"/>
      <c r="B92" s="23" t="s">
        <v>93</v>
      </c>
      <c r="C92" s="23" t="s">
        <v>77</v>
      </c>
      <c r="D92" s="338" t="s">
        <v>174</v>
      </c>
      <c r="E92" s="339"/>
      <c r="F92" s="23">
        <v>1</v>
      </c>
      <c r="G92" s="197">
        <f t="shared" ref="G92:G100" si="97">AL92</f>
        <v>137.5</v>
      </c>
      <c r="H92" s="15">
        <f t="shared" si="92"/>
        <v>137.5</v>
      </c>
      <c r="I92" s="51"/>
      <c r="J92" s="52"/>
      <c r="K92" s="53"/>
      <c r="L92" s="54"/>
      <c r="M92" s="55"/>
      <c r="N92" s="56"/>
      <c r="O92" s="57"/>
      <c r="P92" s="58"/>
      <c r="Q92" s="59"/>
      <c r="R92" s="60"/>
      <c r="S92" s="61"/>
      <c r="T92" s="192"/>
      <c r="U92" s="192"/>
      <c r="V92" s="51"/>
      <c r="W92" s="10">
        <f t="shared" si="84"/>
        <v>0</v>
      </c>
      <c r="Y92" s="201">
        <f t="shared" si="85"/>
        <v>0</v>
      </c>
      <c r="Z92" s="202">
        <f t="shared" si="86"/>
        <v>0</v>
      </c>
      <c r="AA92" s="152">
        <f t="shared" si="87"/>
        <v>0.2</v>
      </c>
      <c r="AB92" s="15">
        <f t="shared" si="93"/>
        <v>0</v>
      </c>
      <c r="AC92" s="15">
        <f t="shared" si="94"/>
        <v>0</v>
      </c>
      <c r="AD92" s="268">
        <f t="shared" si="95"/>
        <v>0</v>
      </c>
      <c r="AE92" s="195">
        <v>58.593600000000002</v>
      </c>
      <c r="AF92" s="9">
        <f t="shared" si="88"/>
        <v>0.87733813931896987</v>
      </c>
      <c r="AG92" s="8">
        <v>110</v>
      </c>
      <c r="AH92" s="9">
        <f t="shared" si="89"/>
        <v>0.46733090909090902</v>
      </c>
      <c r="AI92" s="225">
        <v>6.6</v>
      </c>
      <c r="AK92" s="8">
        <f t="shared" si="90"/>
        <v>82.5</v>
      </c>
      <c r="AL92" s="8">
        <f t="shared" si="96"/>
        <v>137.5</v>
      </c>
      <c r="AM92" s="221">
        <v>0.4</v>
      </c>
    </row>
    <row r="93" spans="1:39" ht="19.95" customHeight="1" x14ac:dyDescent="0.3">
      <c r="A93" s="3"/>
      <c r="B93" s="23" t="s">
        <v>94</v>
      </c>
      <c r="C93" s="23" t="s">
        <v>78</v>
      </c>
      <c r="D93" s="338" t="s">
        <v>174</v>
      </c>
      <c r="E93" s="339"/>
      <c r="F93" s="23">
        <v>1</v>
      </c>
      <c r="G93" s="197">
        <f t="shared" si="97"/>
        <v>150</v>
      </c>
      <c r="H93" s="15">
        <f t="shared" si="92"/>
        <v>150</v>
      </c>
      <c r="I93" s="51"/>
      <c r="J93" s="52"/>
      <c r="K93" s="53"/>
      <c r="L93" s="54"/>
      <c r="M93" s="55"/>
      <c r="N93" s="56"/>
      <c r="O93" s="57"/>
      <c r="P93" s="58"/>
      <c r="Q93" s="59"/>
      <c r="R93" s="60"/>
      <c r="S93" s="61"/>
      <c r="T93" s="192"/>
      <c r="U93" s="192"/>
      <c r="V93" s="51"/>
      <c r="W93" s="10">
        <f t="shared" si="84"/>
        <v>0</v>
      </c>
      <c r="Y93" s="201">
        <f t="shared" si="85"/>
        <v>0</v>
      </c>
      <c r="Z93" s="202">
        <f t="shared" si="86"/>
        <v>0</v>
      </c>
      <c r="AA93" s="152">
        <f t="shared" si="87"/>
        <v>0.2</v>
      </c>
      <c r="AB93" s="15">
        <f t="shared" si="93"/>
        <v>0</v>
      </c>
      <c r="AC93" s="15">
        <f t="shared" si="94"/>
        <v>0</v>
      </c>
      <c r="AD93" s="268">
        <f t="shared" si="95"/>
        <v>0</v>
      </c>
      <c r="AE93" s="195">
        <v>61.183199999999999</v>
      </c>
      <c r="AF93" s="9">
        <f t="shared" si="88"/>
        <v>0.96132271603969721</v>
      </c>
      <c r="AG93" s="8">
        <v>120</v>
      </c>
      <c r="AH93" s="9">
        <f t="shared" si="89"/>
        <v>0.49014000000000002</v>
      </c>
      <c r="AI93" s="225">
        <v>7.1</v>
      </c>
      <c r="AK93" s="8">
        <f t="shared" si="90"/>
        <v>90</v>
      </c>
      <c r="AL93" s="8">
        <f t="shared" si="96"/>
        <v>150</v>
      </c>
      <c r="AM93" s="221">
        <v>0.4</v>
      </c>
    </row>
    <row r="94" spans="1:39" ht="19.95" customHeight="1" x14ac:dyDescent="0.3">
      <c r="A94" s="3"/>
      <c r="B94" s="23" t="s">
        <v>95</v>
      </c>
      <c r="C94" s="23" t="s">
        <v>79</v>
      </c>
      <c r="D94" s="338" t="s">
        <v>174</v>
      </c>
      <c r="E94" s="339"/>
      <c r="F94" s="23">
        <v>1</v>
      </c>
      <c r="G94" s="197">
        <f t="shared" si="97"/>
        <v>162.5</v>
      </c>
      <c r="H94" s="15">
        <f>G94/F94</f>
        <v>162.5</v>
      </c>
      <c r="I94" s="51"/>
      <c r="J94" s="52"/>
      <c r="K94" s="53"/>
      <c r="L94" s="54"/>
      <c r="M94" s="55"/>
      <c r="N94" s="56"/>
      <c r="O94" s="57"/>
      <c r="P94" s="58"/>
      <c r="Q94" s="59"/>
      <c r="R94" s="60"/>
      <c r="S94" s="61"/>
      <c r="T94" s="192"/>
      <c r="U94" s="192"/>
      <c r="V94" s="51"/>
      <c r="W94" s="10">
        <f t="shared" si="84"/>
        <v>0</v>
      </c>
      <c r="Y94" s="201">
        <f t="shared" si="85"/>
        <v>0</v>
      </c>
      <c r="Z94" s="202">
        <f t="shared" si="86"/>
        <v>0</v>
      </c>
      <c r="AA94" s="152">
        <f t="shared" si="87"/>
        <v>0.2</v>
      </c>
      <c r="AB94" s="15">
        <f t="shared" si="93"/>
        <v>0</v>
      </c>
      <c r="AC94" s="15">
        <f t="shared" si="94"/>
        <v>0</v>
      </c>
      <c r="AD94" s="268">
        <f t="shared" si="95"/>
        <v>0</v>
      </c>
      <c r="AE94" s="195">
        <v>66.404000000000011</v>
      </c>
      <c r="AF94" s="9">
        <f t="shared" si="88"/>
        <v>0.9577133907595925</v>
      </c>
      <c r="AG94" s="8">
        <v>130</v>
      </c>
      <c r="AH94" s="9">
        <f t="shared" si="89"/>
        <v>0.48919999999999997</v>
      </c>
      <c r="AI94" s="225">
        <v>8</v>
      </c>
      <c r="AK94" s="8">
        <f t="shared" si="90"/>
        <v>97.5</v>
      </c>
      <c r="AL94" s="8">
        <f t="shared" si="96"/>
        <v>162.5</v>
      </c>
      <c r="AM94" s="221">
        <v>0.4</v>
      </c>
    </row>
    <row r="95" spans="1:39" ht="19.95" customHeight="1" x14ac:dyDescent="0.3">
      <c r="A95" s="3"/>
      <c r="B95" s="23" t="s">
        <v>96</v>
      </c>
      <c r="C95" s="23" t="s">
        <v>80</v>
      </c>
      <c r="D95" s="338" t="s">
        <v>174</v>
      </c>
      <c r="E95" s="339"/>
      <c r="F95" s="23">
        <v>1</v>
      </c>
      <c r="G95" s="197">
        <f t="shared" si="97"/>
        <v>175</v>
      </c>
      <c r="H95" s="15">
        <f t="shared" si="92"/>
        <v>175</v>
      </c>
      <c r="I95" s="51"/>
      <c r="J95" s="52"/>
      <c r="K95" s="53"/>
      <c r="L95" s="54"/>
      <c r="M95" s="55"/>
      <c r="N95" s="56"/>
      <c r="O95" s="57"/>
      <c r="P95" s="58"/>
      <c r="Q95" s="59"/>
      <c r="R95" s="60"/>
      <c r="S95" s="61"/>
      <c r="T95" s="192"/>
      <c r="U95" s="192"/>
      <c r="V95" s="51"/>
      <c r="W95" s="10">
        <f t="shared" si="84"/>
        <v>0</v>
      </c>
      <c r="Y95" s="201">
        <f t="shared" si="85"/>
        <v>0</v>
      </c>
      <c r="Z95" s="202">
        <f t="shared" si="86"/>
        <v>0</v>
      </c>
      <c r="AA95" s="152">
        <f t="shared" si="87"/>
        <v>0.2</v>
      </c>
      <c r="AB95" s="15">
        <f t="shared" si="93"/>
        <v>0</v>
      </c>
      <c r="AC95" s="15">
        <f t="shared" si="94"/>
        <v>0</v>
      </c>
      <c r="AD95" s="268">
        <f t="shared" si="95"/>
        <v>0</v>
      </c>
      <c r="AE95" s="195">
        <v>70.304000000000002</v>
      </c>
      <c r="AF95" s="9">
        <f t="shared" si="88"/>
        <v>0.99135184342284932</v>
      </c>
      <c r="AG95" s="8">
        <v>140</v>
      </c>
      <c r="AH95" s="9">
        <f t="shared" si="89"/>
        <v>0.4978285714285714</v>
      </c>
      <c r="AI95" s="225">
        <v>8.8000000000000007</v>
      </c>
      <c r="AK95" s="8">
        <f t="shared" si="90"/>
        <v>105</v>
      </c>
      <c r="AL95" s="8">
        <f t="shared" si="96"/>
        <v>175</v>
      </c>
      <c r="AM95" s="221">
        <v>0.4</v>
      </c>
    </row>
    <row r="96" spans="1:39" ht="19.95" customHeight="1" x14ac:dyDescent="0.3">
      <c r="A96" s="3"/>
      <c r="B96" s="23" t="s">
        <v>97</v>
      </c>
      <c r="C96" s="23" t="s">
        <v>81</v>
      </c>
      <c r="D96" s="338" t="s">
        <v>174</v>
      </c>
      <c r="E96" s="339"/>
      <c r="F96" s="23">
        <v>1</v>
      </c>
      <c r="G96" s="197">
        <f t="shared" si="97"/>
        <v>187.5</v>
      </c>
      <c r="H96" s="15">
        <f t="shared" si="92"/>
        <v>187.5</v>
      </c>
      <c r="I96" s="51"/>
      <c r="J96" s="52"/>
      <c r="K96" s="53"/>
      <c r="L96" s="54"/>
      <c r="M96" s="55"/>
      <c r="N96" s="56"/>
      <c r="O96" s="57"/>
      <c r="P96" s="58"/>
      <c r="Q96" s="59"/>
      <c r="R96" s="60"/>
      <c r="S96" s="61"/>
      <c r="T96" s="192"/>
      <c r="U96" s="192"/>
      <c r="V96" s="51"/>
      <c r="W96" s="10">
        <f t="shared" si="84"/>
        <v>0</v>
      </c>
      <c r="Y96" s="201">
        <f t="shared" si="85"/>
        <v>0</v>
      </c>
      <c r="Z96" s="202">
        <f t="shared" si="86"/>
        <v>0</v>
      </c>
      <c r="AA96" s="152">
        <f t="shared" si="87"/>
        <v>0.2</v>
      </c>
      <c r="AB96" s="15">
        <f t="shared" si="93"/>
        <v>0</v>
      </c>
      <c r="AC96" s="15">
        <f t="shared" si="94"/>
        <v>0</v>
      </c>
      <c r="AD96" s="268">
        <f t="shared" si="95"/>
        <v>0</v>
      </c>
      <c r="AE96" s="195">
        <v>91.135199999999998</v>
      </c>
      <c r="AF96" s="9">
        <f t="shared" si="88"/>
        <v>0.64590630184604858</v>
      </c>
      <c r="AG96" s="8">
        <v>150</v>
      </c>
      <c r="AH96" s="9">
        <f t="shared" si="89"/>
        <v>0.392432</v>
      </c>
      <c r="AI96" s="225">
        <v>10</v>
      </c>
      <c r="AK96" s="8">
        <f t="shared" si="90"/>
        <v>112.5</v>
      </c>
      <c r="AL96" s="8">
        <f t="shared" si="96"/>
        <v>187.5</v>
      </c>
      <c r="AM96" s="221">
        <v>0.4</v>
      </c>
    </row>
    <row r="97" spans="1:39" ht="19.95" customHeight="1" x14ac:dyDescent="0.3">
      <c r="A97" s="3"/>
      <c r="B97" s="23" t="s">
        <v>98</v>
      </c>
      <c r="C97" s="23" t="s">
        <v>82</v>
      </c>
      <c r="D97" s="338" t="s">
        <v>174</v>
      </c>
      <c r="E97" s="339"/>
      <c r="F97" s="23">
        <v>1</v>
      </c>
      <c r="G97" s="197">
        <f t="shared" si="97"/>
        <v>200</v>
      </c>
      <c r="H97" s="15">
        <f t="shared" si="92"/>
        <v>200</v>
      </c>
      <c r="I97" s="51"/>
      <c r="J97" s="52"/>
      <c r="K97" s="53"/>
      <c r="L97" s="54"/>
      <c r="M97" s="55"/>
      <c r="N97" s="56"/>
      <c r="O97" s="57"/>
      <c r="P97" s="58"/>
      <c r="Q97" s="59"/>
      <c r="R97" s="60"/>
      <c r="S97" s="61"/>
      <c r="T97" s="192"/>
      <c r="U97" s="192"/>
      <c r="V97" s="51"/>
      <c r="W97" s="10">
        <f t="shared" si="84"/>
        <v>0</v>
      </c>
      <c r="Y97" s="201">
        <f t="shared" si="85"/>
        <v>0</v>
      </c>
      <c r="Z97" s="202">
        <f t="shared" si="86"/>
        <v>0</v>
      </c>
      <c r="AA97" s="152">
        <f t="shared" si="87"/>
        <v>0.2</v>
      </c>
      <c r="AB97" s="15">
        <f t="shared" si="93"/>
        <v>0</v>
      </c>
      <c r="AC97" s="15">
        <f t="shared" si="94"/>
        <v>0</v>
      </c>
      <c r="AD97" s="268">
        <f t="shared" si="95"/>
        <v>0</v>
      </c>
      <c r="AE97" s="195">
        <v>102.8456</v>
      </c>
      <c r="AF97" s="9">
        <f t="shared" si="88"/>
        <v>0.55573014304938662</v>
      </c>
      <c r="AG97" s="8">
        <v>160</v>
      </c>
      <c r="AH97" s="9">
        <f t="shared" si="89"/>
        <v>0.35721499999999995</v>
      </c>
      <c r="AI97" s="225">
        <v>12.1</v>
      </c>
      <c r="AK97" s="8">
        <f t="shared" si="90"/>
        <v>120</v>
      </c>
      <c r="AL97" s="8">
        <f t="shared" si="96"/>
        <v>200</v>
      </c>
      <c r="AM97" s="221">
        <v>0.4</v>
      </c>
    </row>
    <row r="98" spans="1:39" ht="19.95" customHeight="1" x14ac:dyDescent="0.3">
      <c r="A98" s="3"/>
      <c r="B98" s="23" t="s">
        <v>99</v>
      </c>
      <c r="C98" s="23" t="s">
        <v>83</v>
      </c>
      <c r="D98" s="338" t="s">
        <v>174</v>
      </c>
      <c r="E98" s="339"/>
      <c r="F98" s="23">
        <v>1</v>
      </c>
      <c r="G98" s="197">
        <f t="shared" si="97"/>
        <v>212.5</v>
      </c>
      <c r="H98" s="15">
        <f>G98/F98</f>
        <v>212.5</v>
      </c>
      <c r="I98" s="51"/>
      <c r="J98" s="52"/>
      <c r="K98" s="53"/>
      <c r="L98" s="54"/>
      <c r="M98" s="55"/>
      <c r="N98" s="56"/>
      <c r="O98" s="57"/>
      <c r="P98" s="58"/>
      <c r="Q98" s="59"/>
      <c r="R98" s="60"/>
      <c r="S98" s="61"/>
      <c r="T98" s="192"/>
      <c r="U98" s="192"/>
      <c r="V98" s="51"/>
      <c r="W98" s="10">
        <f t="shared" si="84"/>
        <v>0</v>
      </c>
      <c r="Y98" s="201">
        <f t="shared" si="85"/>
        <v>0</v>
      </c>
      <c r="Z98" s="202">
        <f t="shared" si="86"/>
        <v>0</v>
      </c>
      <c r="AA98" s="152">
        <f t="shared" si="87"/>
        <v>0.2</v>
      </c>
      <c r="AB98" s="15">
        <f t="shared" si="93"/>
        <v>0</v>
      </c>
      <c r="AC98" s="15">
        <f t="shared" si="94"/>
        <v>0</v>
      </c>
      <c r="AD98" s="268">
        <f t="shared" si="95"/>
        <v>0</v>
      </c>
      <c r="AE98" s="195">
        <v>102.8456</v>
      </c>
      <c r="AF98" s="9">
        <f t="shared" si="88"/>
        <v>0.65296327698997325</v>
      </c>
      <c r="AG98" s="8">
        <v>170</v>
      </c>
      <c r="AH98" s="9">
        <f t="shared" si="89"/>
        <v>0.39502588235294112</v>
      </c>
      <c r="AI98" s="225">
        <v>12</v>
      </c>
      <c r="AK98" s="8">
        <f t="shared" si="90"/>
        <v>127.5</v>
      </c>
      <c r="AL98" s="8">
        <f t="shared" si="96"/>
        <v>212.5</v>
      </c>
      <c r="AM98" s="221">
        <v>0.4</v>
      </c>
    </row>
    <row r="99" spans="1:39" ht="19.95" customHeight="1" x14ac:dyDescent="0.3">
      <c r="A99" s="3"/>
      <c r="B99" s="23" t="s">
        <v>100</v>
      </c>
      <c r="C99" s="23" t="s">
        <v>84</v>
      </c>
      <c r="D99" s="338" t="s">
        <v>174</v>
      </c>
      <c r="E99" s="339"/>
      <c r="F99" s="23">
        <v>1</v>
      </c>
      <c r="G99" s="197">
        <f t="shared" si="97"/>
        <v>225</v>
      </c>
      <c r="H99" s="15">
        <f t="shared" si="92"/>
        <v>225</v>
      </c>
      <c r="I99" s="51"/>
      <c r="J99" s="52"/>
      <c r="K99" s="53"/>
      <c r="L99" s="54"/>
      <c r="M99" s="55"/>
      <c r="N99" s="56"/>
      <c r="O99" s="57"/>
      <c r="P99" s="58"/>
      <c r="Q99" s="59"/>
      <c r="R99" s="60"/>
      <c r="S99" s="61"/>
      <c r="T99" s="192"/>
      <c r="U99" s="192"/>
      <c r="V99" s="51"/>
      <c r="W99" s="10">
        <f t="shared" si="84"/>
        <v>0</v>
      </c>
      <c r="Y99" s="201">
        <f t="shared" si="85"/>
        <v>0</v>
      </c>
      <c r="Z99" s="202">
        <f t="shared" si="86"/>
        <v>0</v>
      </c>
      <c r="AA99" s="152">
        <f t="shared" si="87"/>
        <v>0.2</v>
      </c>
      <c r="AB99" s="15">
        <f t="shared" si="93"/>
        <v>0</v>
      </c>
      <c r="AC99" s="15">
        <f t="shared" si="94"/>
        <v>0</v>
      </c>
      <c r="AD99" s="268">
        <f t="shared" si="95"/>
        <v>0</v>
      </c>
      <c r="AE99" s="195">
        <v>100.25600000000001</v>
      </c>
      <c r="AF99" s="9">
        <f t="shared" si="88"/>
        <v>0.79540376635812293</v>
      </c>
      <c r="AG99" s="8">
        <v>180</v>
      </c>
      <c r="AH99" s="9">
        <f t="shared" si="89"/>
        <v>0.4430222222222221</v>
      </c>
      <c r="AI99" s="225">
        <v>13</v>
      </c>
      <c r="AK99" s="8">
        <f t="shared" si="90"/>
        <v>135</v>
      </c>
      <c r="AL99" s="8">
        <f t="shared" si="96"/>
        <v>225</v>
      </c>
      <c r="AM99" s="221">
        <v>0.4</v>
      </c>
    </row>
    <row r="100" spans="1:39" ht="19.95" customHeight="1" x14ac:dyDescent="0.3">
      <c r="A100" s="3"/>
      <c r="B100" s="23" t="s">
        <v>101</v>
      </c>
      <c r="C100" s="23" t="s">
        <v>85</v>
      </c>
      <c r="D100" s="338" t="s">
        <v>174</v>
      </c>
      <c r="E100" s="339"/>
      <c r="F100" s="23">
        <v>1</v>
      </c>
      <c r="G100" s="197">
        <f t="shared" si="97"/>
        <v>237.5</v>
      </c>
      <c r="H100" s="15">
        <f t="shared" si="92"/>
        <v>237.5</v>
      </c>
      <c r="I100" s="51"/>
      <c r="J100" s="52"/>
      <c r="K100" s="53"/>
      <c r="L100" s="54"/>
      <c r="M100" s="55"/>
      <c r="N100" s="56"/>
      <c r="O100" s="57"/>
      <c r="P100" s="58"/>
      <c r="Q100" s="59"/>
      <c r="R100" s="60"/>
      <c r="S100" s="61"/>
      <c r="T100" s="192"/>
      <c r="U100" s="192"/>
      <c r="V100" s="51"/>
      <c r="W100" s="10">
        <f t="shared" si="84"/>
        <v>0</v>
      </c>
      <c r="Y100" s="201">
        <f t="shared" si="85"/>
        <v>0</v>
      </c>
      <c r="Z100" s="202">
        <f t="shared" si="86"/>
        <v>0</v>
      </c>
      <c r="AA100" s="152">
        <f t="shared" si="87"/>
        <v>0.2</v>
      </c>
      <c r="AB100" s="15">
        <f t="shared" si="93"/>
        <v>0</v>
      </c>
      <c r="AC100" s="15">
        <f t="shared" si="94"/>
        <v>0</v>
      </c>
      <c r="AD100" s="268">
        <f t="shared" si="95"/>
        <v>0</v>
      </c>
      <c r="AE100" s="195">
        <v>110.6664</v>
      </c>
      <c r="AF100" s="9">
        <f t="shared" si="88"/>
        <v>0.71687160691953478</v>
      </c>
      <c r="AG100" s="8">
        <v>190</v>
      </c>
      <c r="AH100" s="9">
        <f t="shared" si="89"/>
        <v>0.41754526315789475</v>
      </c>
      <c r="AI100" s="225">
        <v>13.7</v>
      </c>
      <c r="AK100" s="8">
        <f t="shared" si="90"/>
        <v>142.5</v>
      </c>
      <c r="AL100" s="8">
        <f t="shared" si="96"/>
        <v>237.5</v>
      </c>
      <c r="AM100" s="221">
        <v>0.4</v>
      </c>
    </row>
    <row r="101" spans="1:39" ht="25.05" customHeight="1" x14ac:dyDescent="0.3">
      <c r="A101" s="3"/>
      <c r="B101" s="142"/>
      <c r="C101" s="143"/>
      <c r="D101" s="143"/>
      <c r="E101" s="127" t="s">
        <v>238</v>
      </c>
      <c r="F101" s="143"/>
      <c r="G101" s="143"/>
      <c r="H101" s="143"/>
      <c r="I101" s="64"/>
      <c r="J101" s="64"/>
      <c r="K101" s="64"/>
      <c r="L101" s="64"/>
      <c r="M101" s="64"/>
      <c r="N101" s="64"/>
      <c r="O101" s="64"/>
      <c r="P101" s="64"/>
      <c r="Q101" s="64"/>
      <c r="R101" s="64"/>
      <c r="S101" s="64"/>
      <c r="T101" s="7"/>
      <c r="U101" s="7"/>
      <c r="V101" s="64"/>
      <c r="W101" s="6"/>
      <c r="X101" s="6"/>
      <c r="Y101" s="7"/>
      <c r="Z101" s="205"/>
      <c r="AA101" s="207"/>
      <c r="AD101" s="269"/>
      <c r="AK101" s="8"/>
      <c r="AL101" s="8"/>
    </row>
    <row r="102" spans="1:39" ht="19.95" customHeight="1" x14ac:dyDescent="0.3">
      <c r="A102" s="3"/>
      <c r="B102" s="13" t="s">
        <v>230</v>
      </c>
      <c r="C102" s="144" t="s">
        <v>33</v>
      </c>
      <c r="D102" s="145"/>
      <c r="E102" s="17"/>
      <c r="F102" s="14">
        <f>SUM(F103:F108)</f>
        <v>63</v>
      </c>
      <c r="G102" s="196">
        <f>AL102</f>
        <v>2100</v>
      </c>
      <c r="H102" s="15">
        <f t="shared" si="92"/>
        <v>33.333333333333336</v>
      </c>
      <c r="I102" s="51"/>
      <c r="J102" s="52"/>
      <c r="K102" s="53"/>
      <c r="L102" s="54"/>
      <c r="M102" s="55"/>
      <c r="N102" s="56"/>
      <c r="O102" s="57"/>
      <c r="P102" s="58"/>
      <c r="Q102" s="59"/>
      <c r="R102" s="60"/>
      <c r="S102" s="61"/>
      <c r="T102" s="192"/>
      <c r="U102" s="192"/>
      <c r="V102" s="51"/>
      <c r="W102" s="10">
        <f t="shared" ref="W102:W111" si="98">G102*(I102+J102+K102+L102+M102+N102+O102+P102+Q102+R102+S102+T102+U102+V102)</f>
        <v>0</v>
      </c>
      <c r="Y102" s="201">
        <f t="shared" ref="Y102:Y111" si="99">I102+J102+K102+L102+M102+N102+O102+P102+Q102+R102+S102+T102+U102+V102</f>
        <v>0</v>
      </c>
      <c r="Z102" s="202">
        <f t="shared" ref="Z102:Z111" si="100">Y102*F102</f>
        <v>0</v>
      </c>
      <c r="AA102" s="152">
        <f t="shared" ref="AA102:AA171" si="101">$AA$9</f>
        <v>0.2</v>
      </c>
      <c r="AB102" s="15">
        <f>W102-(W102*AA102)</f>
        <v>0</v>
      </c>
      <c r="AC102" s="15">
        <f t="shared" si="94"/>
        <v>0</v>
      </c>
      <c r="AD102" s="268">
        <f>SUM(I102:V102)*AI102</f>
        <v>0</v>
      </c>
      <c r="AE102" s="8">
        <f>SUM(AE103:AE108,AE171)</f>
        <v>1118.4000000000001</v>
      </c>
      <c r="AF102" s="9">
        <f t="shared" si="88"/>
        <v>0.50214592274678105</v>
      </c>
      <c r="AG102" s="8">
        <f>SUM(AG103:AG108)</f>
        <v>1680</v>
      </c>
      <c r="AH102" s="9">
        <f>1-(AE102/AG102)</f>
        <v>0.33428571428571419</v>
      </c>
      <c r="AI102" s="218">
        <f>SUM(AI103:AI107)+AI108</f>
        <v>91</v>
      </c>
      <c r="AK102" s="8">
        <f t="shared" ref="AK102:AK111" si="102">AL102-(AL102*AM102)</f>
        <v>1260</v>
      </c>
      <c r="AL102" s="8">
        <f>AG102*1.25</f>
        <v>2100</v>
      </c>
      <c r="AM102" s="221">
        <v>0.4</v>
      </c>
    </row>
    <row r="103" spans="1:39" ht="19.95" customHeight="1" x14ac:dyDescent="0.3">
      <c r="A103" s="3"/>
      <c r="B103" s="13" t="s">
        <v>102</v>
      </c>
      <c r="C103" s="13" t="s">
        <v>111</v>
      </c>
      <c r="D103" s="13" t="s">
        <v>165</v>
      </c>
      <c r="E103" s="13"/>
      <c r="F103" s="13">
        <v>15</v>
      </c>
      <c r="G103" s="196">
        <f t="shared" ref="G103:G108" si="103">AL103</f>
        <v>75</v>
      </c>
      <c r="H103" s="15">
        <f t="shared" si="92"/>
        <v>5</v>
      </c>
      <c r="I103" s="51"/>
      <c r="J103" s="52"/>
      <c r="K103" s="53"/>
      <c r="L103" s="54"/>
      <c r="M103" s="55"/>
      <c r="N103" s="56"/>
      <c r="O103" s="57"/>
      <c r="P103" s="58"/>
      <c r="Q103" s="59"/>
      <c r="R103" s="60"/>
      <c r="S103" s="61"/>
      <c r="T103" s="192"/>
      <c r="U103" s="192"/>
      <c r="V103" s="51"/>
      <c r="W103" s="10">
        <f t="shared" si="98"/>
        <v>0</v>
      </c>
      <c r="Y103" s="201">
        <f t="shared" si="99"/>
        <v>0</v>
      </c>
      <c r="Z103" s="202">
        <f t="shared" si="100"/>
        <v>0</v>
      </c>
      <c r="AA103" s="152">
        <f t="shared" si="101"/>
        <v>0.2</v>
      </c>
      <c r="AB103" s="15">
        <f t="shared" ref="AB103:AB111" si="104">W103-(W103*AA103)</f>
        <v>0</v>
      </c>
      <c r="AC103" s="15">
        <f t="shared" si="94"/>
        <v>0</v>
      </c>
      <c r="AD103" s="268">
        <f t="shared" ref="AD103:AD111" si="105">SUM(I103:V103)*AI103</f>
        <v>0</v>
      </c>
      <c r="AE103" s="195">
        <v>36.451999999999998</v>
      </c>
      <c r="AF103" s="9">
        <f t="shared" si="88"/>
        <v>0.64600021946669606</v>
      </c>
      <c r="AG103" s="8">
        <v>60</v>
      </c>
      <c r="AH103" s="9">
        <f t="shared" ref="AH103:AH111" si="106">1-(AE103/AG103)</f>
        <v>0.39246666666666674</v>
      </c>
      <c r="AI103" s="225">
        <v>0.9</v>
      </c>
      <c r="AK103" s="8">
        <f t="shared" si="102"/>
        <v>45</v>
      </c>
      <c r="AL103" s="8">
        <f t="shared" ref="AL103:AL111" si="107">AG103*1.25</f>
        <v>75</v>
      </c>
      <c r="AM103" s="221">
        <v>0.4</v>
      </c>
    </row>
    <row r="104" spans="1:39" ht="19.95" customHeight="1" x14ac:dyDescent="0.3">
      <c r="A104" s="3"/>
      <c r="B104" s="13" t="s">
        <v>103</v>
      </c>
      <c r="C104" s="13" t="s">
        <v>111</v>
      </c>
      <c r="D104" s="13" t="s">
        <v>166</v>
      </c>
      <c r="E104" s="13"/>
      <c r="F104" s="13">
        <v>15</v>
      </c>
      <c r="G104" s="196">
        <f t="shared" si="103"/>
        <v>125</v>
      </c>
      <c r="H104" s="15">
        <f t="shared" si="92"/>
        <v>8.3333333333333339</v>
      </c>
      <c r="I104" s="51"/>
      <c r="J104" s="52"/>
      <c r="K104" s="53"/>
      <c r="L104" s="54"/>
      <c r="M104" s="55"/>
      <c r="N104" s="56"/>
      <c r="O104" s="57"/>
      <c r="P104" s="58"/>
      <c r="Q104" s="59"/>
      <c r="R104" s="60"/>
      <c r="S104" s="61"/>
      <c r="T104" s="192"/>
      <c r="U104" s="192"/>
      <c r="V104" s="51"/>
      <c r="W104" s="10">
        <f t="shared" si="98"/>
        <v>0</v>
      </c>
      <c r="Y104" s="201">
        <f t="shared" si="99"/>
        <v>0</v>
      </c>
      <c r="Z104" s="202">
        <f t="shared" si="100"/>
        <v>0</v>
      </c>
      <c r="AA104" s="152">
        <f t="shared" si="101"/>
        <v>0.2</v>
      </c>
      <c r="AB104" s="15">
        <f t="shared" si="104"/>
        <v>0</v>
      </c>
      <c r="AC104" s="15">
        <f t="shared" si="94"/>
        <v>0</v>
      </c>
      <c r="AD104" s="268">
        <f t="shared" si="105"/>
        <v>0</v>
      </c>
      <c r="AE104" s="195">
        <v>45.572800000000001</v>
      </c>
      <c r="AF104" s="9">
        <f t="shared" si="88"/>
        <v>1.1942913316715233</v>
      </c>
      <c r="AG104" s="8">
        <v>100</v>
      </c>
      <c r="AH104" s="9">
        <f t="shared" si="106"/>
        <v>0.54427199999999998</v>
      </c>
      <c r="AI104" s="225">
        <v>2.7</v>
      </c>
      <c r="AK104" s="8">
        <f t="shared" si="102"/>
        <v>75</v>
      </c>
      <c r="AL104" s="8">
        <f t="shared" si="107"/>
        <v>125</v>
      </c>
      <c r="AM104" s="221">
        <v>0.4</v>
      </c>
    </row>
    <row r="105" spans="1:39" ht="19.95" customHeight="1" x14ac:dyDescent="0.3">
      <c r="A105" s="3"/>
      <c r="B105" s="13" t="s">
        <v>104</v>
      </c>
      <c r="C105" s="13" t="s">
        <v>111</v>
      </c>
      <c r="D105" s="13" t="s">
        <v>169</v>
      </c>
      <c r="E105" s="13"/>
      <c r="F105" s="13">
        <v>15</v>
      </c>
      <c r="G105" s="196">
        <f t="shared" si="103"/>
        <v>275</v>
      </c>
      <c r="H105" s="15">
        <f t="shared" si="92"/>
        <v>18.333333333333332</v>
      </c>
      <c r="I105" s="51"/>
      <c r="J105" s="52"/>
      <c r="K105" s="53"/>
      <c r="L105" s="54"/>
      <c r="M105" s="55"/>
      <c r="N105" s="56"/>
      <c r="O105" s="57"/>
      <c r="P105" s="58"/>
      <c r="Q105" s="59"/>
      <c r="R105" s="60"/>
      <c r="S105" s="61"/>
      <c r="T105" s="192"/>
      <c r="U105" s="192"/>
      <c r="V105" s="51"/>
      <c r="W105" s="10">
        <f t="shared" si="98"/>
        <v>0</v>
      </c>
      <c r="Y105" s="201">
        <f t="shared" si="99"/>
        <v>0</v>
      </c>
      <c r="Z105" s="202">
        <f t="shared" si="100"/>
        <v>0</v>
      </c>
      <c r="AA105" s="152">
        <f t="shared" si="101"/>
        <v>0.2</v>
      </c>
      <c r="AB105" s="15">
        <f t="shared" si="104"/>
        <v>0</v>
      </c>
      <c r="AC105" s="15">
        <f t="shared" si="94"/>
        <v>0</v>
      </c>
      <c r="AD105" s="268">
        <f t="shared" si="105"/>
        <v>0</v>
      </c>
      <c r="AE105" s="195">
        <v>134.0976</v>
      </c>
      <c r="AF105" s="9">
        <f t="shared" si="88"/>
        <v>0.64059610313681981</v>
      </c>
      <c r="AG105" s="8">
        <v>220</v>
      </c>
      <c r="AH105" s="9">
        <f t="shared" si="106"/>
        <v>0.39046545454545456</v>
      </c>
      <c r="AI105" s="225">
        <v>11</v>
      </c>
      <c r="AK105" s="8">
        <f t="shared" si="102"/>
        <v>165</v>
      </c>
      <c r="AL105" s="8">
        <f t="shared" si="107"/>
        <v>275</v>
      </c>
      <c r="AM105" s="221">
        <v>0.4</v>
      </c>
    </row>
    <row r="106" spans="1:39" ht="19.95" customHeight="1" x14ac:dyDescent="0.3">
      <c r="A106" s="3"/>
      <c r="B106" s="13" t="s">
        <v>105</v>
      </c>
      <c r="C106" s="13" t="s">
        <v>111</v>
      </c>
      <c r="D106" s="13" t="s">
        <v>170</v>
      </c>
      <c r="E106" s="13"/>
      <c r="F106" s="13">
        <v>10</v>
      </c>
      <c r="G106" s="196">
        <f t="shared" si="103"/>
        <v>350</v>
      </c>
      <c r="H106" s="15">
        <f t="shared" si="92"/>
        <v>35</v>
      </c>
      <c r="I106" s="51"/>
      <c r="J106" s="52"/>
      <c r="K106" s="53"/>
      <c r="L106" s="54"/>
      <c r="M106" s="55"/>
      <c r="N106" s="56"/>
      <c r="O106" s="57"/>
      <c r="P106" s="58"/>
      <c r="Q106" s="59"/>
      <c r="R106" s="60"/>
      <c r="S106" s="61"/>
      <c r="T106" s="192"/>
      <c r="U106" s="192"/>
      <c r="V106" s="51"/>
      <c r="W106" s="10">
        <f t="shared" si="98"/>
        <v>0</v>
      </c>
      <c r="Y106" s="201">
        <f t="shared" si="99"/>
        <v>0</v>
      </c>
      <c r="Z106" s="202">
        <f t="shared" si="100"/>
        <v>0</v>
      </c>
      <c r="AA106" s="152">
        <f t="shared" si="101"/>
        <v>0.2</v>
      </c>
      <c r="AB106" s="15">
        <f t="shared" si="104"/>
        <v>0</v>
      </c>
      <c r="AC106" s="15">
        <f t="shared" si="94"/>
        <v>0</v>
      </c>
      <c r="AD106" s="268">
        <f t="shared" si="105"/>
        <v>0</v>
      </c>
      <c r="AE106" s="195">
        <v>148.41840000000002</v>
      </c>
      <c r="AF106" s="9">
        <f t="shared" si="88"/>
        <v>0.88655853991149325</v>
      </c>
      <c r="AG106" s="8">
        <v>280</v>
      </c>
      <c r="AH106" s="9">
        <f t="shared" si="106"/>
        <v>0.46993428571428564</v>
      </c>
      <c r="AI106" s="225">
        <v>14.9</v>
      </c>
      <c r="AK106" s="8">
        <f t="shared" si="102"/>
        <v>210</v>
      </c>
      <c r="AL106" s="8">
        <f t="shared" si="107"/>
        <v>350</v>
      </c>
      <c r="AM106" s="221">
        <v>0.4</v>
      </c>
    </row>
    <row r="107" spans="1:39" ht="19.95" customHeight="1" x14ac:dyDescent="0.3">
      <c r="A107" s="3"/>
      <c r="B107" s="13" t="s">
        <v>106</v>
      </c>
      <c r="C107" s="13" t="s">
        <v>111</v>
      </c>
      <c r="D107" s="13" t="s">
        <v>167</v>
      </c>
      <c r="E107" s="13"/>
      <c r="F107" s="13">
        <v>5</v>
      </c>
      <c r="G107" s="196">
        <f t="shared" si="103"/>
        <v>450</v>
      </c>
      <c r="H107" s="15">
        <f t="shared" si="92"/>
        <v>90</v>
      </c>
      <c r="I107" s="51"/>
      <c r="J107" s="52"/>
      <c r="K107" s="53"/>
      <c r="L107" s="54"/>
      <c r="M107" s="55"/>
      <c r="N107" s="56"/>
      <c r="O107" s="57"/>
      <c r="P107" s="58"/>
      <c r="Q107" s="59"/>
      <c r="R107" s="60"/>
      <c r="S107" s="61"/>
      <c r="T107" s="192"/>
      <c r="U107" s="192"/>
      <c r="V107" s="51"/>
      <c r="W107" s="10">
        <f t="shared" si="98"/>
        <v>0</v>
      </c>
      <c r="Y107" s="201">
        <f t="shared" si="99"/>
        <v>0</v>
      </c>
      <c r="Z107" s="202">
        <f t="shared" si="100"/>
        <v>0</v>
      </c>
      <c r="AA107" s="152">
        <f t="shared" si="101"/>
        <v>0.2</v>
      </c>
      <c r="AB107" s="15">
        <f t="shared" si="104"/>
        <v>0</v>
      </c>
      <c r="AC107" s="15">
        <f t="shared" si="94"/>
        <v>0</v>
      </c>
      <c r="AD107" s="268">
        <f t="shared" si="105"/>
        <v>0</v>
      </c>
      <c r="AE107" s="195">
        <v>190.08080000000001</v>
      </c>
      <c r="AF107" s="9">
        <f t="shared" si="88"/>
        <v>0.89393142284754679</v>
      </c>
      <c r="AG107" s="8">
        <v>360</v>
      </c>
      <c r="AH107" s="9">
        <f t="shared" si="106"/>
        <v>0.47199777777777774</v>
      </c>
      <c r="AI107" s="225">
        <v>24</v>
      </c>
      <c r="AK107" s="8">
        <f t="shared" si="102"/>
        <v>270</v>
      </c>
      <c r="AL107" s="8">
        <f t="shared" si="107"/>
        <v>450</v>
      </c>
      <c r="AM107" s="221">
        <v>0.4</v>
      </c>
    </row>
    <row r="108" spans="1:39" ht="19.95" customHeight="1" x14ac:dyDescent="0.3">
      <c r="A108" s="3"/>
      <c r="B108" s="13" t="s">
        <v>107</v>
      </c>
      <c r="C108" s="13" t="s">
        <v>111</v>
      </c>
      <c r="D108" s="13" t="s">
        <v>300</v>
      </c>
      <c r="E108" s="13"/>
      <c r="F108" s="13">
        <v>3</v>
      </c>
      <c r="G108" s="196">
        <f t="shared" si="103"/>
        <v>825</v>
      </c>
      <c r="H108" s="15">
        <f t="shared" si="92"/>
        <v>275</v>
      </c>
      <c r="I108" s="51"/>
      <c r="J108" s="52"/>
      <c r="K108" s="53"/>
      <c r="L108" s="54"/>
      <c r="M108" s="55"/>
      <c r="N108" s="56"/>
      <c r="O108" s="57"/>
      <c r="P108" s="58"/>
      <c r="Q108" s="59"/>
      <c r="R108" s="60"/>
      <c r="S108" s="61"/>
      <c r="T108" s="192"/>
      <c r="U108" s="192"/>
      <c r="V108" s="51"/>
      <c r="W108" s="10">
        <f t="shared" si="98"/>
        <v>0</v>
      </c>
      <c r="Y108" s="201">
        <f t="shared" si="99"/>
        <v>0</v>
      </c>
      <c r="Z108" s="202">
        <f t="shared" si="100"/>
        <v>0</v>
      </c>
      <c r="AA108" s="152">
        <f t="shared" si="101"/>
        <v>0.2</v>
      </c>
      <c r="AB108" s="15">
        <f t="shared" si="104"/>
        <v>0</v>
      </c>
      <c r="AC108" s="15">
        <f t="shared" si="94"/>
        <v>0</v>
      </c>
      <c r="AD108" s="268">
        <f t="shared" si="105"/>
        <v>0</v>
      </c>
      <c r="AE108" s="8">
        <f>SUM(AE109:AE111)</f>
        <v>313.77840000000003</v>
      </c>
      <c r="AF108" s="9">
        <f t="shared" si="88"/>
        <v>1.1033952623889978</v>
      </c>
      <c r="AG108" s="8">
        <f>SUM(AG109:AG111)</f>
        <v>660</v>
      </c>
      <c r="AH108" s="9">
        <f t="shared" si="106"/>
        <v>0.52457818181818183</v>
      </c>
      <c r="AI108" s="218">
        <f>SUM(AI109:AI111)</f>
        <v>37.5</v>
      </c>
      <c r="AK108" s="8">
        <f t="shared" si="102"/>
        <v>495</v>
      </c>
      <c r="AL108" s="8">
        <f t="shared" si="107"/>
        <v>825</v>
      </c>
      <c r="AM108" s="221">
        <v>0.4</v>
      </c>
    </row>
    <row r="109" spans="1:39" ht="19.95" customHeight="1" x14ac:dyDescent="0.3">
      <c r="A109" s="3"/>
      <c r="B109" s="23" t="s">
        <v>108</v>
      </c>
      <c r="C109" s="23" t="s">
        <v>112</v>
      </c>
      <c r="D109" s="338" t="s">
        <v>168</v>
      </c>
      <c r="E109" s="339"/>
      <c r="F109" s="23">
        <v>1</v>
      </c>
      <c r="G109" s="197">
        <f>AL109</f>
        <v>275</v>
      </c>
      <c r="H109" s="15">
        <f t="shared" si="92"/>
        <v>275</v>
      </c>
      <c r="I109" s="51"/>
      <c r="J109" s="52"/>
      <c r="K109" s="53"/>
      <c r="L109" s="54"/>
      <c r="M109" s="55"/>
      <c r="N109" s="56"/>
      <c r="O109" s="57"/>
      <c r="P109" s="58"/>
      <c r="Q109" s="59"/>
      <c r="R109" s="60"/>
      <c r="S109" s="61"/>
      <c r="T109" s="192"/>
      <c r="U109" s="192"/>
      <c r="V109" s="51"/>
      <c r="W109" s="10">
        <f t="shared" si="98"/>
        <v>0</v>
      </c>
      <c r="Y109" s="201">
        <f t="shared" si="99"/>
        <v>0</v>
      </c>
      <c r="Z109" s="202">
        <f t="shared" si="100"/>
        <v>0</v>
      </c>
      <c r="AA109" s="152">
        <f t="shared" si="101"/>
        <v>0.2</v>
      </c>
      <c r="AB109" s="15">
        <f t="shared" si="104"/>
        <v>0</v>
      </c>
      <c r="AC109" s="15">
        <f t="shared" si="94"/>
        <v>0</v>
      </c>
      <c r="AD109" s="268">
        <f t="shared" si="105"/>
        <v>0</v>
      </c>
      <c r="AE109" s="195">
        <v>114.57680000000001</v>
      </c>
      <c r="AF109" s="9">
        <f t="shared" si="88"/>
        <v>0.92010948115150704</v>
      </c>
      <c r="AG109" s="8">
        <v>220</v>
      </c>
      <c r="AH109" s="9">
        <f t="shared" si="106"/>
        <v>0.47919636363636364</v>
      </c>
      <c r="AI109" s="226">
        <v>14.8</v>
      </c>
      <c r="AK109" s="8">
        <f t="shared" si="102"/>
        <v>165</v>
      </c>
      <c r="AL109" s="8">
        <f t="shared" si="107"/>
        <v>275</v>
      </c>
      <c r="AM109" s="221">
        <v>0.4</v>
      </c>
    </row>
    <row r="110" spans="1:39" ht="19.95" customHeight="1" x14ac:dyDescent="0.3">
      <c r="A110" s="3"/>
      <c r="B110" s="23" t="s">
        <v>109</v>
      </c>
      <c r="C110" s="23" t="s">
        <v>113</v>
      </c>
      <c r="D110" s="338" t="s">
        <v>168</v>
      </c>
      <c r="E110" s="339"/>
      <c r="F110" s="23">
        <v>1</v>
      </c>
      <c r="G110" s="197">
        <f t="shared" ref="G110:G111" si="108">AL110</f>
        <v>275</v>
      </c>
      <c r="H110" s="15">
        <f t="shared" si="92"/>
        <v>275</v>
      </c>
      <c r="I110" s="51"/>
      <c r="J110" s="52"/>
      <c r="K110" s="53"/>
      <c r="L110" s="54"/>
      <c r="M110" s="55"/>
      <c r="N110" s="56"/>
      <c r="O110" s="57"/>
      <c r="P110" s="58"/>
      <c r="Q110" s="59"/>
      <c r="R110" s="60"/>
      <c r="S110" s="61"/>
      <c r="T110" s="192"/>
      <c r="U110" s="192"/>
      <c r="V110" s="51"/>
      <c r="W110" s="10">
        <f t="shared" si="98"/>
        <v>0</v>
      </c>
      <c r="Y110" s="201">
        <f t="shared" si="99"/>
        <v>0</v>
      </c>
      <c r="Z110" s="202">
        <f t="shared" si="100"/>
        <v>0</v>
      </c>
      <c r="AA110" s="152">
        <f t="shared" si="101"/>
        <v>0.2</v>
      </c>
      <c r="AB110" s="15">
        <f t="shared" si="104"/>
        <v>0</v>
      </c>
      <c r="AC110" s="15">
        <f t="shared" si="94"/>
        <v>0</v>
      </c>
      <c r="AD110" s="268">
        <f t="shared" si="105"/>
        <v>0</v>
      </c>
      <c r="AE110" s="195">
        <v>100.25600000000001</v>
      </c>
      <c r="AF110" s="9">
        <f t="shared" si="88"/>
        <v>1.1943823811043726</v>
      </c>
      <c r="AG110" s="8">
        <v>220</v>
      </c>
      <c r="AH110" s="9">
        <f t="shared" si="106"/>
        <v>0.54429090909090905</v>
      </c>
      <c r="AI110" s="226">
        <v>11.2</v>
      </c>
      <c r="AK110" s="8">
        <f t="shared" si="102"/>
        <v>165</v>
      </c>
      <c r="AL110" s="8">
        <f t="shared" si="107"/>
        <v>275</v>
      </c>
      <c r="AM110" s="221">
        <v>0.4</v>
      </c>
    </row>
    <row r="111" spans="1:39" ht="19.95" customHeight="1" x14ac:dyDescent="0.3">
      <c r="A111" s="3"/>
      <c r="B111" s="23" t="s">
        <v>110</v>
      </c>
      <c r="C111" s="23" t="s">
        <v>114</v>
      </c>
      <c r="D111" s="338" t="s">
        <v>168</v>
      </c>
      <c r="E111" s="339"/>
      <c r="F111" s="23">
        <v>1</v>
      </c>
      <c r="G111" s="197">
        <f t="shared" si="108"/>
        <v>275</v>
      </c>
      <c r="H111" s="15">
        <f t="shared" si="92"/>
        <v>275</v>
      </c>
      <c r="I111" s="51"/>
      <c r="J111" s="52"/>
      <c r="K111" s="53"/>
      <c r="L111" s="54"/>
      <c r="M111" s="55"/>
      <c r="N111" s="56"/>
      <c r="O111" s="57"/>
      <c r="P111" s="58"/>
      <c r="Q111" s="59"/>
      <c r="R111" s="60"/>
      <c r="S111" s="61"/>
      <c r="T111" s="192"/>
      <c r="U111" s="192"/>
      <c r="V111" s="51"/>
      <c r="W111" s="10">
        <f t="shared" si="98"/>
        <v>0</v>
      </c>
      <c r="Y111" s="201">
        <f t="shared" si="99"/>
        <v>0</v>
      </c>
      <c r="Z111" s="202">
        <f t="shared" si="100"/>
        <v>0</v>
      </c>
      <c r="AA111" s="152">
        <f t="shared" si="101"/>
        <v>0.2</v>
      </c>
      <c r="AB111" s="15">
        <f t="shared" si="104"/>
        <v>0</v>
      </c>
      <c r="AC111" s="15">
        <f t="shared" si="94"/>
        <v>0</v>
      </c>
      <c r="AD111" s="268">
        <f t="shared" si="105"/>
        <v>0</v>
      </c>
      <c r="AE111" s="195">
        <v>98.945599999999999</v>
      </c>
      <c r="AF111" s="9">
        <f t="shared" si="88"/>
        <v>1.2234439934671173</v>
      </c>
      <c r="AG111" s="8">
        <v>220</v>
      </c>
      <c r="AH111" s="9">
        <f t="shared" si="106"/>
        <v>0.5502472727272727</v>
      </c>
      <c r="AI111" s="226">
        <v>11.5</v>
      </c>
      <c r="AK111" s="8">
        <f t="shared" si="102"/>
        <v>165</v>
      </c>
      <c r="AL111" s="8">
        <f t="shared" si="107"/>
        <v>275</v>
      </c>
      <c r="AM111" s="221">
        <v>0.4</v>
      </c>
    </row>
    <row r="112" spans="1:39" s="212" customFormat="1" ht="25.05" customHeight="1" x14ac:dyDescent="0.3">
      <c r="A112" s="210"/>
      <c r="B112" s="142"/>
      <c r="C112" s="143"/>
      <c r="D112" s="143"/>
      <c r="E112" s="127" t="s">
        <v>255</v>
      </c>
      <c r="F112" s="143"/>
      <c r="G112" s="143"/>
      <c r="H112" s="143"/>
      <c r="I112" s="211"/>
      <c r="J112" s="211"/>
      <c r="K112" s="211"/>
      <c r="L112" s="211"/>
      <c r="M112" s="211"/>
      <c r="N112" s="211"/>
      <c r="O112" s="211"/>
      <c r="P112" s="211"/>
      <c r="Q112" s="211"/>
      <c r="R112" s="211"/>
      <c r="S112" s="211"/>
      <c r="T112" s="211"/>
      <c r="U112" s="211"/>
      <c r="V112" s="211"/>
      <c r="W112" s="211"/>
      <c r="Y112" s="213"/>
      <c r="Z112" s="214"/>
      <c r="AA112" s="207"/>
      <c r="AB112" s="211"/>
      <c r="AC112" s="211"/>
      <c r="AD112" s="270"/>
      <c r="AI112" s="213"/>
      <c r="AJ112" s="232"/>
      <c r="AK112" s="211"/>
      <c r="AL112" s="8"/>
      <c r="AM112" s="222"/>
    </row>
    <row r="113" spans="1:39" ht="19.95" customHeight="1" x14ac:dyDescent="0.3">
      <c r="A113" s="3"/>
      <c r="B113" s="13" t="s">
        <v>282</v>
      </c>
      <c r="C113" s="144" t="s">
        <v>33</v>
      </c>
      <c r="D113" s="145"/>
      <c r="E113" s="17"/>
      <c r="F113" s="14">
        <f>SUM(F114:F115)</f>
        <v>2</v>
      </c>
      <c r="G113" s="196">
        <f t="shared" ref="G113:G115" si="109">AL113</f>
        <v>500</v>
      </c>
      <c r="H113" s="15">
        <f t="shared" ref="H113:H115" si="110">G113/F113</f>
        <v>250</v>
      </c>
      <c r="I113" s="51"/>
      <c r="J113" s="52"/>
      <c r="K113" s="53"/>
      <c r="L113" s="54"/>
      <c r="M113" s="55"/>
      <c r="N113" s="56"/>
      <c r="O113" s="57"/>
      <c r="P113" s="58"/>
      <c r="Q113" s="59"/>
      <c r="R113" s="60"/>
      <c r="S113" s="61"/>
      <c r="T113" s="192"/>
      <c r="U113" s="192"/>
      <c r="V113" s="51"/>
      <c r="W113" s="10">
        <f>G113*(I113+J113+K113+L113+M113+N113+O113+P113+Q113+R113+S113+T113+U113+V113)</f>
        <v>0</v>
      </c>
      <c r="Y113" s="201">
        <f t="shared" ref="Y113" si="111">I113+J113+K113+L113+M113+N113+O113+P113+Q113+R113+S113+T113+U113+V113</f>
        <v>0</v>
      </c>
      <c r="Z113" s="202">
        <f>Y113*F113</f>
        <v>0</v>
      </c>
      <c r="AA113" s="152">
        <f t="shared" ref="AA113:AA172" si="112">$AA$9</f>
        <v>0.2</v>
      </c>
      <c r="AB113" s="15">
        <f t="shared" ref="AB113" si="113">W113-(W113*AA113)</f>
        <v>0</v>
      </c>
      <c r="AC113" s="15">
        <f t="shared" ref="AC113" si="114">(I113+J113+K113+L113+M113+N113+O113+P113+Q113+R113+S113+T113+U113+V113)*AE113</f>
        <v>0</v>
      </c>
      <c r="AD113" s="268">
        <f t="shared" ref="AD113" si="115">SUM(I113:V113)*AI113</f>
        <v>0</v>
      </c>
      <c r="AE113" s="195">
        <f>SUM(AE114:AE172)</f>
        <v>10289.098400000001</v>
      </c>
      <c r="AF113" s="9">
        <f t="shared" ref="AF113" si="116">(AG113-AE113)/AE113</f>
        <v>-0.96112390177938234</v>
      </c>
      <c r="AG113" s="8">
        <f>SUM(AG114:AG115)</f>
        <v>400</v>
      </c>
      <c r="AH113" s="9">
        <f t="shared" ref="AH113" si="117">1-(AE113/AG113)</f>
        <v>-24.722746000000001</v>
      </c>
      <c r="AI113" s="218">
        <f>SUM(AI114:AI172)</f>
        <v>882.2</v>
      </c>
      <c r="AK113" s="8">
        <f>AL113-(AL113*AM113)</f>
        <v>300</v>
      </c>
      <c r="AL113" s="8">
        <f>AG113*1.25</f>
        <v>500</v>
      </c>
      <c r="AM113" s="221">
        <v>0.4</v>
      </c>
    </row>
    <row r="114" spans="1:39" ht="19.95" customHeight="1" x14ac:dyDescent="0.3">
      <c r="A114" s="3"/>
      <c r="B114" s="13" t="s">
        <v>256</v>
      </c>
      <c r="C114" s="13" t="s">
        <v>15</v>
      </c>
      <c r="D114" s="13" t="s">
        <v>167</v>
      </c>
      <c r="E114" s="13"/>
      <c r="F114" s="13">
        <v>1</v>
      </c>
      <c r="G114" s="196">
        <f t="shared" si="109"/>
        <v>150</v>
      </c>
      <c r="H114" s="15">
        <f t="shared" si="110"/>
        <v>150</v>
      </c>
      <c r="I114" s="51"/>
      <c r="J114" s="52"/>
      <c r="K114" s="53"/>
      <c r="L114" s="54"/>
      <c r="M114" s="55"/>
      <c r="N114" s="56"/>
      <c r="O114" s="57"/>
      <c r="P114" s="58"/>
      <c r="Q114" s="59"/>
      <c r="R114" s="60"/>
      <c r="S114" s="61"/>
      <c r="T114" s="192"/>
      <c r="U114" s="192"/>
      <c r="V114" s="51"/>
      <c r="W114" s="10">
        <f t="shared" ref="W114:W115" si="118">G114*(I114+J114+K114+L114+M114+N114+O114+P114+Q114+R114+S114+T114+U114+V114)</f>
        <v>0</v>
      </c>
      <c r="Y114" s="201">
        <f t="shared" ref="Y114:Y115" si="119">I114+J114+K114+L114+M114+N114+O114+P114+Q114+R114+S114+T114+U114+V114</f>
        <v>0</v>
      </c>
      <c r="Z114" s="202">
        <f t="shared" ref="Z114:Z115" si="120">Y114*F114</f>
        <v>0</v>
      </c>
      <c r="AA114" s="152">
        <f t="shared" si="112"/>
        <v>0.2</v>
      </c>
      <c r="AB114" s="15">
        <f t="shared" ref="AB114:AB115" si="121">W114-(W114*AA114)</f>
        <v>0</v>
      </c>
      <c r="AC114" s="15">
        <f t="shared" ref="AC114:AC115" si="122">(I114+J114+K114+L114+M114+N114+O114+P114+Q114+R114+S114+T114+U114+V114)*AE114</f>
        <v>0</v>
      </c>
      <c r="AD114" s="268">
        <f t="shared" ref="AD114:AD115" si="123">SUM(I114:V114)*AI114</f>
        <v>0</v>
      </c>
      <c r="AE114" s="195">
        <v>60.32</v>
      </c>
      <c r="AF114" s="9">
        <f t="shared" ref="AF114:AF130" si="124">(AG114-AE114)/AE114</f>
        <v>0.98938992042440321</v>
      </c>
      <c r="AG114" s="8">
        <v>120</v>
      </c>
      <c r="AH114" s="9">
        <f t="shared" ref="AH114:AH130" si="125">1-(AE114/AG114)</f>
        <v>0.49733333333333329</v>
      </c>
      <c r="AI114" s="226">
        <v>7</v>
      </c>
      <c r="AK114" s="8">
        <f>AL114-(AL114*AM114)</f>
        <v>90</v>
      </c>
      <c r="AL114" s="8">
        <f>AG114*1.25</f>
        <v>150</v>
      </c>
      <c r="AM114" s="221">
        <v>0.4</v>
      </c>
    </row>
    <row r="115" spans="1:39" ht="19.95" customHeight="1" x14ac:dyDescent="0.3">
      <c r="A115" s="3"/>
      <c r="B115" s="13" t="s">
        <v>257</v>
      </c>
      <c r="C115" s="13" t="s">
        <v>15</v>
      </c>
      <c r="D115" s="13" t="s">
        <v>168</v>
      </c>
      <c r="E115" s="13"/>
      <c r="F115" s="13">
        <v>1</v>
      </c>
      <c r="G115" s="196">
        <f t="shared" si="109"/>
        <v>350</v>
      </c>
      <c r="H115" s="15">
        <f t="shared" si="110"/>
        <v>350</v>
      </c>
      <c r="I115" s="51"/>
      <c r="J115" s="52"/>
      <c r="K115" s="53"/>
      <c r="L115" s="54"/>
      <c r="M115" s="55"/>
      <c r="N115" s="56"/>
      <c r="O115" s="57"/>
      <c r="P115" s="58"/>
      <c r="Q115" s="59"/>
      <c r="R115" s="60"/>
      <c r="S115" s="61"/>
      <c r="T115" s="192"/>
      <c r="U115" s="192"/>
      <c r="V115" s="51"/>
      <c r="W115" s="10">
        <f t="shared" si="118"/>
        <v>0</v>
      </c>
      <c r="Y115" s="201">
        <f t="shared" si="119"/>
        <v>0</v>
      </c>
      <c r="Z115" s="202">
        <f t="shared" si="120"/>
        <v>0</v>
      </c>
      <c r="AA115" s="152">
        <f t="shared" si="112"/>
        <v>0.2</v>
      </c>
      <c r="AB115" s="15">
        <f t="shared" si="121"/>
        <v>0</v>
      </c>
      <c r="AC115" s="15">
        <f t="shared" si="122"/>
        <v>0</v>
      </c>
      <c r="AD115" s="268">
        <f t="shared" si="123"/>
        <v>0</v>
      </c>
      <c r="AE115" s="195">
        <v>141.90799999999999</v>
      </c>
      <c r="AF115" s="9">
        <f t="shared" si="124"/>
        <v>0.97310933844462633</v>
      </c>
      <c r="AG115" s="8">
        <v>280</v>
      </c>
      <c r="AH115" s="9">
        <f t="shared" si="125"/>
        <v>0.49318571428571434</v>
      </c>
      <c r="AI115" s="226">
        <v>14.9</v>
      </c>
      <c r="AK115" s="8">
        <f>AL115-(AL115*AM115)</f>
        <v>210</v>
      </c>
      <c r="AL115" s="8">
        <f>AG115*1.25</f>
        <v>350</v>
      </c>
      <c r="AM115" s="221">
        <v>0.4</v>
      </c>
    </row>
    <row r="116" spans="1:39" s="212" customFormat="1" ht="25.05" customHeight="1" x14ac:dyDescent="0.3">
      <c r="A116" s="210"/>
      <c r="B116" s="142"/>
      <c r="C116" s="143"/>
      <c r="D116" s="143"/>
      <c r="E116" s="127" t="s">
        <v>283</v>
      </c>
      <c r="F116" s="143"/>
      <c r="G116" s="143"/>
      <c r="H116" s="143"/>
      <c r="I116" s="211"/>
      <c r="J116" s="211"/>
      <c r="K116" s="211"/>
      <c r="L116" s="211"/>
      <c r="M116" s="211"/>
      <c r="N116" s="211"/>
      <c r="O116" s="211"/>
      <c r="P116" s="211"/>
      <c r="Q116" s="211"/>
      <c r="R116" s="211"/>
      <c r="S116" s="211"/>
      <c r="T116" s="211"/>
      <c r="U116" s="211"/>
      <c r="V116" s="211"/>
      <c r="W116" s="211"/>
      <c r="Y116" s="213"/>
      <c r="Z116" s="214"/>
      <c r="AA116" s="207"/>
      <c r="AB116" s="211"/>
      <c r="AC116" s="211"/>
      <c r="AD116" s="270"/>
      <c r="AI116" s="213"/>
      <c r="AJ116" s="232"/>
      <c r="AK116" s="211"/>
      <c r="AL116" s="8"/>
      <c r="AM116" s="222"/>
    </row>
    <row r="117" spans="1:39" ht="19.95" customHeight="1" x14ac:dyDescent="0.3">
      <c r="A117" s="3"/>
      <c r="B117" s="13" t="s">
        <v>281</v>
      </c>
      <c r="C117" s="144" t="s">
        <v>33</v>
      </c>
      <c r="D117" s="145"/>
      <c r="E117" s="17"/>
      <c r="F117" s="14">
        <f>F118+F119+F120+F121+F122+F123+F126</f>
        <v>70</v>
      </c>
      <c r="G117" s="196">
        <f>AL117</f>
        <v>2000</v>
      </c>
      <c r="H117" s="15">
        <f t="shared" ref="H117:H130" si="126">G117/F117</f>
        <v>28.571428571428573</v>
      </c>
      <c r="I117" s="51"/>
      <c r="J117" s="52"/>
      <c r="K117" s="53"/>
      <c r="L117" s="54"/>
      <c r="M117" s="55"/>
      <c r="N117" s="56"/>
      <c r="O117" s="57"/>
      <c r="P117" s="58"/>
      <c r="Q117" s="59"/>
      <c r="R117" s="60"/>
      <c r="S117" s="61"/>
      <c r="T117" s="192"/>
      <c r="U117" s="192"/>
      <c r="V117" s="51"/>
      <c r="W117" s="10">
        <f>G117*(I117+J117+K117+L117+M117+N117+O117+P117+Q117+R117+S117+T117+U117+V117)</f>
        <v>0</v>
      </c>
      <c r="Y117" s="201">
        <f t="shared" ref="Y117" si="127">I117+J117+K117+L117+M117+N117+O117+P117+Q117+R117+S117+T117+U117+V117</f>
        <v>0</v>
      </c>
      <c r="Z117" s="202">
        <f>Y117*F117</f>
        <v>0</v>
      </c>
      <c r="AA117" s="152">
        <f t="shared" ref="AA117:AA130" si="128">$AA$9</f>
        <v>0.2</v>
      </c>
      <c r="AB117" s="15">
        <f t="shared" ref="AB117" si="129">W117-(W117*AA117)</f>
        <v>0</v>
      </c>
      <c r="AC117" s="15">
        <f t="shared" ref="AC117" si="130">(I117+J117+K117+L117+M117+N117+O117+P117+Q117+R117+S117+T117+U117+V117)*AE117</f>
        <v>0</v>
      </c>
      <c r="AD117" s="268">
        <f t="shared" ref="AD117" si="131">SUM(I117:V117)*AI117</f>
        <v>0</v>
      </c>
      <c r="AE117" s="8">
        <f>SUM(AE118:AE123,AE126)</f>
        <v>818.48</v>
      </c>
      <c r="AF117" s="9">
        <f t="shared" si="124"/>
        <v>0.9548431238393118</v>
      </c>
      <c r="AG117" s="8">
        <f>SUM(AG118:AG123,AG126)</f>
        <v>1600</v>
      </c>
      <c r="AH117" s="9">
        <f t="shared" si="125"/>
        <v>0.48844999999999994</v>
      </c>
      <c r="AI117" s="218">
        <f>SUM(AI118:AI123)+AI126</f>
        <v>86.5</v>
      </c>
      <c r="AK117" s="8">
        <f t="shared" ref="AK117:AK130" si="132">AL117-(AL117*AM117)</f>
        <v>1200</v>
      </c>
      <c r="AL117" s="8">
        <f t="shared" ref="AL117:AL140" si="133">AG117*1.25</f>
        <v>2000</v>
      </c>
      <c r="AM117" s="221">
        <v>0.4</v>
      </c>
    </row>
    <row r="118" spans="1:39" ht="19.95" customHeight="1" x14ac:dyDescent="0.3">
      <c r="A118" s="3"/>
      <c r="B118" s="13" t="s">
        <v>260</v>
      </c>
      <c r="C118" s="13" t="s">
        <v>259</v>
      </c>
      <c r="D118" s="13" t="s">
        <v>165</v>
      </c>
      <c r="E118" s="13"/>
      <c r="F118" s="13">
        <v>10</v>
      </c>
      <c r="G118" s="196">
        <f t="shared" ref="G118:G123" si="134">AL118</f>
        <v>50</v>
      </c>
      <c r="H118" s="15">
        <f t="shared" si="126"/>
        <v>5</v>
      </c>
      <c r="I118" s="51"/>
      <c r="J118" s="52"/>
      <c r="K118" s="53"/>
      <c r="L118" s="54"/>
      <c r="M118" s="55"/>
      <c r="N118" s="56"/>
      <c r="O118" s="57"/>
      <c r="P118" s="58"/>
      <c r="Q118" s="59"/>
      <c r="R118" s="60"/>
      <c r="S118" s="61"/>
      <c r="T118" s="192"/>
      <c r="U118" s="192"/>
      <c r="V118" s="51"/>
      <c r="W118" s="10">
        <f t="shared" ref="W118:W130" si="135">G118*(I118+J118+K118+L118+M118+N118+O118+P118+Q118+R118+S118+T118+U118+V118)</f>
        <v>0</v>
      </c>
      <c r="Y118" s="201">
        <f t="shared" ref="Y118:Y130" si="136">I118+J118+K118+L118+M118+N118+O118+P118+Q118+R118+S118+T118+U118+V118</f>
        <v>0</v>
      </c>
      <c r="Z118" s="202">
        <f t="shared" ref="Z118:Z130" si="137">Y118*F118</f>
        <v>0</v>
      </c>
      <c r="AA118" s="152">
        <f t="shared" si="128"/>
        <v>0.2</v>
      </c>
      <c r="AB118" s="15">
        <f t="shared" ref="AB118:AB130" si="138">W118-(W118*AA118)</f>
        <v>0</v>
      </c>
      <c r="AC118" s="15">
        <f t="shared" ref="AC118:AC130" si="139">(I118+J118+K118+L118+M118+N118+O118+P118+Q118+R118+S118+T118+U118+V118)*AE118</f>
        <v>0</v>
      </c>
      <c r="AD118" s="268">
        <f t="shared" ref="AD118:AD130" si="140">SUM(I118:V118)*AI118</f>
        <v>0</v>
      </c>
      <c r="AE118" s="195">
        <v>23.92</v>
      </c>
      <c r="AF118" s="9">
        <f t="shared" si="124"/>
        <v>0.67224080267558517</v>
      </c>
      <c r="AG118" s="8">
        <v>40</v>
      </c>
      <c r="AH118" s="9">
        <f t="shared" si="125"/>
        <v>0.40199999999999991</v>
      </c>
      <c r="AI118" s="226">
        <v>0.5</v>
      </c>
      <c r="AK118" s="8">
        <f t="shared" si="132"/>
        <v>30</v>
      </c>
      <c r="AL118" s="8">
        <f t="shared" si="133"/>
        <v>50</v>
      </c>
      <c r="AM118" s="221">
        <v>0.4</v>
      </c>
    </row>
    <row r="119" spans="1:39" ht="19.95" customHeight="1" x14ac:dyDescent="0.3">
      <c r="A119" s="3"/>
      <c r="B119" s="13" t="s">
        <v>261</v>
      </c>
      <c r="C119" s="13" t="s">
        <v>259</v>
      </c>
      <c r="D119" s="13" t="s">
        <v>166</v>
      </c>
      <c r="E119" s="13"/>
      <c r="F119" s="13">
        <v>10</v>
      </c>
      <c r="G119" s="196">
        <f t="shared" si="134"/>
        <v>56.25</v>
      </c>
      <c r="H119" s="15">
        <f t="shared" si="126"/>
        <v>5.625</v>
      </c>
      <c r="I119" s="51"/>
      <c r="J119" s="52"/>
      <c r="K119" s="53"/>
      <c r="L119" s="54"/>
      <c r="M119" s="55"/>
      <c r="N119" s="56"/>
      <c r="O119" s="57"/>
      <c r="P119" s="58"/>
      <c r="Q119" s="59"/>
      <c r="R119" s="60"/>
      <c r="S119" s="61"/>
      <c r="T119" s="192"/>
      <c r="U119" s="192"/>
      <c r="V119" s="51"/>
      <c r="W119" s="10">
        <f t="shared" si="135"/>
        <v>0</v>
      </c>
      <c r="Y119" s="201">
        <f t="shared" si="136"/>
        <v>0</v>
      </c>
      <c r="Z119" s="202">
        <f t="shared" si="137"/>
        <v>0</v>
      </c>
      <c r="AA119" s="152">
        <f t="shared" si="128"/>
        <v>0.2</v>
      </c>
      <c r="AB119" s="15">
        <f t="shared" si="138"/>
        <v>0</v>
      </c>
      <c r="AC119" s="15">
        <f t="shared" si="139"/>
        <v>0</v>
      </c>
      <c r="AD119" s="268">
        <f t="shared" si="140"/>
        <v>0</v>
      </c>
      <c r="AE119" s="195">
        <v>23.92</v>
      </c>
      <c r="AF119" s="9">
        <f t="shared" si="124"/>
        <v>0.8812709030100333</v>
      </c>
      <c r="AG119" s="8">
        <v>45</v>
      </c>
      <c r="AH119" s="9">
        <f t="shared" si="125"/>
        <v>0.46844444444444444</v>
      </c>
      <c r="AI119" s="226">
        <v>0.6</v>
      </c>
      <c r="AK119" s="8">
        <f t="shared" si="132"/>
        <v>33.75</v>
      </c>
      <c r="AL119" s="8">
        <f t="shared" si="133"/>
        <v>56.25</v>
      </c>
      <c r="AM119" s="221">
        <v>0.4</v>
      </c>
    </row>
    <row r="120" spans="1:39" ht="19.95" customHeight="1" x14ac:dyDescent="0.3">
      <c r="A120" s="3"/>
      <c r="B120" s="13" t="s">
        <v>262</v>
      </c>
      <c r="C120" s="13" t="s">
        <v>259</v>
      </c>
      <c r="D120" s="13" t="s">
        <v>169</v>
      </c>
      <c r="E120" s="13"/>
      <c r="F120" s="13">
        <v>10</v>
      </c>
      <c r="G120" s="196">
        <f t="shared" si="134"/>
        <v>68.75</v>
      </c>
      <c r="H120" s="15">
        <f t="shared" si="126"/>
        <v>6.875</v>
      </c>
      <c r="I120" s="51"/>
      <c r="J120" s="52"/>
      <c r="K120" s="53"/>
      <c r="L120" s="54"/>
      <c r="M120" s="55"/>
      <c r="N120" s="56"/>
      <c r="O120" s="57"/>
      <c r="P120" s="58"/>
      <c r="Q120" s="59"/>
      <c r="R120" s="60"/>
      <c r="S120" s="61"/>
      <c r="T120" s="192"/>
      <c r="U120" s="192"/>
      <c r="V120" s="51"/>
      <c r="W120" s="10">
        <f t="shared" si="135"/>
        <v>0</v>
      </c>
      <c r="Y120" s="201">
        <f t="shared" si="136"/>
        <v>0</v>
      </c>
      <c r="Z120" s="202">
        <f t="shared" si="137"/>
        <v>0</v>
      </c>
      <c r="AA120" s="152">
        <f t="shared" si="128"/>
        <v>0.2</v>
      </c>
      <c r="AB120" s="15">
        <f t="shared" si="138"/>
        <v>0</v>
      </c>
      <c r="AC120" s="15">
        <f t="shared" si="139"/>
        <v>0</v>
      </c>
      <c r="AD120" s="268">
        <f t="shared" si="140"/>
        <v>0</v>
      </c>
      <c r="AE120" s="195">
        <v>26</v>
      </c>
      <c r="AF120" s="9">
        <f t="shared" si="124"/>
        <v>1.1153846153846154</v>
      </c>
      <c r="AG120" s="8">
        <v>55</v>
      </c>
      <c r="AH120" s="9">
        <f t="shared" si="125"/>
        <v>0.52727272727272734</v>
      </c>
      <c r="AI120" s="226">
        <v>1.2</v>
      </c>
      <c r="AK120" s="8">
        <f t="shared" si="132"/>
        <v>41.25</v>
      </c>
      <c r="AL120" s="8">
        <f t="shared" si="133"/>
        <v>68.75</v>
      </c>
      <c r="AM120" s="221">
        <v>0.4</v>
      </c>
    </row>
    <row r="121" spans="1:39" ht="19.95" customHeight="1" x14ac:dyDescent="0.3">
      <c r="A121" s="3"/>
      <c r="B121" s="13" t="s">
        <v>263</v>
      </c>
      <c r="C121" s="13" t="s">
        <v>259</v>
      </c>
      <c r="D121" s="13" t="s">
        <v>170</v>
      </c>
      <c r="E121" s="13"/>
      <c r="F121" s="13">
        <v>10</v>
      </c>
      <c r="G121" s="196">
        <f t="shared" si="134"/>
        <v>150</v>
      </c>
      <c r="H121" s="15">
        <f t="shared" si="126"/>
        <v>15</v>
      </c>
      <c r="I121" s="51"/>
      <c r="J121" s="52"/>
      <c r="K121" s="53"/>
      <c r="L121" s="54"/>
      <c r="M121" s="55"/>
      <c r="N121" s="56"/>
      <c r="O121" s="57"/>
      <c r="P121" s="58"/>
      <c r="Q121" s="59"/>
      <c r="R121" s="60"/>
      <c r="S121" s="61"/>
      <c r="T121" s="192"/>
      <c r="U121" s="192"/>
      <c r="V121" s="51"/>
      <c r="W121" s="10">
        <f t="shared" si="135"/>
        <v>0</v>
      </c>
      <c r="Y121" s="201">
        <f t="shared" si="136"/>
        <v>0</v>
      </c>
      <c r="Z121" s="202">
        <f t="shared" si="137"/>
        <v>0</v>
      </c>
      <c r="AA121" s="152">
        <f t="shared" si="128"/>
        <v>0.2</v>
      </c>
      <c r="AB121" s="15">
        <f t="shared" si="138"/>
        <v>0</v>
      </c>
      <c r="AC121" s="15">
        <f t="shared" si="139"/>
        <v>0</v>
      </c>
      <c r="AD121" s="268">
        <f t="shared" si="140"/>
        <v>0</v>
      </c>
      <c r="AE121" s="195">
        <v>58.24</v>
      </c>
      <c r="AF121" s="9">
        <f t="shared" si="124"/>
        <v>1.0604395604395604</v>
      </c>
      <c r="AG121" s="8">
        <v>120</v>
      </c>
      <c r="AH121" s="9">
        <f t="shared" si="125"/>
        <v>0.51466666666666661</v>
      </c>
      <c r="AI121" s="226">
        <v>3.8</v>
      </c>
      <c r="AK121" s="8">
        <f t="shared" si="132"/>
        <v>90</v>
      </c>
      <c r="AL121" s="8">
        <f t="shared" si="133"/>
        <v>150</v>
      </c>
      <c r="AM121" s="221">
        <v>0.4</v>
      </c>
    </row>
    <row r="122" spans="1:39" ht="19.95" customHeight="1" x14ac:dyDescent="0.3">
      <c r="A122" s="3"/>
      <c r="B122" s="13" t="s">
        <v>264</v>
      </c>
      <c r="C122" s="13" t="s">
        <v>259</v>
      </c>
      <c r="D122" s="13" t="s">
        <v>167</v>
      </c>
      <c r="E122" s="13"/>
      <c r="F122" s="13">
        <v>10</v>
      </c>
      <c r="G122" s="196">
        <f t="shared" si="134"/>
        <v>300</v>
      </c>
      <c r="H122" s="15">
        <f t="shared" si="126"/>
        <v>30</v>
      </c>
      <c r="I122" s="51"/>
      <c r="J122" s="52"/>
      <c r="K122" s="53"/>
      <c r="L122" s="54"/>
      <c r="M122" s="55"/>
      <c r="N122" s="56"/>
      <c r="O122" s="57"/>
      <c r="P122" s="58"/>
      <c r="Q122" s="59"/>
      <c r="R122" s="60"/>
      <c r="S122" s="61"/>
      <c r="T122" s="192"/>
      <c r="U122" s="192"/>
      <c r="V122" s="51"/>
      <c r="W122" s="10">
        <f t="shared" si="135"/>
        <v>0</v>
      </c>
      <c r="Y122" s="201">
        <f t="shared" si="136"/>
        <v>0</v>
      </c>
      <c r="Z122" s="202">
        <f t="shared" si="137"/>
        <v>0</v>
      </c>
      <c r="AA122" s="152">
        <f t="shared" si="128"/>
        <v>0.2</v>
      </c>
      <c r="AB122" s="15">
        <f t="shared" si="138"/>
        <v>0</v>
      </c>
      <c r="AC122" s="15">
        <f t="shared" si="139"/>
        <v>0</v>
      </c>
      <c r="AD122" s="268">
        <f t="shared" si="140"/>
        <v>0</v>
      </c>
      <c r="AE122" s="195">
        <v>125.84</v>
      </c>
      <c r="AF122" s="9">
        <f t="shared" si="124"/>
        <v>0.90718372536554348</v>
      </c>
      <c r="AG122" s="8">
        <v>240</v>
      </c>
      <c r="AH122" s="9">
        <f t="shared" si="125"/>
        <v>0.47566666666666668</v>
      </c>
      <c r="AI122" s="226">
        <v>12.3</v>
      </c>
      <c r="AK122" s="8">
        <f t="shared" si="132"/>
        <v>180</v>
      </c>
      <c r="AL122" s="8">
        <f t="shared" si="133"/>
        <v>300</v>
      </c>
      <c r="AM122" s="221">
        <v>0.4</v>
      </c>
    </row>
    <row r="123" spans="1:39" ht="19.95" customHeight="1" x14ac:dyDescent="0.3">
      <c r="A123" s="3"/>
      <c r="B123" s="13" t="s">
        <v>265</v>
      </c>
      <c r="C123" s="13" t="s">
        <v>259</v>
      </c>
      <c r="D123" s="13" t="s">
        <v>300</v>
      </c>
      <c r="E123" s="13"/>
      <c r="F123" s="13">
        <v>10</v>
      </c>
      <c r="G123" s="196">
        <f t="shared" si="134"/>
        <v>475</v>
      </c>
      <c r="H123" s="15">
        <f t="shared" si="126"/>
        <v>47.5</v>
      </c>
      <c r="I123" s="51"/>
      <c r="J123" s="52"/>
      <c r="K123" s="53"/>
      <c r="L123" s="54"/>
      <c r="M123" s="55"/>
      <c r="N123" s="56"/>
      <c r="O123" s="57"/>
      <c r="P123" s="58"/>
      <c r="Q123" s="59"/>
      <c r="R123" s="60"/>
      <c r="S123" s="61"/>
      <c r="T123" s="192"/>
      <c r="U123" s="192"/>
      <c r="V123" s="51"/>
      <c r="W123" s="10">
        <f t="shared" ref="W123:W126" si="141">G123*(I123+J123+K123+L123+M123+N123+O123+P123+Q123+R123+S123+T123+U123+V123)</f>
        <v>0</v>
      </c>
      <c r="Y123" s="201">
        <f t="shared" ref="Y123:Y126" si="142">I123+J123+K123+L123+M123+N123+O123+P123+Q123+R123+S123+T123+U123+V123</f>
        <v>0</v>
      </c>
      <c r="Z123" s="202">
        <f t="shared" ref="Z123:Z126" si="143">Y123*F123</f>
        <v>0</v>
      </c>
      <c r="AA123" s="152">
        <f t="shared" si="128"/>
        <v>0.2</v>
      </c>
      <c r="AB123" s="15">
        <f t="shared" ref="AB123:AB126" si="144">W123-(W123*AA123)</f>
        <v>0</v>
      </c>
      <c r="AC123" s="15">
        <f t="shared" ref="AC123:AC126" si="145">(I123+J123+K123+L123+M123+N123+O123+P123+Q123+R123+S123+T123+U123+V123)*AE123</f>
        <v>0</v>
      </c>
      <c r="AD123" s="268">
        <f t="shared" ref="AD123:AD126" si="146">SUM(I123:V123)*AI123</f>
        <v>0</v>
      </c>
      <c r="AE123" s="200">
        <f>SUM(AE124:AE125)</f>
        <v>186.16000000000003</v>
      </c>
      <c r="AF123" s="9">
        <f t="shared" si="124"/>
        <v>1.0412548345509236</v>
      </c>
      <c r="AG123" s="200">
        <f t="shared" ref="AG123" si="147">SUM(AG124:AG125)</f>
        <v>380</v>
      </c>
      <c r="AH123" s="9">
        <f t="shared" si="125"/>
        <v>0.51010526315789462</v>
      </c>
      <c r="AI123" s="218">
        <f>SUM(AI124:AI125)</f>
        <v>23.9</v>
      </c>
      <c r="AK123" s="8">
        <f t="shared" si="132"/>
        <v>285</v>
      </c>
      <c r="AL123" s="8">
        <f t="shared" si="133"/>
        <v>475</v>
      </c>
      <c r="AM123" s="221">
        <v>0.4</v>
      </c>
    </row>
    <row r="124" spans="1:39" ht="19.95" customHeight="1" x14ac:dyDescent="0.3">
      <c r="A124" s="3"/>
      <c r="B124" s="198" t="s">
        <v>266</v>
      </c>
      <c r="C124" s="23" t="s">
        <v>259</v>
      </c>
      <c r="D124" s="338" t="s">
        <v>168</v>
      </c>
      <c r="E124" s="339"/>
      <c r="F124" s="198">
        <v>5</v>
      </c>
      <c r="G124" s="199">
        <f t="shared" ref="G124:G140" si="148">AL124</f>
        <v>275</v>
      </c>
      <c r="H124" s="15">
        <f t="shared" si="126"/>
        <v>55</v>
      </c>
      <c r="I124" s="51"/>
      <c r="J124" s="52"/>
      <c r="K124" s="53"/>
      <c r="L124" s="54"/>
      <c r="M124" s="55"/>
      <c r="N124" s="56"/>
      <c r="O124" s="57"/>
      <c r="P124" s="58"/>
      <c r="Q124" s="59"/>
      <c r="R124" s="60"/>
      <c r="S124" s="61"/>
      <c r="T124" s="192"/>
      <c r="U124" s="192"/>
      <c r="V124" s="51"/>
      <c r="W124" s="10">
        <f t="shared" si="141"/>
        <v>0</v>
      </c>
      <c r="Y124" s="201">
        <f t="shared" si="142"/>
        <v>0</v>
      </c>
      <c r="Z124" s="202">
        <f t="shared" si="143"/>
        <v>0</v>
      </c>
      <c r="AA124" s="152">
        <f t="shared" si="128"/>
        <v>0.2</v>
      </c>
      <c r="AB124" s="15">
        <f t="shared" si="144"/>
        <v>0</v>
      </c>
      <c r="AC124" s="15">
        <f t="shared" si="145"/>
        <v>0</v>
      </c>
      <c r="AD124" s="268">
        <f t="shared" si="146"/>
        <v>0</v>
      </c>
      <c r="AE124" s="195">
        <v>109.2</v>
      </c>
      <c r="AF124" s="9">
        <f t="shared" si="124"/>
        <v>1.0146520146520146</v>
      </c>
      <c r="AG124" s="200">
        <v>220</v>
      </c>
      <c r="AH124" s="9">
        <f t="shared" si="125"/>
        <v>0.50363636363636366</v>
      </c>
      <c r="AI124" s="226">
        <v>11.7</v>
      </c>
      <c r="AK124" s="8">
        <f t="shared" si="132"/>
        <v>165</v>
      </c>
      <c r="AL124" s="8">
        <f t="shared" si="133"/>
        <v>275</v>
      </c>
      <c r="AM124" s="221">
        <v>0.4</v>
      </c>
    </row>
    <row r="125" spans="1:39" ht="19.95" customHeight="1" x14ac:dyDescent="0.3">
      <c r="A125" s="3"/>
      <c r="B125" s="198" t="s">
        <v>267</v>
      </c>
      <c r="C125" s="23" t="s">
        <v>273</v>
      </c>
      <c r="D125" s="338" t="s">
        <v>168</v>
      </c>
      <c r="E125" s="339"/>
      <c r="F125" s="198">
        <v>5</v>
      </c>
      <c r="G125" s="199">
        <f t="shared" si="148"/>
        <v>200</v>
      </c>
      <c r="H125" s="15">
        <f t="shared" si="126"/>
        <v>40</v>
      </c>
      <c r="I125" s="51"/>
      <c r="J125" s="52"/>
      <c r="K125" s="53"/>
      <c r="L125" s="54"/>
      <c r="M125" s="55"/>
      <c r="N125" s="56"/>
      <c r="O125" s="57"/>
      <c r="P125" s="58"/>
      <c r="Q125" s="59"/>
      <c r="R125" s="60"/>
      <c r="S125" s="61"/>
      <c r="T125" s="192"/>
      <c r="U125" s="192"/>
      <c r="V125" s="51"/>
      <c r="W125" s="10">
        <f t="shared" si="141"/>
        <v>0</v>
      </c>
      <c r="Y125" s="201">
        <f t="shared" si="142"/>
        <v>0</v>
      </c>
      <c r="Z125" s="202">
        <f t="shared" si="143"/>
        <v>0</v>
      </c>
      <c r="AA125" s="152">
        <f t="shared" si="128"/>
        <v>0.2</v>
      </c>
      <c r="AB125" s="15">
        <f t="shared" si="144"/>
        <v>0</v>
      </c>
      <c r="AC125" s="15">
        <f t="shared" si="145"/>
        <v>0</v>
      </c>
      <c r="AD125" s="268">
        <f t="shared" si="146"/>
        <v>0</v>
      </c>
      <c r="AE125" s="195">
        <v>76.960000000000008</v>
      </c>
      <c r="AF125" s="9">
        <f t="shared" si="124"/>
        <v>1.0790020790020789</v>
      </c>
      <c r="AG125" s="200">
        <v>160</v>
      </c>
      <c r="AH125" s="9">
        <f t="shared" si="125"/>
        <v>0.51899999999999991</v>
      </c>
      <c r="AI125" s="226">
        <v>12.2</v>
      </c>
      <c r="AK125" s="8">
        <f t="shared" si="132"/>
        <v>120</v>
      </c>
      <c r="AL125" s="8">
        <f t="shared" si="133"/>
        <v>200</v>
      </c>
      <c r="AM125" s="221">
        <v>0.4</v>
      </c>
    </row>
    <row r="126" spans="1:39" ht="19.95" customHeight="1" x14ac:dyDescent="0.3">
      <c r="A126" s="3"/>
      <c r="B126" s="13" t="s">
        <v>269</v>
      </c>
      <c r="C126" s="13" t="s">
        <v>259</v>
      </c>
      <c r="D126" s="13" t="s">
        <v>298</v>
      </c>
      <c r="E126" s="13"/>
      <c r="F126" s="13">
        <v>10</v>
      </c>
      <c r="G126" s="196">
        <f t="shared" si="148"/>
        <v>900</v>
      </c>
      <c r="H126" s="15">
        <f t="shared" si="126"/>
        <v>90</v>
      </c>
      <c r="I126" s="51"/>
      <c r="J126" s="52"/>
      <c r="K126" s="53"/>
      <c r="L126" s="54"/>
      <c r="M126" s="55"/>
      <c r="N126" s="56"/>
      <c r="O126" s="57"/>
      <c r="P126" s="58"/>
      <c r="Q126" s="59"/>
      <c r="R126" s="60"/>
      <c r="S126" s="61"/>
      <c r="T126" s="192"/>
      <c r="U126" s="192"/>
      <c r="V126" s="51"/>
      <c r="W126" s="10">
        <f t="shared" si="141"/>
        <v>0</v>
      </c>
      <c r="Y126" s="201">
        <f t="shared" si="142"/>
        <v>0</v>
      </c>
      <c r="Z126" s="202">
        <f t="shared" si="143"/>
        <v>0</v>
      </c>
      <c r="AA126" s="152">
        <f t="shared" si="128"/>
        <v>0.2</v>
      </c>
      <c r="AB126" s="15">
        <f t="shared" si="144"/>
        <v>0</v>
      </c>
      <c r="AC126" s="15">
        <f t="shared" si="145"/>
        <v>0</v>
      </c>
      <c r="AD126" s="268">
        <f t="shared" si="146"/>
        <v>0</v>
      </c>
      <c r="AE126" s="200">
        <f>SUM(AE127:AE130)</f>
        <v>374.40000000000003</v>
      </c>
      <c r="AF126" s="9">
        <f t="shared" si="124"/>
        <v>0.92307692307692291</v>
      </c>
      <c r="AG126" s="200">
        <f t="shared" ref="AG126" si="149">SUM(AG127:AG130)</f>
        <v>720</v>
      </c>
      <c r="AH126" s="9">
        <f t="shared" si="125"/>
        <v>0.48</v>
      </c>
      <c r="AI126" s="218">
        <f>SUM(AI127:AI130)</f>
        <v>44.2</v>
      </c>
      <c r="AK126" s="8">
        <f t="shared" si="132"/>
        <v>540</v>
      </c>
      <c r="AL126" s="8">
        <f t="shared" si="133"/>
        <v>900</v>
      </c>
      <c r="AM126" s="221">
        <v>0.4</v>
      </c>
    </row>
    <row r="127" spans="1:39" ht="19.95" customHeight="1" x14ac:dyDescent="0.3">
      <c r="A127" s="3"/>
      <c r="B127" s="198" t="s">
        <v>268</v>
      </c>
      <c r="C127" s="23" t="s">
        <v>275</v>
      </c>
      <c r="D127" s="338" t="s">
        <v>274</v>
      </c>
      <c r="E127" s="339"/>
      <c r="F127" s="198">
        <v>3</v>
      </c>
      <c r="G127" s="199">
        <f t="shared" ref="G127:G129" si="150">AL127</f>
        <v>150</v>
      </c>
      <c r="H127" s="15">
        <f t="shared" si="126"/>
        <v>50</v>
      </c>
      <c r="I127" s="51"/>
      <c r="J127" s="52"/>
      <c r="K127" s="53"/>
      <c r="L127" s="54"/>
      <c r="M127" s="55"/>
      <c r="N127" s="56"/>
      <c r="O127" s="57"/>
      <c r="P127" s="58"/>
      <c r="Q127" s="59"/>
      <c r="R127" s="60"/>
      <c r="S127" s="61"/>
      <c r="T127" s="192"/>
      <c r="U127" s="192"/>
      <c r="V127" s="51"/>
      <c r="W127" s="10">
        <f t="shared" si="135"/>
        <v>0</v>
      </c>
      <c r="Y127" s="201">
        <f t="shared" si="136"/>
        <v>0</v>
      </c>
      <c r="Z127" s="202">
        <f t="shared" si="137"/>
        <v>0</v>
      </c>
      <c r="AA127" s="152">
        <f t="shared" si="128"/>
        <v>0.2</v>
      </c>
      <c r="AB127" s="15">
        <f t="shared" si="138"/>
        <v>0</v>
      </c>
      <c r="AC127" s="15">
        <f t="shared" si="139"/>
        <v>0</v>
      </c>
      <c r="AD127" s="268">
        <f t="shared" si="140"/>
        <v>0</v>
      </c>
      <c r="AE127" s="195">
        <v>63.440000000000005</v>
      </c>
      <c r="AF127" s="9">
        <f t="shared" si="124"/>
        <v>0.89155107187894056</v>
      </c>
      <c r="AG127" s="200">
        <v>120</v>
      </c>
      <c r="AH127" s="9">
        <f t="shared" si="125"/>
        <v>0.47133333333333327</v>
      </c>
      <c r="AI127" s="226">
        <v>7.6</v>
      </c>
      <c r="AK127" s="8">
        <f t="shared" si="132"/>
        <v>90</v>
      </c>
      <c r="AL127" s="8">
        <f t="shared" si="133"/>
        <v>150</v>
      </c>
      <c r="AM127" s="221">
        <v>0.4</v>
      </c>
    </row>
    <row r="128" spans="1:39" ht="19.95" customHeight="1" x14ac:dyDescent="0.3">
      <c r="A128" s="3"/>
      <c r="B128" s="198" t="s">
        <v>270</v>
      </c>
      <c r="C128" s="23" t="s">
        <v>276</v>
      </c>
      <c r="D128" s="338" t="s">
        <v>274</v>
      </c>
      <c r="E128" s="339"/>
      <c r="F128" s="198">
        <v>3</v>
      </c>
      <c r="G128" s="199">
        <f t="shared" si="150"/>
        <v>175</v>
      </c>
      <c r="H128" s="15">
        <f t="shared" si="126"/>
        <v>58.333333333333336</v>
      </c>
      <c r="I128" s="51"/>
      <c r="J128" s="52"/>
      <c r="K128" s="53"/>
      <c r="L128" s="54"/>
      <c r="M128" s="55"/>
      <c r="N128" s="56"/>
      <c r="O128" s="57"/>
      <c r="P128" s="58"/>
      <c r="Q128" s="59"/>
      <c r="R128" s="60"/>
      <c r="S128" s="61"/>
      <c r="T128" s="192"/>
      <c r="U128" s="192"/>
      <c r="V128" s="51"/>
      <c r="W128" s="10">
        <f t="shared" si="135"/>
        <v>0</v>
      </c>
      <c r="Y128" s="201">
        <f t="shared" si="136"/>
        <v>0</v>
      </c>
      <c r="Z128" s="202">
        <f t="shared" si="137"/>
        <v>0</v>
      </c>
      <c r="AA128" s="152">
        <f t="shared" si="128"/>
        <v>0.2</v>
      </c>
      <c r="AB128" s="15">
        <f t="shared" si="138"/>
        <v>0</v>
      </c>
      <c r="AC128" s="15">
        <f t="shared" si="139"/>
        <v>0</v>
      </c>
      <c r="AD128" s="268">
        <f t="shared" si="140"/>
        <v>0</v>
      </c>
      <c r="AE128" s="195">
        <v>68.64</v>
      </c>
      <c r="AF128" s="9">
        <f t="shared" si="124"/>
        <v>1.0396270396270395</v>
      </c>
      <c r="AG128" s="8">
        <v>140</v>
      </c>
      <c r="AH128" s="9">
        <f t="shared" si="125"/>
        <v>0.50971428571428579</v>
      </c>
      <c r="AI128" s="226">
        <v>7.7</v>
      </c>
      <c r="AK128" s="8">
        <f t="shared" si="132"/>
        <v>105</v>
      </c>
      <c r="AL128" s="8">
        <f t="shared" si="133"/>
        <v>175</v>
      </c>
      <c r="AM128" s="221">
        <v>0.4</v>
      </c>
    </row>
    <row r="129" spans="1:39" ht="19.95" customHeight="1" x14ac:dyDescent="0.3">
      <c r="A129" s="3"/>
      <c r="B129" s="198" t="s">
        <v>271</v>
      </c>
      <c r="C129" s="23" t="s">
        <v>277</v>
      </c>
      <c r="D129" s="338" t="s">
        <v>274</v>
      </c>
      <c r="E129" s="339"/>
      <c r="F129" s="198">
        <v>2</v>
      </c>
      <c r="G129" s="199">
        <f t="shared" si="150"/>
        <v>275</v>
      </c>
      <c r="H129" s="15">
        <f t="shared" si="126"/>
        <v>137.5</v>
      </c>
      <c r="I129" s="51"/>
      <c r="J129" s="52"/>
      <c r="K129" s="53"/>
      <c r="L129" s="54"/>
      <c r="M129" s="55"/>
      <c r="N129" s="56"/>
      <c r="O129" s="57"/>
      <c r="P129" s="58"/>
      <c r="Q129" s="59"/>
      <c r="R129" s="60"/>
      <c r="S129" s="61"/>
      <c r="T129" s="192"/>
      <c r="U129" s="192"/>
      <c r="V129" s="51"/>
      <c r="W129" s="10">
        <f t="shared" si="135"/>
        <v>0</v>
      </c>
      <c r="Y129" s="201">
        <f t="shared" si="136"/>
        <v>0</v>
      </c>
      <c r="Z129" s="202">
        <f t="shared" si="137"/>
        <v>0</v>
      </c>
      <c r="AA129" s="152">
        <f t="shared" si="128"/>
        <v>0.2</v>
      </c>
      <c r="AB129" s="15">
        <f t="shared" si="138"/>
        <v>0</v>
      </c>
      <c r="AC129" s="15">
        <f t="shared" si="139"/>
        <v>0</v>
      </c>
      <c r="AD129" s="268">
        <f t="shared" si="140"/>
        <v>0</v>
      </c>
      <c r="AE129" s="195">
        <v>114.4</v>
      </c>
      <c r="AF129" s="9">
        <f t="shared" si="124"/>
        <v>0.92307692307692302</v>
      </c>
      <c r="AG129" s="8">
        <v>220</v>
      </c>
      <c r="AH129" s="9">
        <f t="shared" si="125"/>
        <v>0.48</v>
      </c>
      <c r="AI129" s="226">
        <v>13</v>
      </c>
      <c r="AK129" s="8">
        <f t="shared" si="132"/>
        <v>165</v>
      </c>
      <c r="AL129" s="8">
        <f t="shared" si="133"/>
        <v>275</v>
      </c>
      <c r="AM129" s="221">
        <v>0.4</v>
      </c>
    </row>
    <row r="130" spans="1:39" ht="19.95" customHeight="1" x14ac:dyDescent="0.3">
      <c r="A130" s="3"/>
      <c r="B130" s="198" t="s">
        <v>272</v>
      </c>
      <c r="C130" s="23" t="s">
        <v>278</v>
      </c>
      <c r="D130" s="338" t="s">
        <v>274</v>
      </c>
      <c r="E130" s="339"/>
      <c r="F130" s="198">
        <v>2</v>
      </c>
      <c r="G130" s="199">
        <f t="shared" si="148"/>
        <v>300</v>
      </c>
      <c r="H130" s="15">
        <f t="shared" si="126"/>
        <v>150</v>
      </c>
      <c r="I130" s="51"/>
      <c r="J130" s="52"/>
      <c r="K130" s="53"/>
      <c r="L130" s="54"/>
      <c r="M130" s="55"/>
      <c r="N130" s="56"/>
      <c r="O130" s="57"/>
      <c r="P130" s="58"/>
      <c r="Q130" s="59"/>
      <c r="R130" s="60"/>
      <c r="S130" s="61"/>
      <c r="T130" s="192"/>
      <c r="U130" s="192"/>
      <c r="V130" s="51"/>
      <c r="W130" s="10">
        <f t="shared" si="135"/>
        <v>0</v>
      </c>
      <c r="Y130" s="201">
        <f t="shared" si="136"/>
        <v>0</v>
      </c>
      <c r="Z130" s="202">
        <f t="shared" si="137"/>
        <v>0</v>
      </c>
      <c r="AA130" s="152">
        <f t="shared" si="128"/>
        <v>0.2</v>
      </c>
      <c r="AB130" s="15">
        <f t="shared" si="138"/>
        <v>0</v>
      </c>
      <c r="AC130" s="15">
        <f t="shared" si="139"/>
        <v>0</v>
      </c>
      <c r="AD130" s="268">
        <f t="shared" si="140"/>
        <v>0</v>
      </c>
      <c r="AE130" s="195">
        <v>127.92</v>
      </c>
      <c r="AF130" s="9">
        <f t="shared" si="124"/>
        <v>0.8761726078799249</v>
      </c>
      <c r="AG130" s="8">
        <v>240</v>
      </c>
      <c r="AH130" s="9">
        <f t="shared" si="125"/>
        <v>0.46699999999999997</v>
      </c>
      <c r="AI130" s="226">
        <v>15.9</v>
      </c>
      <c r="AK130" s="8">
        <f t="shared" si="132"/>
        <v>180</v>
      </c>
      <c r="AL130" s="8">
        <f t="shared" si="133"/>
        <v>300</v>
      </c>
      <c r="AM130" s="221">
        <v>0.4</v>
      </c>
    </row>
    <row r="131" spans="1:39" ht="25.05" customHeight="1" x14ac:dyDescent="0.3">
      <c r="A131" s="3"/>
      <c r="B131" s="142"/>
      <c r="C131" s="143"/>
      <c r="D131" s="143"/>
      <c r="E131" s="209" t="s">
        <v>356</v>
      </c>
      <c r="F131" s="143"/>
      <c r="G131" s="143"/>
      <c r="H131" s="143"/>
      <c r="I131" s="7"/>
      <c r="J131" s="7"/>
      <c r="K131" s="7"/>
      <c r="L131" s="7"/>
      <c r="M131" s="7"/>
      <c r="N131" s="7"/>
      <c r="O131" s="7"/>
      <c r="P131" s="7"/>
      <c r="Q131" s="7"/>
      <c r="R131" s="7"/>
      <c r="S131" s="7"/>
      <c r="T131" s="7"/>
      <c r="U131" s="7"/>
      <c r="V131" s="7"/>
      <c r="W131" s="6"/>
      <c r="X131" s="6"/>
      <c r="Y131" s="7"/>
      <c r="Z131" s="205"/>
      <c r="AA131" s="207"/>
      <c r="AD131" s="269"/>
      <c r="AL131" s="8">
        <f t="shared" si="133"/>
        <v>0</v>
      </c>
    </row>
    <row r="132" spans="1:39" ht="19.95" customHeight="1" x14ac:dyDescent="0.3">
      <c r="A132" s="3"/>
      <c r="B132" s="280" t="s">
        <v>357</v>
      </c>
      <c r="C132" s="281" t="s">
        <v>33</v>
      </c>
      <c r="D132" s="282"/>
      <c r="E132" s="283"/>
      <c r="F132" s="284">
        <v>6</v>
      </c>
      <c r="G132" s="285">
        <f t="shared" si="148"/>
        <v>1000</v>
      </c>
      <c r="H132" s="286">
        <f t="shared" ref="H132:H140" si="151">G132/F132</f>
        <v>166.66666666666666</v>
      </c>
      <c r="I132" s="51"/>
      <c r="J132" s="52"/>
      <c r="K132" s="53"/>
      <c r="L132" s="54"/>
      <c r="M132" s="55"/>
      <c r="N132" s="56"/>
      <c r="O132" s="57"/>
      <c r="P132" s="58"/>
      <c r="Q132" s="59"/>
      <c r="R132" s="60"/>
      <c r="S132" s="61"/>
      <c r="T132" s="51"/>
      <c r="U132" s="192"/>
      <c r="V132" s="51"/>
      <c r="W132" s="10">
        <f t="shared" ref="W132:W140" si="152">G132*(I132+J132+K132+L132+M132+N132+O132+P132+Q132+R132+S132+T132+U132+V132)</f>
        <v>0</v>
      </c>
      <c r="Y132" s="201">
        <f t="shared" ref="Y132:Y140" si="153">I132+J132+K132+L132+M132+N132+O132+P132+Q132+R132+S132+T132+U132+V132</f>
        <v>0</v>
      </c>
      <c r="Z132" s="202">
        <f t="shared" ref="Z132:Z140" si="154">Y132*F132</f>
        <v>0</v>
      </c>
      <c r="AA132" s="152">
        <f t="shared" ref="AA132:AA140" si="155">$AA$9</f>
        <v>0.2</v>
      </c>
      <c r="AB132" s="15">
        <f>W132-(W132*AA132)</f>
        <v>0</v>
      </c>
      <c r="AC132" s="15">
        <f>(I132+J132+K132+L132+M132+N132+O132+P132+Q132+R132+S132+T132+U132+V132)*AE132</f>
        <v>0</v>
      </c>
      <c r="AD132" s="268">
        <f>SUM(I132:V132)*AI132</f>
        <v>0</v>
      </c>
      <c r="AE132" s="8">
        <v>447</v>
      </c>
      <c r="AF132" s="9">
        <f t="shared" ref="AF132:AF140" si="156">(AG132-AE132)/AE132</f>
        <v>0.78970917225950787</v>
      </c>
      <c r="AG132" s="8">
        <f>AG133+AG137</f>
        <v>800</v>
      </c>
      <c r="AH132" s="9">
        <f t="shared" ref="AH132:AH140" si="157">1-(AE132/AG132)</f>
        <v>0.44125000000000003</v>
      </c>
      <c r="AI132" s="218">
        <f>AI133+AI137</f>
        <v>41.4</v>
      </c>
      <c r="AK132" s="8">
        <f t="shared" ref="AK132:AK140" si="158">AL132-(AL132*AM132)</f>
        <v>600</v>
      </c>
      <c r="AL132" s="8">
        <f t="shared" si="133"/>
        <v>1000</v>
      </c>
      <c r="AM132" s="221">
        <v>0.4</v>
      </c>
    </row>
    <row r="133" spans="1:39" ht="19.95" customHeight="1" x14ac:dyDescent="0.3">
      <c r="A133" s="3"/>
      <c r="B133" s="280" t="s">
        <v>358</v>
      </c>
      <c r="C133" s="353" t="s">
        <v>372</v>
      </c>
      <c r="D133" s="354"/>
      <c r="E133" s="355"/>
      <c r="F133" s="280">
        <v>3</v>
      </c>
      <c r="G133" s="285">
        <f t="shared" si="148"/>
        <v>500</v>
      </c>
      <c r="H133" s="286">
        <f t="shared" si="151"/>
        <v>166.66666666666666</v>
      </c>
      <c r="I133" s="51"/>
      <c r="J133" s="52"/>
      <c r="K133" s="53"/>
      <c r="L133" s="54"/>
      <c r="M133" s="55"/>
      <c r="N133" s="56"/>
      <c r="O133" s="57"/>
      <c r="P133" s="58"/>
      <c r="Q133" s="59"/>
      <c r="R133" s="60"/>
      <c r="S133" s="61"/>
      <c r="T133" s="51"/>
      <c r="U133" s="192"/>
      <c r="V133" s="51"/>
      <c r="W133" s="10">
        <f t="shared" si="152"/>
        <v>0</v>
      </c>
      <c r="Y133" s="201">
        <f t="shared" si="153"/>
        <v>0</v>
      </c>
      <c r="Z133" s="202">
        <f t="shared" si="154"/>
        <v>0</v>
      </c>
      <c r="AA133" s="152">
        <f t="shared" si="155"/>
        <v>0.2</v>
      </c>
      <c r="AB133" s="15">
        <f t="shared" ref="AB133:AB140" si="159">W133-(W133*AA133)</f>
        <v>0</v>
      </c>
      <c r="AC133" s="15">
        <f t="shared" ref="AC133:AC140" si="160">(I133+J133+K133+L133+M133+N133+O133+P133+Q133+R133+S133+T133+U133+V133)*AE133</f>
        <v>0</v>
      </c>
      <c r="AD133" s="268">
        <f t="shared" ref="AD133:AD140" si="161">SUM(I133:V133)*AI133</f>
        <v>0</v>
      </c>
      <c r="AE133" s="195">
        <v>226</v>
      </c>
      <c r="AF133" s="129">
        <f t="shared" si="156"/>
        <v>0.76991150442477874</v>
      </c>
      <c r="AG133" s="8">
        <v>400</v>
      </c>
      <c r="AH133" s="129">
        <f t="shared" si="157"/>
        <v>0.43500000000000005</v>
      </c>
      <c r="AI133" s="218">
        <f>SUM(AI134:AI136)</f>
        <v>25.4</v>
      </c>
      <c r="AK133" s="8">
        <f t="shared" si="158"/>
        <v>300</v>
      </c>
      <c r="AL133" s="8">
        <f t="shared" si="133"/>
        <v>500</v>
      </c>
      <c r="AM133" s="221">
        <v>0.4</v>
      </c>
    </row>
    <row r="134" spans="1:39" ht="19.95" customHeight="1" x14ac:dyDescent="0.3">
      <c r="A134" s="3"/>
      <c r="B134" s="277" t="s">
        <v>359</v>
      </c>
      <c r="C134" s="278" t="s">
        <v>25</v>
      </c>
      <c r="D134" s="335" t="s">
        <v>366</v>
      </c>
      <c r="E134" s="336"/>
      <c r="F134" s="277">
        <v>1</v>
      </c>
      <c r="G134" s="279">
        <f t="shared" si="148"/>
        <v>100</v>
      </c>
      <c r="H134" s="286">
        <f t="shared" si="151"/>
        <v>100</v>
      </c>
      <c r="I134" s="51"/>
      <c r="J134" s="52"/>
      <c r="K134" s="53"/>
      <c r="L134" s="54"/>
      <c r="M134" s="55"/>
      <c r="N134" s="56"/>
      <c r="O134" s="57"/>
      <c r="P134" s="58"/>
      <c r="Q134" s="59"/>
      <c r="R134" s="60"/>
      <c r="S134" s="61"/>
      <c r="T134" s="51"/>
      <c r="U134" s="192"/>
      <c r="V134" s="51"/>
      <c r="W134" s="10">
        <f t="shared" si="152"/>
        <v>0</v>
      </c>
      <c r="Y134" s="201">
        <f t="shared" si="153"/>
        <v>0</v>
      </c>
      <c r="Z134" s="202">
        <f t="shared" si="154"/>
        <v>0</v>
      </c>
      <c r="AA134" s="152">
        <f t="shared" si="155"/>
        <v>0.2</v>
      </c>
      <c r="AB134" s="15">
        <f t="shared" si="159"/>
        <v>0</v>
      </c>
      <c r="AC134" s="15">
        <f t="shared" si="160"/>
        <v>0</v>
      </c>
      <c r="AD134" s="268">
        <f t="shared" si="161"/>
        <v>0</v>
      </c>
      <c r="AE134" s="195">
        <v>52</v>
      </c>
      <c r="AF134" s="9">
        <f t="shared" si="156"/>
        <v>0.53846153846153844</v>
      </c>
      <c r="AG134" s="8">
        <v>80</v>
      </c>
      <c r="AH134" s="9">
        <f t="shared" si="157"/>
        <v>0.35</v>
      </c>
      <c r="AI134" s="225">
        <v>2.4</v>
      </c>
      <c r="AK134" s="8">
        <f t="shared" si="158"/>
        <v>60</v>
      </c>
      <c r="AL134" s="8">
        <f t="shared" si="133"/>
        <v>100</v>
      </c>
      <c r="AM134" s="221">
        <v>0.4</v>
      </c>
    </row>
    <row r="135" spans="1:39" ht="19.95" customHeight="1" x14ac:dyDescent="0.3">
      <c r="A135" s="3"/>
      <c r="B135" s="277" t="s">
        <v>360</v>
      </c>
      <c r="C135" s="278" t="s">
        <v>25</v>
      </c>
      <c r="D135" s="335" t="s">
        <v>367</v>
      </c>
      <c r="E135" s="336"/>
      <c r="F135" s="277">
        <v>1</v>
      </c>
      <c r="G135" s="279">
        <f t="shared" si="148"/>
        <v>150</v>
      </c>
      <c r="H135" s="286">
        <f t="shared" si="151"/>
        <v>150</v>
      </c>
      <c r="I135" s="51"/>
      <c r="J135" s="52"/>
      <c r="K135" s="53"/>
      <c r="L135" s="54"/>
      <c r="M135" s="55"/>
      <c r="N135" s="56"/>
      <c r="O135" s="57"/>
      <c r="P135" s="58"/>
      <c r="Q135" s="59"/>
      <c r="R135" s="60"/>
      <c r="S135" s="61"/>
      <c r="T135" s="51"/>
      <c r="U135" s="192"/>
      <c r="V135" s="51"/>
      <c r="W135" s="10">
        <f t="shared" si="152"/>
        <v>0</v>
      </c>
      <c r="Y135" s="201">
        <f t="shared" si="153"/>
        <v>0</v>
      </c>
      <c r="Z135" s="202">
        <f t="shared" si="154"/>
        <v>0</v>
      </c>
      <c r="AA135" s="152">
        <f t="shared" si="155"/>
        <v>0.2</v>
      </c>
      <c r="AB135" s="15">
        <f t="shared" si="159"/>
        <v>0</v>
      </c>
      <c r="AC135" s="15">
        <f t="shared" si="160"/>
        <v>0</v>
      </c>
      <c r="AD135" s="268">
        <f t="shared" si="161"/>
        <v>0</v>
      </c>
      <c r="AE135" s="195">
        <v>68</v>
      </c>
      <c r="AF135" s="9">
        <f t="shared" si="156"/>
        <v>0.76470588235294112</v>
      </c>
      <c r="AG135" s="8">
        <v>120</v>
      </c>
      <c r="AH135" s="9">
        <f t="shared" si="157"/>
        <v>0.43333333333333335</v>
      </c>
      <c r="AI135" s="225">
        <v>7</v>
      </c>
      <c r="AK135" s="8">
        <f t="shared" si="158"/>
        <v>90</v>
      </c>
      <c r="AL135" s="8">
        <f t="shared" si="133"/>
        <v>150</v>
      </c>
      <c r="AM135" s="221">
        <v>0.4</v>
      </c>
    </row>
    <row r="136" spans="1:39" ht="19.95" customHeight="1" x14ac:dyDescent="0.3">
      <c r="A136" s="3"/>
      <c r="B136" s="277" t="s">
        <v>361</v>
      </c>
      <c r="C136" s="278" t="s">
        <v>25</v>
      </c>
      <c r="D136" s="335" t="s">
        <v>368</v>
      </c>
      <c r="E136" s="336"/>
      <c r="F136" s="277">
        <v>1</v>
      </c>
      <c r="G136" s="279">
        <f t="shared" si="148"/>
        <v>250</v>
      </c>
      <c r="H136" s="286">
        <f t="shared" si="151"/>
        <v>250</v>
      </c>
      <c r="I136" s="51"/>
      <c r="J136" s="52"/>
      <c r="K136" s="53"/>
      <c r="L136" s="54"/>
      <c r="M136" s="55"/>
      <c r="N136" s="56"/>
      <c r="O136" s="57"/>
      <c r="P136" s="58"/>
      <c r="Q136" s="59"/>
      <c r="R136" s="60"/>
      <c r="S136" s="61"/>
      <c r="T136" s="51"/>
      <c r="U136" s="192"/>
      <c r="V136" s="51"/>
      <c r="W136" s="10">
        <f t="shared" si="152"/>
        <v>0</v>
      </c>
      <c r="Y136" s="201">
        <f t="shared" si="153"/>
        <v>0</v>
      </c>
      <c r="Z136" s="202">
        <f t="shared" si="154"/>
        <v>0</v>
      </c>
      <c r="AA136" s="152">
        <f t="shared" si="155"/>
        <v>0.2</v>
      </c>
      <c r="AB136" s="15">
        <f t="shared" si="159"/>
        <v>0</v>
      </c>
      <c r="AC136" s="15">
        <f t="shared" si="160"/>
        <v>0</v>
      </c>
      <c r="AD136" s="268">
        <f t="shared" si="161"/>
        <v>0</v>
      </c>
      <c r="AE136" s="195">
        <v>106</v>
      </c>
      <c r="AF136" s="9">
        <f t="shared" si="156"/>
        <v>0.8867924528301887</v>
      </c>
      <c r="AG136" s="8">
        <v>200</v>
      </c>
      <c r="AH136" s="9">
        <f t="shared" si="157"/>
        <v>0.47</v>
      </c>
      <c r="AI136" s="225">
        <v>16</v>
      </c>
      <c r="AK136" s="8">
        <f t="shared" si="158"/>
        <v>150</v>
      </c>
      <c r="AL136" s="8">
        <f t="shared" si="133"/>
        <v>250</v>
      </c>
      <c r="AM136" s="221">
        <v>0.4</v>
      </c>
    </row>
    <row r="137" spans="1:39" ht="19.95" customHeight="1" x14ac:dyDescent="0.3">
      <c r="A137" s="3"/>
      <c r="B137" s="280" t="s">
        <v>362</v>
      </c>
      <c r="C137" s="353" t="s">
        <v>373</v>
      </c>
      <c r="D137" s="354"/>
      <c r="E137" s="355"/>
      <c r="F137" s="280">
        <v>3</v>
      </c>
      <c r="G137" s="285">
        <f t="shared" si="148"/>
        <v>500</v>
      </c>
      <c r="H137" s="286">
        <f t="shared" si="151"/>
        <v>166.66666666666666</v>
      </c>
      <c r="I137" s="51"/>
      <c r="J137" s="52"/>
      <c r="K137" s="53"/>
      <c r="L137" s="54"/>
      <c r="M137" s="55"/>
      <c r="N137" s="56"/>
      <c r="O137" s="57"/>
      <c r="P137" s="58"/>
      <c r="Q137" s="59"/>
      <c r="R137" s="60"/>
      <c r="S137" s="61"/>
      <c r="T137" s="51"/>
      <c r="U137" s="192"/>
      <c r="V137" s="51"/>
      <c r="W137" s="10">
        <f t="shared" si="152"/>
        <v>0</v>
      </c>
      <c r="Y137" s="201">
        <f t="shared" si="153"/>
        <v>0</v>
      </c>
      <c r="Z137" s="202">
        <f t="shared" si="154"/>
        <v>0</v>
      </c>
      <c r="AA137" s="152">
        <f t="shared" si="155"/>
        <v>0.2</v>
      </c>
      <c r="AB137" s="15">
        <f t="shared" si="159"/>
        <v>0</v>
      </c>
      <c r="AC137" s="15">
        <f t="shared" si="160"/>
        <v>0</v>
      </c>
      <c r="AD137" s="268">
        <f t="shared" si="161"/>
        <v>0</v>
      </c>
      <c r="AE137" s="195">
        <v>221</v>
      </c>
      <c r="AF137" s="9">
        <f t="shared" si="156"/>
        <v>0.80995475113122173</v>
      </c>
      <c r="AG137" s="8">
        <v>400</v>
      </c>
      <c r="AH137" s="9">
        <f t="shared" si="157"/>
        <v>0.44750000000000001</v>
      </c>
      <c r="AI137" s="218">
        <f>SUM(AI138:AI140)</f>
        <v>16</v>
      </c>
      <c r="AK137" s="8">
        <f t="shared" si="158"/>
        <v>300</v>
      </c>
      <c r="AL137" s="8">
        <f t="shared" si="133"/>
        <v>500</v>
      </c>
      <c r="AM137" s="221">
        <v>0.4</v>
      </c>
    </row>
    <row r="138" spans="1:39" ht="19.95" customHeight="1" x14ac:dyDescent="0.3">
      <c r="A138" s="3"/>
      <c r="B138" s="277" t="s">
        <v>363</v>
      </c>
      <c r="C138" s="278" t="s">
        <v>25</v>
      </c>
      <c r="D138" s="335" t="s">
        <v>369</v>
      </c>
      <c r="E138" s="336"/>
      <c r="F138" s="277">
        <v>1</v>
      </c>
      <c r="G138" s="279">
        <f t="shared" si="148"/>
        <v>100</v>
      </c>
      <c r="H138" s="286">
        <f t="shared" si="151"/>
        <v>100</v>
      </c>
      <c r="I138" s="51"/>
      <c r="J138" s="52"/>
      <c r="K138" s="53"/>
      <c r="L138" s="54"/>
      <c r="M138" s="55"/>
      <c r="N138" s="56"/>
      <c r="O138" s="57"/>
      <c r="P138" s="58"/>
      <c r="Q138" s="59"/>
      <c r="R138" s="60"/>
      <c r="S138" s="61"/>
      <c r="T138" s="51"/>
      <c r="U138" s="192"/>
      <c r="V138" s="51"/>
      <c r="W138" s="10">
        <f t="shared" si="152"/>
        <v>0</v>
      </c>
      <c r="Y138" s="201">
        <f t="shared" si="153"/>
        <v>0</v>
      </c>
      <c r="Z138" s="202">
        <f t="shared" si="154"/>
        <v>0</v>
      </c>
      <c r="AA138" s="152">
        <f t="shared" si="155"/>
        <v>0.2</v>
      </c>
      <c r="AB138" s="15">
        <f t="shared" si="159"/>
        <v>0</v>
      </c>
      <c r="AC138" s="15">
        <f t="shared" si="160"/>
        <v>0</v>
      </c>
      <c r="AD138" s="268">
        <f t="shared" si="161"/>
        <v>0</v>
      </c>
      <c r="AE138" s="195">
        <v>47</v>
      </c>
      <c r="AF138" s="9">
        <f t="shared" si="156"/>
        <v>0.7021276595744681</v>
      </c>
      <c r="AG138" s="8">
        <v>80</v>
      </c>
      <c r="AH138" s="9">
        <f t="shared" si="157"/>
        <v>0.41249999999999998</v>
      </c>
      <c r="AI138" s="225">
        <v>2</v>
      </c>
      <c r="AK138" s="8">
        <f t="shared" si="158"/>
        <v>60</v>
      </c>
      <c r="AL138" s="8">
        <f t="shared" si="133"/>
        <v>100</v>
      </c>
      <c r="AM138" s="221">
        <v>0.4</v>
      </c>
    </row>
    <row r="139" spans="1:39" ht="19.95" customHeight="1" x14ac:dyDescent="0.3">
      <c r="A139" s="3"/>
      <c r="B139" s="277" t="s">
        <v>364</v>
      </c>
      <c r="C139" s="278" t="s">
        <v>25</v>
      </c>
      <c r="D139" s="335" t="s">
        <v>370</v>
      </c>
      <c r="E139" s="336"/>
      <c r="F139" s="277">
        <v>1</v>
      </c>
      <c r="G139" s="279">
        <f t="shared" si="148"/>
        <v>150</v>
      </c>
      <c r="H139" s="286">
        <f t="shared" si="151"/>
        <v>150</v>
      </c>
      <c r="I139" s="51"/>
      <c r="J139" s="52"/>
      <c r="K139" s="53"/>
      <c r="L139" s="54"/>
      <c r="M139" s="55"/>
      <c r="N139" s="56"/>
      <c r="O139" s="57"/>
      <c r="P139" s="58"/>
      <c r="Q139" s="59"/>
      <c r="R139" s="60"/>
      <c r="S139" s="61"/>
      <c r="T139" s="51"/>
      <c r="U139" s="192"/>
      <c r="V139" s="51"/>
      <c r="W139" s="10">
        <f t="shared" si="152"/>
        <v>0</v>
      </c>
      <c r="Y139" s="201">
        <f t="shared" si="153"/>
        <v>0</v>
      </c>
      <c r="Z139" s="202">
        <f t="shared" si="154"/>
        <v>0</v>
      </c>
      <c r="AA139" s="152">
        <f t="shared" si="155"/>
        <v>0.2</v>
      </c>
      <c r="AB139" s="15">
        <f t="shared" si="159"/>
        <v>0</v>
      </c>
      <c r="AC139" s="15">
        <f t="shared" si="160"/>
        <v>0</v>
      </c>
      <c r="AD139" s="268">
        <f t="shared" si="161"/>
        <v>0</v>
      </c>
      <c r="AE139" s="195">
        <v>68</v>
      </c>
      <c r="AF139" s="9">
        <f t="shared" si="156"/>
        <v>0.76470588235294112</v>
      </c>
      <c r="AG139" s="8">
        <v>120</v>
      </c>
      <c r="AH139" s="9">
        <f t="shared" si="157"/>
        <v>0.43333333333333335</v>
      </c>
      <c r="AI139" s="225">
        <v>4</v>
      </c>
      <c r="AK139" s="8">
        <f t="shared" si="158"/>
        <v>90</v>
      </c>
      <c r="AL139" s="8">
        <f t="shared" si="133"/>
        <v>150</v>
      </c>
      <c r="AM139" s="221">
        <v>0.4</v>
      </c>
    </row>
    <row r="140" spans="1:39" ht="19.95" customHeight="1" x14ac:dyDescent="0.3">
      <c r="A140" s="3"/>
      <c r="B140" s="277" t="s">
        <v>365</v>
      </c>
      <c r="C140" s="278" t="s">
        <v>25</v>
      </c>
      <c r="D140" s="335" t="s">
        <v>371</v>
      </c>
      <c r="E140" s="336"/>
      <c r="F140" s="277">
        <v>1</v>
      </c>
      <c r="G140" s="279">
        <f t="shared" si="148"/>
        <v>250</v>
      </c>
      <c r="H140" s="286">
        <f t="shared" si="151"/>
        <v>250</v>
      </c>
      <c r="I140" s="51"/>
      <c r="J140" s="52"/>
      <c r="K140" s="53"/>
      <c r="L140" s="54"/>
      <c r="M140" s="55"/>
      <c r="N140" s="56"/>
      <c r="O140" s="57"/>
      <c r="P140" s="58"/>
      <c r="Q140" s="59"/>
      <c r="R140" s="60"/>
      <c r="S140" s="61"/>
      <c r="T140" s="51"/>
      <c r="U140" s="192"/>
      <c r="V140" s="51"/>
      <c r="W140" s="10">
        <f t="shared" si="152"/>
        <v>0</v>
      </c>
      <c r="Y140" s="201">
        <f t="shared" si="153"/>
        <v>0</v>
      </c>
      <c r="Z140" s="202">
        <f t="shared" si="154"/>
        <v>0</v>
      </c>
      <c r="AA140" s="152">
        <f t="shared" si="155"/>
        <v>0.2</v>
      </c>
      <c r="AB140" s="15">
        <f t="shared" si="159"/>
        <v>0</v>
      </c>
      <c r="AC140" s="15">
        <f t="shared" si="160"/>
        <v>0</v>
      </c>
      <c r="AD140" s="268">
        <f t="shared" si="161"/>
        <v>0</v>
      </c>
      <c r="AE140" s="195">
        <v>106</v>
      </c>
      <c r="AF140" s="9">
        <f t="shared" si="156"/>
        <v>0.8867924528301887</v>
      </c>
      <c r="AG140" s="8">
        <v>200</v>
      </c>
      <c r="AH140" s="9">
        <f t="shared" si="157"/>
        <v>0.47</v>
      </c>
      <c r="AI140" s="225">
        <v>10</v>
      </c>
      <c r="AK140" s="8">
        <f t="shared" si="158"/>
        <v>150</v>
      </c>
      <c r="AL140" s="8">
        <f t="shared" si="133"/>
        <v>250</v>
      </c>
      <c r="AM140" s="221">
        <v>0.4</v>
      </c>
    </row>
    <row r="141" spans="1:39" ht="19.95" customHeight="1" x14ac:dyDescent="0.3">
      <c r="A141" s="3"/>
      <c r="H141" s="21"/>
      <c r="I141" s="7"/>
      <c r="J141" s="7"/>
      <c r="K141" s="7"/>
      <c r="L141" s="7"/>
      <c r="M141" s="7"/>
      <c r="N141" s="7"/>
      <c r="O141" s="7"/>
      <c r="P141" s="7"/>
      <c r="Q141" s="7"/>
      <c r="R141" s="7"/>
      <c r="S141" s="7"/>
      <c r="T141" s="7"/>
      <c r="U141" s="7"/>
      <c r="V141" s="7"/>
      <c r="W141" s="22"/>
      <c r="X141" s="6"/>
      <c r="Y141" s="7"/>
      <c r="Z141" s="205"/>
      <c r="AA141" s="207"/>
      <c r="AD141" s="269"/>
      <c r="AL141" s="8"/>
    </row>
    <row r="142" spans="1:39" ht="30" customHeight="1" x14ac:dyDescent="0.3">
      <c r="A142" s="3"/>
      <c r="B142" s="259" t="s">
        <v>147</v>
      </c>
      <c r="C142" s="258"/>
      <c r="D142" s="258"/>
      <c r="E142" s="258"/>
      <c r="F142" s="258"/>
      <c r="G142" s="258"/>
      <c r="H142" s="260"/>
      <c r="I142" s="7"/>
      <c r="J142" s="7"/>
      <c r="K142" s="7"/>
      <c r="L142" s="7"/>
      <c r="M142" s="7"/>
      <c r="N142" s="7"/>
      <c r="O142" s="7"/>
      <c r="P142" s="7"/>
      <c r="Q142" s="7"/>
      <c r="R142" s="7"/>
      <c r="S142" s="7"/>
      <c r="T142" s="7"/>
      <c r="U142" s="7"/>
      <c r="V142" s="7"/>
      <c r="W142" s="6"/>
      <c r="X142" s="6"/>
      <c r="Y142" s="7"/>
      <c r="Z142" s="205"/>
      <c r="AA142" s="207"/>
      <c r="AD142" s="269"/>
      <c r="AL142" s="8"/>
    </row>
    <row r="143" spans="1:39" ht="25.05" customHeight="1" x14ac:dyDescent="0.3">
      <c r="A143" s="3"/>
      <c r="B143" s="142"/>
      <c r="C143" s="143"/>
      <c r="D143" s="143"/>
      <c r="E143" s="209" t="s">
        <v>239</v>
      </c>
      <c r="F143" s="143"/>
      <c r="G143" s="143"/>
      <c r="H143" s="143"/>
      <c r="I143" s="7"/>
      <c r="J143" s="7"/>
      <c r="K143" s="7"/>
      <c r="L143" s="7"/>
      <c r="M143" s="7"/>
      <c r="N143" s="7"/>
      <c r="O143" s="7"/>
      <c r="P143" s="7"/>
      <c r="Q143" s="7"/>
      <c r="R143" s="7"/>
      <c r="S143" s="7"/>
      <c r="T143" s="7"/>
      <c r="U143" s="7"/>
      <c r="V143" s="7"/>
      <c r="W143" s="6"/>
      <c r="X143" s="6"/>
      <c r="Y143" s="7"/>
      <c r="Z143" s="205"/>
      <c r="AA143" s="207"/>
      <c r="AD143" s="269"/>
      <c r="AL143" s="8"/>
    </row>
    <row r="144" spans="1:39" ht="19.95" customHeight="1" x14ac:dyDescent="0.3">
      <c r="A144" s="3"/>
      <c r="B144" s="13" t="s">
        <v>124</v>
      </c>
      <c r="C144" s="144" t="s">
        <v>33</v>
      </c>
      <c r="D144" s="145"/>
      <c r="E144" s="17"/>
      <c r="F144" s="14">
        <v>70</v>
      </c>
      <c r="G144" s="196">
        <f t="shared" ref="G144:G164" si="162">AL144</f>
        <v>2100</v>
      </c>
      <c r="H144" s="15">
        <f t="shared" ref="H144:H153" si="163">G144/F144</f>
        <v>30</v>
      </c>
      <c r="I144" s="51"/>
      <c r="J144" s="52"/>
      <c r="K144" s="53"/>
      <c r="L144" s="54"/>
      <c r="M144" s="55"/>
      <c r="N144" s="56"/>
      <c r="O144" s="57"/>
      <c r="P144" s="58"/>
      <c r="Q144" s="59"/>
      <c r="R144" s="60"/>
      <c r="S144" s="61"/>
      <c r="T144" s="51"/>
      <c r="U144" s="192"/>
      <c r="V144" s="51"/>
      <c r="W144" s="10">
        <f t="shared" ref="W144:W153" si="164">G144*(I144+J144+K144+L144+M144+N144+O144+P144+Q144+R144+S144+T144+U144+V144)</f>
        <v>0</v>
      </c>
      <c r="Y144" s="201">
        <f t="shared" ref="Y144:Y153" si="165">I144+J144+K144+L144+M144+N144+O144+P144+Q144+R144+S144+T144+U144+V144</f>
        <v>0</v>
      </c>
      <c r="Z144" s="202">
        <f t="shared" ref="Z144:Z153" si="166">Y144*F144</f>
        <v>0</v>
      </c>
      <c r="AA144" s="152">
        <f t="shared" ref="AA144:AA153" si="167">$AA$9</f>
        <v>0.2</v>
      </c>
      <c r="AB144" s="15">
        <f>W144-(W144*AA144)</f>
        <v>0</v>
      </c>
      <c r="AC144" s="15">
        <f t="shared" ref="AC144:AC153" si="168">(I144+J144+K144+L144+M144+N144+O144+P144+Q144+R144+S144+T144+U144+V144)*AE144</f>
        <v>0</v>
      </c>
      <c r="AD144" s="268">
        <f>SUM(I144:V144)*AI144</f>
        <v>0</v>
      </c>
      <c r="AE144" s="8">
        <f>SUM(AE145:AE153)</f>
        <v>835.83760000000007</v>
      </c>
      <c r="AF144" s="9">
        <f t="shared" ref="AF144:AF164" si="169">(AG144-AE144)/AE144</f>
        <v>1.0099598295171213</v>
      </c>
      <c r="AG144" s="8">
        <f>SUM(AG145:AG153)</f>
        <v>1680</v>
      </c>
      <c r="AH144" s="9">
        <f t="shared" ref="AH144:AH153" si="170">1-(AE144/AG144)</f>
        <v>0.50247761904761901</v>
      </c>
      <c r="AI144" s="218">
        <f>SUM(AI145:AI153)</f>
        <v>82.9</v>
      </c>
      <c r="AK144" s="8">
        <f t="shared" ref="AK144:AK153" si="171">AL144-(AL144*AM144)</f>
        <v>1260</v>
      </c>
      <c r="AL144" s="8">
        <f t="shared" ref="AL144:AL153" si="172">AG144*1.25</f>
        <v>2100</v>
      </c>
      <c r="AM144" s="221">
        <v>0.4</v>
      </c>
    </row>
    <row r="145" spans="1:39" ht="19.95" customHeight="1" x14ac:dyDescent="0.3">
      <c r="A145" s="3"/>
      <c r="B145" s="13" t="s">
        <v>115</v>
      </c>
      <c r="C145" s="13" t="s">
        <v>125</v>
      </c>
      <c r="D145" s="340" t="s">
        <v>24</v>
      </c>
      <c r="E145" s="341"/>
      <c r="F145" s="13">
        <v>20</v>
      </c>
      <c r="G145" s="196">
        <f t="shared" si="162"/>
        <v>125</v>
      </c>
      <c r="H145" s="15">
        <f t="shared" si="163"/>
        <v>6.25</v>
      </c>
      <c r="I145" s="51"/>
      <c r="J145" s="52"/>
      <c r="K145" s="53"/>
      <c r="L145" s="54"/>
      <c r="M145" s="55"/>
      <c r="N145" s="56"/>
      <c r="O145" s="57"/>
      <c r="P145" s="58"/>
      <c r="Q145" s="59"/>
      <c r="R145" s="60"/>
      <c r="S145" s="61"/>
      <c r="T145" s="51"/>
      <c r="U145" s="192"/>
      <c r="V145" s="51"/>
      <c r="W145" s="10">
        <f t="shared" si="164"/>
        <v>0</v>
      </c>
      <c r="Y145" s="201">
        <f t="shared" si="165"/>
        <v>0</v>
      </c>
      <c r="Z145" s="202">
        <f t="shared" si="166"/>
        <v>0</v>
      </c>
      <c r="AA145" s="152">
        <f t="shared" si="167"/>
        <v>0.2</v>
      </c>
      <c r="AB145" s="15">
        <f t="shared" ref="AB145:AB153" si="173">W145-(W145*AA145)</f>
        <v>0</v>
      </c>
      <c r="AC145" s="15">
        <f t="shared" si="168"/>
        <v>0</v>
      </c>
      <c r="AD145" s="268">
        <f t="shared" ref="AD145:AD153" si="174">SUM(I145:V145)*AI145</f>
        <v>0</v>
      </c>
      <c r="AE145" s="195">
        <v>52.083199999999998</v>
      </c>
      <c r="AF145" s="129">
        <f t="shared" si="169"/>
        <v>0.92000491521258299</v>
      </c>
      <c r="AG145" s="8">
        <v>100</v>
      </c>
      <c r="AH145" s="129">
        <f t="shared" si="170"/>
        <v>0.47916800000000004</v>
      </c>
      <c r="AI145" s="225">
        <v>2</v>
      </c>
      <c r="AK145" s="8">
        <f t="shared" si="171"/>
        <v>75</v>
      </c>
      <c r="AL145" s="8">
        <f t="shared" si="172"/>
        <v>125</v>
      </c>
      <c r="AM145" s="221">
        <v>0.4</v>
      </c>
    </row>
    <row r="146" spans="1:39" ht="19.95" customHeight="1" x14ac:dyDescent="0.3">
      <c r="A146" s="3"/>
      <c r="B146" s="13" t="s">
        <v>116</v>
      </c>
      <c r="C146" s="13" t="s">
        <v>125</v>
      </c>
      <c r="D146" s="340" t="s">
        <v>23</v>
      </c>
      <c r="E146" s="341"/>
      <c r="F146" s="13">
        <v>20</v>
      </c>
      <c r="G146" s="196">
        <f t="shared" si="162"/>
        <v>225</v>
      </c>
      <c r="H146" s="15">
        <f t="shared" si="163"/>
        <v>11.25</v>
      </c>
      <c r="I146" s="51"/>
      <c r="J146" s="52"/>
      <c r="K146" s="53"/>
      <c r="L146" s="54"/>
      <c r="M146" s="55"/>
      <c r="N146" s="56"/>
      <c r="O146" s="57"/>
      <c r="P146" s="58"/>
      <c r="Q146" s="59"/>
      <c r="R146" s="60"/>
      <c r="S146" s="61"/>
      <c r="T146" s="51"/>
      <c r="U146" s="192"/>
      <c r="V146" s="51"/>
      <c r="W146" s="10">
        <f t="shared" si="164"/>
        <v>0</v>
      </c>
      <c r="Y146" s="201">
        <f t="shared" si="165"/>
        <v>0</v>
      </c>
      <c r="Z146" s="202">
        <f t="shared" si="166"/>
        <v>0</v>
      </c>
      <c r="AA146" s="152">
        <f t="shared" si="167"/>
        <v>0.2</v>
      </c>
      <c r="AB146" s="15">
        <f t="shared" si="173"/>
        <v>0</v>
      </c>
      <c r="AC146" s="15">
        <f t="shared" si="168"/>
        <v>0</v>
      </c>
      <c r="AD146" s="268">
        <f t="shared" si="174"/>
        <v>0</v>
      </c>
      <c r="AE146" s="195">
        <v>113.2664</v>
      </c>
      <c r="AF146" s="9">
        <f t="shared" si="169"/>
        <v>0.58917384149226948</v>
      </c>
      <c r="AG146" s="8">
        <v>180</v>
      </c>
      <c r="AH146" s="9">
        <f t="shared" si="170"/>
        <v>0.3707422222222222</v>
      </c>
      <c r="AI146" s="225">
        <v>6.8</v>
      </c>
      <c r="AK146" s="8">
        <f t="shared" si="171"/>
        <v>135</v>
      </c>
      <c r="AL146" s="8">
        <f t="shared" si="172"/>
        <v>225</v>
      </c>
      <c r="AM146" s="221">
        <v>0.4</v>
      </c>
    </row>
    <row r="147" spans="1:39" ht="19.95" customHeight="1" x14ac:dyDescent="0.3">
      <c r="A147" s="3"/>
      <c r="B147" s="13" t="s">
        <v>117</v>
      </c>
      <c r="C147" s="13" t="s">
        <v>125</v>
      </c>
      <c r="D147" s="340" t="s">
        <v>22</v>
      </c>
      <c r="E147" s="341"/>
      <c r="F147" s="13">
        <v>10</v>
      </c>
      <c r="G147" s="196">
        <f t="shared" si="162"/>
        <v>250</v>
      </c>
      <c r="H147" s="15">
        <f t="shared" si="163"/>
        <v>25</v>
      </c>
      <c r="I147" s="51"/>
      <c r="J147" s="52"/>
      <c r="K147" s="53"/>
      <c r="L147" s="54"/>
      <c r="M147" s="55"/>
      <c r="N147" s="56"/>
      <c r="O147" s="57"/>
      <c r="P147" s="58"/>
      <c r="Q147" s="59"/>
      <c r="R147" s="60"/>
      <c r="S147" s="61"/>
      <c r="T147" s="51"/>
      <c r="U147" s="192"/>
      <c r="V147" s="51"/>
      <c r="W147" s="10">
        <f t="shared" si="164"/>
        <v>0</v>
      </c>
      <c r="Y147" s="201">
        <f t="shared" si="165"/>
        <v>0</v>
      </c>
      <c r="Z147" s="202">
        <f t="shared" si="166"/>
        <v>0</v>
      </c>
      <c r="AA147" s="152">
        <f t="shared" si="167"/>
        <v>0.2</v>
      </c>
      <c r="AB147" s="15">
        <f t="shared" si="173"/>
        <v>0</v>
      </c>
      <c r="AC147" s="15">
        <f t="shared" si="168"/>
        <v>0</v>
      </c>
      <c r="AD147" s="268">
        <f t="shared" si="174"/>
        <v>0</v>
      </c>
      <c r="AE147" s="195">
        <v>100.25600000000001</v>
      </c>
      <c r="AF147" s="9">
        <f t="shared" si="169"/>
        <v>0.99489307373124769</v>
      </c>
      <c r="AG147" s="8">
        <v>200</v>
      </c>
      <c r="AH147" s="9">
        <f t="shared" si="170"/>
        <v>0.49871999999999994</v>
      </c>
      <c r="AI147" s="225">
        <v>9.3000000000000007</v>
      </c>
      <c r="AK147" s="8">
        <f t="shared" si="171"/>
        <v>150</v>
      </c>
      <c r="AL147" s="8">
        <f t="shared" si="172"/>
        <v>250</v>
      </c>
      <c r="AM147" s="221">
        <v>0.4</v>
      </c>
    </row>
    <row r="148" spans="1:39" ht="19.95" customHeight="1" x14ac:dyDescent="0.3">
      <c r="A148" s="3"/>
      <c r="B148" s="13" t="s">
        <v>118</v>
      </c>
      <c r="C148" s="13" t="s">
        <v>125</v>
      </c>
      <c r="D148" s="340" t="s">
        <v>21</v>
      </c>
      <c r="E148" s="341"/>
      <c r="F148" s="13">
        <v>5</v>
      </c>
      <c r="G148" s="196">
        <f t="shared" si="162"/>
        <v>175</v>
      </c>
      <c r="H148" s="15">
        <f t="shared" si="163"/>
        <v>35</v>
      </c>
      <c r="I148" s="51"/>
      <c r="J148" s="52"/>
      <c r="K148" s="53"/>
      <c r="L148" s="54"/>
      <c r="M148" s="55"/>
      <c r="N148" s="56"/>
      <c r="O148" s="57"/>
      <c r="P148" s="58"/>
      <c r="Q148" s="59"/>
      <c r="R148" s="60"/>
      <c r="S148" s="61"/>
      <c r="T148" s="51"/>
      <c r="U148" s="192"/>
      <c r="V148" s="51"/>
      <c r="W148" s="10">
        <f t="shared" si="164"/>
        <v>0</v>
      </c>
      <c r="Y148" s="201">
        <f t="shared" si="165"/>
        <v>0</v>
      </c>
      <c r="Z148" s="202">
        <f t="shared" si="166"/>
        <v>0</v>
      </c>
      <c r="AA148" s="152">
        <f t="shared" si="167"/>
        <v>0.2</v>
      </c>
      <c r="AB148" s="15">
        <f t="shared" si="173"/>
        <v>0</v>
      </c>
      <c r="AC148" s="15">
        <f t="shared" si="168"/>
        <v>0</v>
      </c>
      <c r="AD148" s="268">
        <f t="shared" si="174"/>
        <v>0</v>
      </c>
      <c r="AE148" s="195">
        <v>67.693600000000004</v>
      </c>
      <c r="AF148" s="9">
        <f t="shared" si="169"/>
        <v>1.0681423354645048</v>
      </c>
      <c r="AG148" s="8">
        <v>140</v>
      </c>
      <c r="AH148" s="9">
        <f t="shared" si="170"/>
        <v>0.51647428571428566</v>
      </c>
      <c r="AI148" s="225">
        <v>6.4</v>
      </c>
      <c r="AK148" s="8">
        <f t="shared" si="171"/>
        <v>105</v>
      </c>
      <c r="AL148" s="8">
        <f t="shared" si="172"/>
        <v>175</v>
      </c>
      <c r="AM148" s="221">
        <v>0.4</v>
      </c>
    </row>
    <row r="149" spans="1:39" ht="19.95" customHeight="1" x14ac:dyDescent="0.3">
      <c r="A149" s="3"/>
      <c r="B149" s="13" t="s">
        <v>119</v>
      </c>
      <c r="C149" s="13" t="s">
        <v>125</v>
      </c>
      <c r="D149" s="340" t="s">
        <v>20</v>
      </c>
      <c r="E149" s="341"/>
      <c r="F149" s="13">
        <v>5</v>
      </c>
      <c r="G149" s="196">
        <f t="shared" si="162"/>
        <v>250</v>
      </c>
      <c r="H149" s="15">
        <f t="shared" si="163"/>
        <v>50</v>
      </c>
      <c r="I149" s="51"/>
      <c r="J149" s="52"/>
      <c r="K149" s="53"/>
      <c r="L149" s="54"/>
      <c r="M149" s="55"/>
      <c r="N149" s="56"/>
      <c r="O149" s="57"/>
      <c r="P149" s="58"/>
      <c r="Q149" s="59"/>
      <c r="R149" s="60"/>
      <c r="S149" s="61"/>
      <c r="T149" s="51"/>
      <c r="U149" s="192"/>
      <c r="V149" s="51"/>
      <c r="W149" s="10">
        <f t="shared" si="164"/>
        <v>0</v>
      </c>
      <c r="Y149" s="201">
        <f t="shared" si="165"/>
        <v>0</v>
      </c>
      <c r="Z149" s="202">
        <f t="shared" si="166"/>
        <v>0</v>
      </c>
      <c r="AA149" s="152">
        <f t="shared" si="167"/>
        <v>0.2</v>
      </c>
      <c r="AB149" s="15">
        <f t="shared" si="173"/>
        <v>0</v>
      </c>
      <c r="AC149" s="15">
        <f t="shared" si="168"/>
        <v>0</v>
      </c>
      <c r="AD149" s="268">
        <f t="shared" si="174"/>
        <v>0</v>
      </c>
      <c r="AE149" s="195">
        <v>104.15600000000001</v>
      </c>
      <c r="AF149" s="9">
        <f t="shared" si="169"/>
        <v>0.92019662813472092</v>
      </c>
      <c r="AG149" s="8">
        <v>200</v>
      </c>
      <c r="AH149" s="9">
        <f t="shared" si="170"/>
        <v>0.47921999999999998</v>
      </c>
      <c r="AI149" s="225">
        <v>10.8</v>
      </c>
      <c r="AK149" s="8">
        <f t="shared" si="171"/>
        <v>150</v>
      </c>
      <c r="AL149" s="8">
        <f t="shared" si="172"/>
        <v>250</v>
      </c>
      <c r="AM149" s="221">
        <v>0.4</v>
      </c>
    </row>
    <row r="150" spans="1:39" ht="19.95" customHeight="1" x14ac:dyDescent="0.3">
      <c r="A150" s="3"/>
      <c r="B150" s="13" t="s">
        <v>120</v>
      </c>
      <c r="C150" s="13" t="s">
        <v>125</v>
      </c>
      <c r="D150" s="340" t="s">
        <v>19</v>
      </c>
      <c r="E150" s="341"/>
      <c r="F150" s="13">
        <v>5</v>
      </c>
      <c r="G150" s="196">
        <f t="shared" si="162"/>
        <v>325</v>
      </c>
      <c r="H150" s="15">
        <f t="shared" si="163"/>
        <v>65</v>
      </c>
      <c r="I150" s="51"/>
      <c r="J150" s="52"/>
      <c r="K150" s="53"/>
      <c r="L150" s="54"/>
      <c r="M150" s="55"/>
      <c r="N150" s="56"/>
      <c r="O150" s="57"/>
      <c r="P150" s="58"/>
      <c r="Q150" s="59"/>
      <c r="R150" s="60"/>
      <c r="S150" s="61"/>
      <c r="T150" s="51"/>
      <c r="U150" s="192"/>
      <c r="V150" s="51"/>
      <c r="W150" s="10">
        <f t="shared" si="164"/>
        <v>0</v>
      </c>
      <c r="Y150" s="201">
        <f t="shared" si="165"/>
        <v>0</v>
      </c>
      <c r="Z150" s="202">
        <f t="shared" si="166"/>
        <v>0</v>
      </c>
      <c r="AA150" s="152">
        <f t="shared" si="167"/>
        <v>0.2</v>
      </c>
      <c r="AB150" s="15">
        <f t="shared" si="173"/>
        <v>0</v>
      </c>
      <c r="AC150" s="15">
        <f t="shared" si="168"/>
        <v>0</v>
      </c>
      <c r="AD150" s="268">
        <f t="shared" si="174"/>
        <v>0</v>
      </c>
      <c r="AE150" s="195">
        <v>131.4872</v>
      </c>
      <c r="AF150" s="9">
        <f t="shared" si="169"/>
        <v>0.97737878668037648</v>
      </c>
      <c r="AG150" s="8">
        <v>260</v>
      </c>
      <c r="AH150" s="9">
        <f t="shared" si="170"/>
        <v>0.49427999999999994</v>
      </c>
      <c r="AI150" s="225">
        <v>14.8</v>
      </c>
      <c r="AK150" s="8">
        <f t="shared" si="171"/>
        <v>195</v>
      </c>
      <c r="AL150" s="8">
        <f t="shared" si="172"/>
        <v>325</v>
      </c>
      <c r="AM150" s="221">
        <v>0.4</v>
      </c>
    </row>
    <row r="151" spans="1:39" ht="19.95" customHeight="1" x14ac:dyDescent="0.3">
      <c r="A151" s="3"/>
      <c r="B151" s="13" t="s">
        <v>121</v>
      </c>
      <c r="C151" s="13" t="s">
        <v>125</v>
      </c>
      <c r="D151" s="340" t="s">
        <v>18</v>
      </c>
      <c r="E151" s="341"/>
      <c r="F151" s="13">
        <v>2</v>
      </c>
      <c r="G151" s="196">
        <f t="shared" si="162"/>
        <v>225</v>
      </c>
      <c r="H151" s="15">
        <f t="shared" si="163"/>
        <v>112.5</v>
      </c>
      <c r="I151" s="51"/>
      <c r="J151" s="52"/>
      <c r="K151" s="53"/>
      <c r="L151" s="54"/>
      <c r="M151" s="55"/>
      <c r="N151" s="56"/>
      <c r="O151" s="57"/>
      <c r="P151" s="58"/>
      <c r="Q151" s="59"/>
      <c r="R151" s="60"/>
      <c r="S151" s="61"/>
      <c r="T151" s="51"/>
      <c r="U151" s="192"/>
      <c r="V151" s="51"/>
      <c r="W151" s="10">
        <f t="shared" si="164"/>
        <v>0</v>
      </c>
      <c r="Y151" s="201">
        <f t="shared" si="165"/>
        <v>0</v>
      </c>
      <c r="Z151" s="202">
        <f t="shared" si="166"/>
        <v>0</v>
      </c>
      <c r="AA151" s="152">
        <f t="shared" si="167"/>
        <v>0.2</v>
      </c>
      <c r="AB151" s="15">
        <f t="shared" si="173"/>
        <v>0</v>
      </c>
      <c r="AC151" s="15">
        <f t="shared" si="168"/>
        <v>0</v>
      </c>
      <c r="AD151" s="268">
        <f t="shared" si="174"/>
        <v>0</v>
      </c>
      <c r="AE151" s="195">
        <v>78.114400000000003</v>
      </c>
      <c r="AF151" s="9">
        <f t="shared" si="169"/>
        <v>1.3043126491402353</v>
      </c>
      <c r="AG151" s="8">
        <v>180</v>
      </c>
      <c r="AH151" s="9">
        <f t="shared" si="170"/>
        <v>0.56603111111111115</v>
      </c>
      <c r="AI151" s="225">
        <v>9.6999999999999993</v>
      </c>
      <c r="AK151" s="8">
        <f t="shared" si="171"/>
        <v>135</v>
      </c>
      <c r="AL151" s="8">
        <f t="shared" si="172"/>
        <v>225</v>
      </c>
      <c r="AM151" s="221">
        <v>0.4</v>
      </c>
    </row>
    <row r="152" spans="1:39" ht="19.95" customHeight="1" x14ac:dyDescent="0.3">
      <c r="A152" s="3"/>
      <c r="B152" s="13" t="s">
        <v>122</v>
      </c>
      <c r="C152" s="13" t="s">
        <v>125</v>
      </c>
      <c r="D152" s="340" t="s">
        <v>17</v>
      </c>
      <c r="E152" s="341"/>
      <c r="F152" s="13">
        <v>2</v>
      </c>
      <c r="G152" s="196">
        <f t="shared" si="162"/>
        <v>250</v>
      </c>
      <c r="H152" s="15">
        <f t="shared" si="163"/>
        <v>125</v>
      </c>
      <c r="I152" s="51"/>
      <c r="J152" s="52"/>
      <c r="K152" s="53"/>
      <c r="L152" s="54"/>
      <c r="M152" s="55"/>
      <c r="N152" s="56"/>
      <c r="O152" s="57"/>
      <c r="P152" s="58"/>
      <c r="Q152" s="59"/>
      <c r="R152" s="60"/>
      <c r="S152" s="61"/>
      <c r="T152" s="51"/>
      <c r="U152" s="192"/>
      <c r="V152" s="51"/>
      <c r="W152" s="10">
        <f t="shared" si="164"/>
        <v>0</v>
      </c>
      <c r="Y152" s="201">
        <f t="shared" si="165"/>
        <v>0</v>
      </c>
      <c r="Z152" s="202">
        <f t="shared" si="166"/>
        <v>0</v>
      </c>
      <c r="AA152" s="152">
        <f t="shared" si="167"/>
        <v>0.2</v>
      </c>
      <c r="AB152" s="15">
        <f t="shared" si="173"/>
        <v>0</v>
      </c>
      <c r="AC152" s="15">
        <f t="shared" si="168"/>
        <v>0</v>
      </c>
      <c r="AD152" s="268">
        <f t="shared" si="174"/>
        <v>0</v>
      </c>
      <c r="AE152" s="195">
        <v>89.8352</v>
      </c>
      <c r="AF152" s="9">
        <f t="shared" si="169"/>
        <v>1.2262988227331826</v>
      </c>
      <c r="AG152" s="8">
        <v>200</v>
      </c>
      <c r="AH152" s="9">
        <f t="shared" si="170"/>
        <v>0.55082399999999998</v>
      </c>
      <c r="AI152" s="225">
        <v>11.7</v>
      </c>
      <c r="AK152" s="8">
        <f t="shared" si="171"/>
        <v>150</v>
      </c>
      <c r="AL152" s="8">
        <f t="shared" si="172"/>
        <v>250</v>
      </c>
      <c r="AM152" s="221">
        <v>0.4</v>
      </c>
    </row>
    <row r="153" spans="1:39" ht="19.95" customHeight="1" x14ac:dyDescent="0.3">
      <c r="A153" s="3"/>
      <c r="B153" s="13" t="s">
        <v>123</v>
      </c>
      <c r="C153" s="13" t="s">
        <v>125</v>
      </c>
      <c r="D153" s="340" t="s">
        <v>16</v>
      </c>
      <c r="E153" s="341"/>
      <c r="F153" s="13">
        <v>1</v>
      </c>
      <c r="G153" s="196">
        <f t="shared" si="162"/>
        <v>275</v>
      </c>
      <c r="H153" s="15">
        <f t="shared" si="163"/>
        <v>275</v>
      </c>
      <c r="I153" s="51"/>
      <c r="J153" s="52"/>
      <c r="K153" s="53"/>
      <c r="L153" s="54"/>
      <c r="M153" s="55"/>
      <c r="N153" s="56"/>
      <c r="O153" s="57"/>
      <c r="P153" s="58"/>
      <c r="Q153" s="59"/>
      <c r="R153" s="60"/>
      <c r="S153" s="61"/>
      <c r="T153" s="51"/>
      <c r="U153" s="192"/>
      <c r="V153" s="51"/>
      <c r="W153" s="10">
        <f t="shared" si="164"/>
        <v>0</v>
      </c>
      <c r="Y153" s="201">
        <f t="shared" si="165"/>
        <v>0</v>
      </c>
      <c r="Z153" s="202">
        <f t="shared" si="166"/>
        <v>0</v>
      </c>
      <c r="AA153" s="152">
        <f t="shared" si="167"/>
        <v>0.2</v>
      </c>
      <c r="AB153" s="15">
        <f t="shared" si="173"/>
        <v>0</v>
      </c>
      <c r="AC153" s="15">
        <f t="shared" si="168"/>
        <v>0</v>
      </c>
      <c r="AD153" s="268">
        <f t="shared" si="174"/>
        <v>0</v>
      </c>
      <c r="AE153" s="195">
        <v>98.945599999999999</v>
      </c>
      <c r="AF153" s="9">
        <f t="shared" si="169"/>
        <v>1.2234439934671173</v>
      </c>
      <c r="AG153" s="8">
        <v>220</v>
      </c>
      <c r="AH153" s="9">
        <f t="shared" si="170"/>
        <v>0.5502472727272727</v>
      </c>
      <c r="AI153" s="225">
        <v>11.4</v>
      </c>
      <c r="AK153" s="8">
        <f t="shared" si="171"/>
        <v>165</v>
      </c>
      <c r="AL153" s="8">
        <f t="shared" si="172"/>
        <v>275</v>
      </c>
      <c r="AM153" s="221">
        <v>0.4</v>
      </c>
    </row>
    <row r="154" spans="1:39" ht="25.05" customHeight="1" x14ac:dyDescent="0.3">
      <c r="A154" s="3"/>
      <c r="B154" s="142"/>
      <c r="C154" s="143"/>
      <c r="D154" s="143"/>
      <c r="E154" s="209" t="s">
        <v>240</v>
      </c>
      <c r="F154" s="143"/>
      <c r="G154" s="143"/>
      <c r="H154" s="143"/>
      <c r="I154" s="7"/>
      <c r="J154" s="7"/>
      <c r="K154" s="7"/>
      <c r="L154" s="7"/>
      <c r="M154" s="7"/>
      <c r="N154" s="7"/>
      <c r="O154" s="7"/>
      <c r="P154" s="7"/>
      <c r="Q154" s="7"/>
      <c r="R154" s="7"/>
      <c r="S154" s="7"/>
      <c r="T154" s="7"/>
      <c r="U154" s="7"/>
      <c r="V154" s="7"/>
      <c r="W154" s="6"/>
      <c r="X154" s="6"/>
      <c r="Y154" s="7"/>
      <c r="Z154" s="205"/>
      <c r="AA154" s="207"/>
      <c r="AD154" s="269"/>
      <c r="AK154" s="8"/>
      <c r="AL154" s="8"/>
    </row>
    <row r="155" spans="1:39" ht="19.95" customHeight="1" x14ac:dyDescent="0.3">
      <c r="A155" s="3"/>
      <c r="B155" s="18" t="s">
        <v>135</v>
      </c>
      <c r="C155" s="146" t="s">
        <v>33</v>
      </c>
      <c r="D155" s="145"/>
      <c r="E155" s="17"/>
      <c r="F155" s="14">
        <v>70</v>
      </c>
      <c r="G155" s="196">
        <f t="shared" si="162"/>
        <v>2100</v>
      </c>
      <c r="H155" s="15">
        <f t="shared" ref="H155:H164" si="175">G155/F155</f>
        <v>30</v>
      </c>
      <c r="I155" s="51"/>
      <c r="J155" s="52"/>
      <c r="K155" s="53"/>
      <c r="L155" s="54"/>
      <c r="M155" s="55"/>
      <c r="N155" s="56"/>
      <c r="O155" s="57"/>
      <c r="P155" s="58"/>
      <c r="Q155" s="59"/>
      <c r="R155" s="60"/>
      <c r="S155" s="61"/>
      <c r="T155" s="51"/>
      <c r="U155" s="192"/>
      <c r="V155" s="51"/>
      <c r="W155" s="10">
        <f t="shared" ref="W155:W164" si="176">G155*(I155+J155+K155+L155+M155+N155+O155+P155+Q155+R155+S155+T155+U155+V155)</f>
        <v>0</v>
      </c>
      <c r="Y155" s="201">
        <f t="shared" ref="Y155:Y164" si="177">I155+J155+K155+L155+M155+N155+O155+P155+Q155+R155+S155+T155+U155+V155</f>
        <v>0</v>
      </c>
      <c r="Z155" s="202">
        <f t="shared" ref="Z155:Z164" si="178">Y155*F155</f>
        <v>0</v>
      </c>
      <c r="AA155" s="152">
        <f t="shared" ref="AA155:AA164" si="179">$AA$9</f>
        <v>0.2</v>
      </c>
      <c r="AB155" s="15">
        <f>W155-(W155*AA155)</f>
        <v>0</v>
      </c>
      <c r="AC155" s="15">
        <f t="shared" ref="AC155:AC164" si="180">(I155+J155+K155+L155+M155+N155+O155+P155+Q155+R155+S155+T155+U155+V155)*AE155</f>
        <v>0</v>
      </c>
      <c r="AD155" s="268">
        <f>SUM(I155:V155)*AI155</f>
        <v>0</v>
      </c>
      <c r="AE155" s="8">
        <f>SUM(AE156:AE164)</f>
        <v>822.83759999999995</v>
      </c>
      <c r="AF155" s="9">
        <f t="shared" si="169"/>
        <v>1.041715157401655</v>
      </c>
      <c r="AG155" s="8">
        <f>SUM(AG156:AG164)</f>
        <v>1680</v>
      </c>
      <c r="AH155" s="9">
        <f t="shared" ref="AH155:AH164" si="181">1-(AE155/AG155)</f>
        <v>0.51021571428571433</v>
      </c>
      <c r="AI155" s="218">
        <f>SUM(AI156:AI164)</f>
        <v>79.599999999999994</v>
      </c>
      <c r="AK155" s="8">
        <f t="shared" ref="AK155:AK164" si="182">AL155-(AL155*AM155)</f>
        <v>1260</v>
      </c>
      <c r="AL155" s="8">
        <f t="shared" ref="AL155:AL164" si="183">AG155*1.25</f>
        <v>2100</v>
      </c>
      <c r="AM155" s="221">
        <v>0.4</v>
      </c>
    </row>
    <row r="156" spans="1:39" ht="19.95" customHeight="1" thickBot="1" x14ac:dyDescent="0.35">
      <c r="A156" s="3"/>
      <c r="B156" s="19" t="s">
        <v>126</v>
      </c>
      <c r="C156" s="13" t="s">
        <v>137</v>
      </c>
      <c r="D156" s="340" t="s">
        <v>24</v>
      </c>
      <c r="E156" s="341"/>
      <c r="F156" s="13">
        <v>20</v>
      </c>
      <c r="G156" s="196">
        <f t="shared" si="162"/>
        <v>125</v>
      </c>
      <c r="H156" s="15">
        <f t="shared" si="175"/>
        <v>6.25</v>
      </c>
      <c r="I156" s="51"/>
      <c r="J156" s="52"/>
      <c r="K156" s="53"/>
      <c r="L156" s="54"/>
      <c r="M156" s="55"/>
      <c r="N156" s="56"/>
      <c r="O156" s="57"/>
      <c r="P156" s="58"/>
      <c r="Q156" s="59"/>
      <c r="R156" s="60"/>
      <c r="S156" s="61"/>
      <c r="T156" s="51"/>
      <c r="U156" s="192"/>
      <c r="V156" s="51"/>
      <c r="W156" s="10">
        <f t="shared" si="176"/>
        <v>0</v>
      </c>
      <c r="Y156" s="201">
        <f t="shared" si="177"/>
        <v>0</v>
      </c>
      <c r="Z156" s="202">
        <f t="shared" si="178"/>
        <v>0</v>
      </c>
      <c r="AA156" s="152">
        <f t="shared" si="179"/>
        <v>0.2</v>
      </c>
      <c r="AB156" s="15">
        <f t="shared" ref="AB156:AB164" si="184">W156-(W156*AA156)</f>
        <v>0</v>
      </c>
      <c r="AC156" s="15">
        <f t="shared" si="180"/>
        <v>0</v>
      </c>
      <c r="AD156" s="268">
        <f t="shared" ref="AD156:AD164" si="185">SUM(I156:V156)*AI156</f>
        <v>0</v>
      </c>
      <c r="AE156" s="195">
        <v>52.083199999999998</v>
      </c>
      <c r="AF156" s="129">
        <f t="shared" si="169"/>
        <v>0.92000491521258299</v>
      </c>
      <c r="AG156" s="8">
        <v>100</v>
      </c>
      <c r="AH156" s="129">
        <f t="shared" si="181"/>
        <v>0.47916800000000004</v>
      </c>
      <c r="AI156" s="225">
        <v>1.9</v>
      </c>
      <c r="AK156" s="8">
        <f t="shared" si="182"/>
        <v>75</v>
      </c>
      <c r="AL156" s="8">
        <f t="shared" si="183"/>
        <v>125</v>
      </c>
      <c r="AM156" s="221">
        <v>0.4</v>
      </c>
    </row>
    <row r="157" spans="1:39" ht="19.95" customHeight="1" thickBot="1" x14ac:dyDescent="0.35">
      <c r="A157" s="3"/>
      <c r="B157" s="20" t="s">
        <v>127</v>
      </c>
      <c r="C157" s="13" t="s">
        <v>137</v>
      </c>
      <c r="D157" s="340" t="s">
        <v>23</v>
      </c>
      <c r="E157" s="341"/>
      <c r="F157" s="13">
        <v>20</v>
      </c>
      <c r="G157" s="196">
        <f t="shared" si="162"/>
        <v>250</v>
      </c>
      <c r="H157" s="15">
        <f t="shared" si="175"/>
        <v>12.5</v>
      </c>
      <c r="I157" s="51"/>
      <c r="J157" s="52"/>
      <c r="K157" s="53"/>
      <c r="L157" s="54"/>
      <c r="M157" s="55"/>
      <c r="N157" s="56"/>
      <c r="O157" s="57"/>
      <c r="P157" s="58"/>
      <c r="Q157" s="59"/>
      <c r="R157" s="60"/>
      <c r="S157" s="61"/>
      <c r="T157" s="51"/>
      <c r="U157" s="192"/>
      <c r="V157" s="51"/>
      <c r="W157" s="10">
        <f t="shared" si="176"/>
        <v>0</v>
      </c>
      <c r="Y157" s="201">
        <f t="shared" si="177"/>
        <v>0</v>
      </c>
      <c r="Z157" s="202">
        <f t="shared" si="178"/>
        <v>0</v>
      </c>
      <c r="AA157" s="152">
        <f t="shared" si="179"/>
        <v>0.2</v>
      </c>
      <c r="AB157" s="15">
        <f t="shared" si="184"/>
        <v>0</v>
      </c>
      <c r="AC157" s="15">
        <f t="shared" si="180"/>
        <v>0</v>
      </c>
      <c r="AD157" s="268">
        <f t="shared" si="185"/>
        <v>0</v>
      </c>
      <c r="AE157" s="195">
        <v>110.6664</v>
      </c>
      <c r="AF157" s="9">
        <f t="shared" si="169"/>
        <v>0.80723327044161564</v>
      </c>
      <c r="AG157" s="8">
        <v>200</v>
      </c>
      <c r="AH157" s="9">
        <f t="shared" si="181"/>
        <v>0.44666800000000006</v>
      </c>
      <c r="AI157" s="225">
        <v>6.4</v>
      </c>
      <c r="AK157" s="8">
        <f t="shared" si="182"/>
        <v>150</v>
      </c>
      <c r="AL157" s="8">
        <f t="shared" si="183"/>
        <v>250</v>
      </c>
      <c r="AM157" s="221">
        <v>0.4</v>
      </c>
    </row>
    <row r="158" spans="1:39" ht="19.95" customHeight="1" thickBot="1" x14ac:dyDescent="0.35">
      <c r="A158" s="3"/>
      <c r="B158" s="20" t="s">
        <v>128</v>
      </c>
      <c r="C158" s="13" t="s">
        <v>137</v>
      </c>
      <c r="D158" s="340" t="s">
        <v>22</v>
      </c>
      <c r="E158" s="341"/>
      <c r="F158" s="13">
        <v>10</v>
      </c>
      <c r="G158" s="196">
        <f t="shared" si="162"/>
        <v>200</v>
      </c>
      <c r="H158" s="15">
        <f t="shared" si="175"/>
        <v>20</v>
      </c>
      <c r="I158" s="51"/>
      <c r="J158" s="52"/>
      <c r="K158" s="53"/>
      <c r="L158" s="54"/>
      <c r="M158" s="55"/>
      <c r="N158" s="56"/>
      <c r="O158" s="57"/>
      <c r="P158" s="58"/>
      <c r="Q158" s="59"/>
      <c r="R158" s="60"/>
      <c r="S158" s="61"/>
      <c r="T158" s="51"/>
      <c r="U158" s="192"/>
      <c r="V158" s="51"/>
      <c r="W158" s="10">
        <f t="shared" si="176"/>
        <v>0</v>
      </c>
      <c r="Y158" s="201">
        <f t="shared" si="177"/>
        <v>0</v>
      </c>
      <c r="Z158" s="202">
        <f t="shared" si="178"/>
        <v>0</v>
      </c>
      <c r="AA158" s="152">
        <f t="shared" si="179"/>
        <v>0.2</v>
      </c>
      <c r="AB158" s="15">
        <f t="shared" si="184"/>
        <v>0</v>
      </c>
      <c r="AC158" s="15">
        <f t="shared" si="180"/>
        <v>0</v>
      </c>
      <c r="AD158" s="268">
        <f t="shared" si="185"/>
        <v>0</v>
      </c>
      <c r="AE158" s="195">
        <v>80.724800000000002</v>
      </c>
      <c r="AF158" s="9">
        <f t="shared" si="169"/>
        <v>0.98204269319961146</v>
      </c>
      <c r="AG158" s="8">
        <v>160</v>
      </c>
      <c r="AH158" s="9">
        <f t="shared" si="181"/>
        <v>0.49546999999999997</v>
      </c>
      <c r="AI158" s="225">
        <v>7.2</v>
      </c>
      <c r="AK158" s="8">
        <f t="shared" si="182"/>
        <v>120</v>
      </c>
      <c r="AL158" s="8">
        <f t="shared" si="183"/>
        <v>200</v>
      </c>
      <c r="AM158" s="221">
        <v>0.4</v>
      </c>
    </row>
    <row r="159" spans="1:39" ht="19.95" customHeight="1" thickBot="1" x14ac:dyDescent="0.35">
      <c r="A159" s="3"/>
      <c r="B159" s="20" t="s">
        <v>129</v>
      </c>
      <c r="C159" s="13" t="s">
        <v>137</v>
      </c>
      <c r="D159" s="340" t="s">
        <v>21</v>
      </c>
      <c r="E159" s="341"/>
      <c r="F159" s="13">
        <v>5</v>
      </c>
      <c r="G159" s="196">
        <f t="shared" si="162"/>
        <v>225</v>
      </c>
      <c r="H159" s="15">
        <f t="shared" si="175"/>
        <v>45</v>
      </c>
      <c r="I159" s="51"/>
      <c r="J159" s="52"/>
      <c r="K159" s="53"/>
      <c r="L159" s="54"/>
      <c r="M159" s="55"/>
      <c r="N159" s="56"/>
      <c r="O159" s="57"/>
      <c r="P159" s="58"/>
      <c r="Q159" s="59"/>
      <c r="R159" s="60"/>
      <c r="S159" s="61"/>
      <c r="T159" s="51"/>
      <c r="U159" s="192"/>
      <c r="V159" s="51"/>
      <c r="W159" s="10">
        <f t="shared" si="176"/>
        <v>0</v>
      </c>
      <c r="Y159" s="201">
        <f t="shared" si="177"/>
        <v>0</v>
      </c>
      <c r="Z159" s="202">
        <f t="shared" si="178"/>
        <v>0</v>
      </c>
      <c r="AA159" s="152">
        <f t="shared" si="179"/>
        <v>0.2</v>
      </c>
      <c r="AB159" s="15">
        <f t="shared" si="184"/>
        <v>0</v>
      </c>
      <c r="AC159" s="15">
        <f t="shared" si="180"/>
        <v>0</v>
      </c>
      <c r="AD159" s="268">
        <f t="shared" si="185"/>
        <v>0</v>
      </c>
      <c r="AE159" s="195">
        <v>52.083199999999998</v>
      </c>
      <c r="AF159" s="131">
        <f t="shared" si="169"/>
        <v>2.4560088473826491</v>
      </c>
      <c r="AG159" s="130">
        <v>180</v>
      </c>
      <c r="AH159" s="131">
        <f t="shared" si="181"/>
        <v>0.71064888888888889</v>
      </c>
      <c r="AI159" s="225">
        <v>5.6</v>
      </c>
      <c r="AK159" s="8">
        <f t="shared" si="182"/>
        <v>135</v>
      </c>
      <c r="AL159" s="8">
        <f t="shared" si="183"/>
        <v>225</v>
      </c>
      <c r="AM159" s="221">
        <v>0.4</v>
      </c>
    </row>
    <row r="160" spans="1:39" ht="19.95" customHeight="1" thickBot="1" x14ac:dyDescent="0.35">
      <c r="A160" s="3"/>
      <c r="B160" s="20" t="s">
        <v>130</v>
      </c>
      <c r="C160" s="13" t="s">
        <v>137</v>
      </c>
      <c r="D160" s="340" t="s">
        <v>20</v>
      </c>
      <c r="E160" s="341"/>
      <c r="F160" s="13">
        <v>5</v>
      </c>
      <c r="G160" s="196">
        <f t="shared" si="162"/>
        <v>225</v>
      </c>
      <c r="H160" s="15">
        <f t="shared" si="175"/>
        <v>45</v>
      </c>
      <c r="I160" s="51"/>
      <c r="J160" s="52"/>
      <c r="K160" s="53"/>
      <c r="L160" s="54"/>
      <c r="M160" s="55"/>
      <c r="N160" s="56"/>
      <c r="O160" s="57"/>
      <c r="P160" s="58"/>
      <c r="Q160" s="59"/>
      <c r="R160" s="60"/>
      <c r="S160" s="61"/>
      <c r="T160" s="51"/>
      <c r="U160" s="192"/>
      <c r="V160" s="51"/>
      <c r="W160" s="10">
        <f t="shared" si="176"/>
        <v>0</v>
      </c>
      <c r="Y160" s="201">
        <f t="shared" si="177"/>
        <v>0</v>
      </c>
      <c r="Z160" s="202">
        <f t="shared" si="178"/>
        <v>0</v>
      </c>
      <c r="AA160" s="152">
        <f t="shared" si="179"/>
        <v>0.2</v>
      </c>
      <c r="AB160" s="15">
        <f t="shared" si="184"/>
        <v>0</v>
      </c>
      <c r="AC160" s="15">
        <f t="shared" si="180"/>
        <v>0</v>
      </c>
      <c r="AD160" s="268">
        <f t="shared" si="185"/>
        <v>0</v>
      </c>
      <c r="AE160" s="195">
        <v>84.624800000000008</v>
      </c>
      <c r="AF160" s="9">
        <f t="shared" si="169"/>
        <v>1.1270360461708622</v>
      </c>
      <c r="AG160" s="8">
        <v>180</v>
      </c>
      <c r="AH160" s="9">
        <f t="shared" si="181"/>
        <v>0.52986222222222223</v>
      </c>
      <c r="AI160" s="225">
        <v>9.3000000000000007</v>
      </c>
      <c r="AK160" s="8">
        <f t="shared" si="182"/>
        <v>135</v>
      </c>
      <c r="AL160" s="8">
        <f t="shared" si="183"/>
        <v>225</v>
      </c>
      <c r="AM160" s="221">
        <v>0.4</v>
      </c>
    </row>
    <row r="161" spans="1:39" ht="19.95" customHeight="1" thickBot="1" x14ac:dyDescent="0.35">
      <c r="A161" s="3"/>
      <c r="B161" s="20" t="s">
        <v>131</v>
      </c>
      <c r="C161" s="13" t="s">
        <v>137</v>
      </c>
      <c r="D161" s="340" t="s">
        <v>19</v>
      </c>
      <c r="E161" s="341"/>
      <c r="F161" s="13">
        <v>5</v>
      </c>
      <c r="G161" s="196">
        <f t="shared" si="162"/>
        <v>325</v>
      </c>
      <c r="H161" s="15">
        <f t="shared" si="175"/>
        <v>65</v>
      </c>
      <c r="I161" s="51"/>
      <c r="J161" s="52"/>
      <c r="K161" s="53"/>
      <c r="L161" s="54"/>
      <c r="M161" s="55"/>
      <c r="N161" s="56"/>
      <c r="O161" s="57"/>
      <c r="P161" s="58"/>
      <c r="Q161" s="59"/>
      <c r="R161" s="60"/>
      <c r="S161" s="61"/>
      <c r="T161" s="51"/>
      <c r="U161" s="192"/>
      <c r="V161" s="51"/>
      <c r="W161" s="10">
        <f t="shared" si="176"/>
        <v>0</v>
      </c>
      <c r="Y161" s="201">
        <f t="shared" si="177"/>
        <v>0</v>
      </c>
      <c r="Z161" s="202">
        <f t="shared" si="178"/>
        <v>0</v>
      </c>
      <c r="AA161" s="152">
        <f t="shared" si="179"/>
        <v>0.2</v>
      </c>
      <c r="AB161" s="15">
        <f t="shared" si="184"/>
        <v>0</v>
      </c>
      <c r="AC161" s="15">
        <f t="shared" si="180"/>
        <v>0</v>
      </c>
      <c r="AD161" s="268">
        <f t="shared" si="185"/>
        <v>0</v>
      </c>
      <c r="AE161" s="195">
        <v>135.40799999999999</v>
      </c>
      <c r="AF161" s="9">
        <f t="shared" si="169"/>
        <v>0.92012288786482355</v>
      </c>
      <c r="AG161" s="8">
        <v>260</v>
      </c>
      <c r="AH161" s="9">
        <f t="shared" si="181"/>
        <v>0.47920000000000007</v>
      </c>
      <c r="AI161" s="225">
        <v>13.7</v>
      </c>
      <c r="AK161" s="8">
        <f t="shared" si="182"/>
        <v>195</v>
      </c>
      <c r="AL161" s="8">
        <f t="shared" si="183"/>
        <v>325</v>
      </c>
      <c r="AM161" s="221">
        <v>0.4</v>
      </c>
    </row>
    <row r="162" spans="1:39" ht="19.95" customHeight="1" thickBot="1" x14ac:dyDescent="0.35">
      <c r="A162" s="3"/>
      <c r="B162" s="20" t="s">
        <v>132</v>
      </c>
      <c r="C162" s="13" t="s">
        <v>137</v>
      </c>
      <c r="D162" s="340" t="s">
        <v>18</v>
      </c>
      <c r="E162" s="341"/>
      <c r="F162" s="13">
        <v>2</v>
      </c>
      <c r="G162" s="196">
        <f t="shared" si="162"/>
        <v>175</v>
      </c>
      <c r="H162" s="15">
        <f t="shared" si="175"/>
        <v>87.5</v>
      </c>
      <c r="I162" s="51"/>
      <c r="J162" s="52"/>
      <c r="K162" s="53"/>
      <c r="L162" s="54"/>
      <c r="M162" s="55"/>
      <c r="N162" s="56"/>
      <c r="O162" s="57"/>
      <c r="P162" s="58"/>
      <c r="Q162" s="59"/>
      <c r="R162" s="60"/>
      <c r="S162" s="61"/>
      <c r="T162" s="51"/>
      <c r="U162" s="192"/>
      <c r="V162" s="51"/>
      <c r="W162" s="10">
        <f t="shared" si="176"/>
        <v>0</v>
      </c>
      <c r="Y162" s="201">
        <f t="shared" si="177"/>
        <v>0</v>
      </c>
      <c r="Z162" s="202">
        <f t="shared" si="178"/>
        <v>0</v>
      </c>
      <c r="AA162" s="152">
        <f t="shared" si="179"/>
        <v>0.2</v>
      </c>
      <c r="AB162" s="15">
        <f t="shared" si="184"/>
        <v>0</v>
      </c>
      <c r="AC162" s="15">
        <f t="shared" si="180"/>
        <v>0</v>
      </c>
      <c r="AD162" s="268">
        <f t="shared" si="185"/>
        <v>0</v>
      </c>
      <c r="AE162" s="195">
        <v>70.304000000000002</v>
      </c>
      <c r="AF162" s="9">
        <f t="shared" si="169"/>
        <v>0.99135184342284932</v>
      </c>
      <c r="AG162" s="8">
        <v>140</v>
      </c>
      <c r="AH162" s="9">
        <f t="shared" si="181"/>
        <v>0.4978285714285714</v>
      </c>
      <c r="AI162" s="225">
        <v>8.1999999999999993</v>
      </c>
      <c r="AK162" s="8">
        <f t="shared" si="182"/>
        <v>105</v>
      </c>
      <c r="AL162" s="8">
        <f t="shared" si="183"/>
        <v>175</v>
      </c>
      <c r="AM162" s="221">
        <v>0.4</v>
      </c>
    </row>
    <row r="163" spans="1:39" ht="19.95" customHeight="1" thickBot="1" x14ac:dyDescent="0.35">
      <c r="A163" s="3"/>
      <c r="B163" s="20" t="s">
        <v>133</v>
      </c>
      <c r="C163" s="13" t="s">
        <v>137</v>
      </c>
      <c r="D163" s="340" t="s">
        <v>17</v>
      </c>
      <c r="E163" s="341"/>
      <c r="F163" s="13">
        <v>2</v>
      </c>
      <c r="G163" s="196">
        <f t="shared" si="162"/>
        <v>325</v>
      </c>
      <c r="H163" s="15">
        <f t="shared" si="175"/>
        <v>162.5</v>
      </c>
      <c r="I163" s="51"/>
      <c r="J163" s="52"/>
      <c r="K163" s="53"/>
      <c r="L163" s="54"/>
      <c r="M163" s="55"/>
      <c r="N163" s="56"/>
      <c r="O163" s="57"/>
      <c r="P163" s="58"/>
      <c r="Q163" s="59"/>
      <c r="R163" s="60"/>
      <c r="S163" s="61"/>
      <c r="T163" s="51"/>
      <c r="U163" s="192"/>
      <c r="V163" s="51"/>
      <c r="W163" s="10">
        <f t="shared" si="176"/>
        <v>0</v>
      </c>
      <c r="Y163" s="201">
        <f t="shared" si="177"/>
        <v>0</v>
      </c>
      <c r="Z163" s="202">
        <f t="shared" si="178"/>
        <v>0</v>
      </c>
      <c r="AA163" s="152">
        <f t="shared" si="179"/>
        <v>0.2</v>
      </c>
      <c r="AB163" s="15">
        <f t="shared" si="184"/>
        <v>0</v>
      </c>
      <c r="AC163" s="15">
        <f t="shared" si="180"/>
        <v>0</v>
      </c>
      <c r="AD163" s="268">
        <f t="shared" si="185"/>
        <v>0</v>
      </c>
      <c r="AE163" s="195">
        <v>134.0976</v>
      </c>
      <c r="AF163" s="9">
        <f t="shared" si="169"/>
        <v>0.93888630370715065</v>
      </c>
      <c r="AG163" s="8">
        <v>260</v>
      </c>
      <c r="AH163" s="9">
        <f t="shared" si="181"/>
        <v>0.48424</v>
      </c>
      <c r="AI163" s="225">
        <v>16.5</v>
      </c>
      <c r="AK163" s="8">
        <f t="shared" si="182"/>
        <v>195</v>
      </c>
      <c r="AL163" s="8">
        <f t="shared" si="183"/>
        <v>325</v>
      </c>
      <c r="AM163" s="221">
        <v>0.4</v>
      </c>
    </row>
    <row r="164" spans="1:39" ht="19.95" customHeight="1" thickBot="1" x14ac:dyDescent="0.35">
      <c r="A164" s="3"/>
      <c r="B164" s="20" t="s">
        <v>134</v>
      </c>
      <c r="C164" s="13" t="s">
        <v>137</v>
      </c>
      <c r="D164" s="340" t="s">
        <v>16</v>
      </c>
      <c r="E164" s="341"/>
      <c r="F164" s="13">
        <v>1</v>
      </c>
      <c r="G164" s="196">
        <f t="shared" si="162"/>
        <v>250</v>
      </c>
      <c r="H164" s="15">
        <f t="shared" si="175"/>
        <v>250</v>
      </c>
      <c r="I164" s="51"/>
      <c r="J164" s="52"/>
      <c r="K164" s="53"/>
      <c r="L164" s="54"/>
      <c r="M164" s="55"/>
      <c r="N164" s="56"/>
      <c r="O164" s="57"/>
      <c r="P164" s="58"/>
      <c r="Q164" s="59"/>
      <c r="R164" s="60"/>
      <c r="S164" s="61"/>
      <c r="T164" s="51"/>
      <c r="U164" s="192"/>
      <c r="V164" s="51"/>
      <c r="W164" s="10">
        <f t="shared" si="176"/>
        <v>0</v>
      </c>
      <c r="Y164" s="201">
        <f t="shared" si="177"/>
        <v>0</v>
      </c>
      <c r="Z164" s="202">
        <f t="shared" si="178"/>
        <v>0</v>
      </c>
      <c r="AA164" s="152">
        <f t="shared" si="179"/>
        <v>0.2</v>
      </c>
      <c r="AB164" s="15">
        <f t="shared" si="184"/>
        <v>0</v>
      </c>
      <c r="AC164" s="15">
        <f t="shared" si="180"/>
        <v>0</v>
      </c>
      <c r="AD164" s="268">
        <f t="shared" si="185"/>
        <v>0</v>
      </c>
      <c r="AE164" s="195">
        <v>102.8456</v>
      </c>
      <c r="AF164" s="9">
        <f t="shared" si="169"/>
        <v>0.94466267881173327</v>
      </c>
      <c r="AG164" s="8">
        <v>200</v>
      </c>
      <c r="AH164" s="9">
        <f t="shared" si="181"/>
        <v>0.48577199999999998</v>
      </c>
      <c r="AI164" s="225">
        <v>10.8</v>
      </c>
      <c r="AK164" s="8">
        <f t="shared" si="182"/>
        <v>150</v>
      </c>
      <c r="AL164" s="8">
        <f t="shared" si="183"/>
        <v>250</v>
      </c>
      <c r="AM164" s="221">
        <v>0.4</v>
      </c>
    </row>
    <row r="165" spans="1:39" ht="19.95" hidden="1" customHeight="1" x14ac:dyDescent="0.3">
      <c r="A165" s="3"/>
      <c r="B165" s="271" t="s">
        <v>287</v>
      </c>
      <c r="C165" s="271" t="s">
        <v>75</v>
      </c>
      <c r="D165" s="271" t="s">
        <v>303</v>
      </c>
      <c r="E165" s="271"/>
      <c r="F165" s="271">
        <v>5</v>
      </c>
      <c r="G165" s="275">
        <f t="shared" ref="G165:G170" si="186">AL165</f>
        <v>2625</v>
      </c>
      <c r="H165" s="273">
        <f t="shared" ref="H165:H170" si="187">G165/F165</f>
        <v>525</v>
      </c>
      <c r="I165" s="51"/>
      <c r="J165" s="52"/>
      <c r="K165" s="53"/>
      <c r="L165" s="54"/>
      <c r="M165" s="55"/>
      <c r="N165" s="56"/>
      <c r="O165" s="57"/>
      <c r="P165" s="58"/>
      <c r="Q165" s="59"/>
      <c r="R165" s="60"/>
      <c r="S165" s="61"/>
      <c r="T165" s="192"/>
      <c r="U165" s="192"/>
      <c r="V165" s="51"/>
      <c r="W165" s="10">
        <f t="shared" ref="W165:W170" si="188">G165*(I165+J165+K165+L165+M165+N165+O165+P165+Q165+R165+S165+T165+U165+V165)</f>
        <v>0</v>
      </c>
      <c r="Y165" s="201">
        <f t="shared" ref="Y165:Y170" si="189">I165+J165+K165+L165+M165+N165+O165+P165+Q165+R165+S165+T165+U165+V165</f>
        <v>0</v>
      </c>
      <c r="Z165" s="202">
        <f t="shared" ref="Z165:Z170" si="190">Y165*F165</f>
        <v>0</v>
      </c>
      <c r="AA165" s="152">
        <f t="shared" si="87"/>
        <v>0.2</v>
      </c>
      <c r="AB165" s="15">
        <f t="shared" ref="AB165:AB170" si="191">W165-(W165*AA165)</f>
        <v>0</v>
      </c>
      <c r="AC165" s="15">
        <f t="shared" ref="AC165:AC170" si="192">(I165+J165+K165+L165+M165+N165+O165+P165+Q165+R165+S165+T165+U165+V165)*AE165</f>
        <v>0</v>
      </c>
      <c r="AD165" s="268">
        <f t="shared" ref="AD165:AD170" si="193">SUM(I165:V165)*AI165</f>
        <v>0</v>
      </c>
      <c r="AE165" s="8">
        <v>1292</v>
      </c>
      <c r="AF165" s="9">
        <f t="shared" ref="AF165:AF172" si="194">(AG165-AE165)/AE165</f>
        <v>0.62538699690402477</v>
      </c>
      <c r="AG165" s="8">
        <f>SUM(AG166:AG170)</f>
        <v>2100</v>
      </c>
      <c r="AH165" s="9">
        <f t="shared" ref="AH165:AH172" si="195">1-(AE165/AG165)</f>
        <v>0.38476190476190475</v>
      </c>
      <c r="AI165" s="218">
        <f>SUM(AI166:AI170)</f>
        <v>65</v>
      </c>
      <c r="AK165" s="8">
        <f t="shared" ref="AK165:AK172" si="196">AL165-(AL165*AM165)</f>
        <v>1575</v>
      </c>
      <c r="AL165" s="8">
        <f t="shared" ref="AL165:AL172" si="197">AG165*1.25</f>
        <v>2625</v>
      </c>
      <c r="AM165" s="221">
        <v>0.4</v>
      </c>
    </row>
    <row r="166" spans="1:39" ht="19.95" hidden="1" customHeight="1" x14ac:dyDescent="0.3">
      <c r="A166" s="3"/>
      <c r="B166" s="276" t="s">
        <v>288</v>
      </c>
      <c r="C166" s="276" t="s">
        <v>293</v>
      </c>
      <c r="D166" s="342" t="s">
        <v>302</v>
      </c>
      <c r="E166" s="343"/>
      <c r="F166" s="276">
        <v>1</v>
      </c>
      <c r="G166" s="274">
        <f t="shared" si="186"/>
        <v>475</v>
      </c>
      <c r="H166" s="273">
        <f t="shared" si="187"/>
        <v>475</v>
      </c>
      <c r="I166" s="51"/>
      <c r="J166" s="52"/>
      <c r="K166" s="53"/>
      <c r="L166" s="54"/>
      <c r="M166" s="55"/>
      <c r="N166" s="56"/>
      <c r="O166" s="57"/>
      <c r="P166" s="58"/>
      <c r="Q166" s="59"/>
      <c r="R166" s="60"/>
      <c r="S166" s="61"/>
      <c r="T166" s="192"/>
      <c r="U166" s="192"/>
      <c r="V166" s="51"/>
      <c r="W166" s="10">
        <f t="shared" si="188"/>
        <v>0</v>
      </c>
      <c r="Y166" s="201">
        <f t="shared" si="189"/>
        <v>0</v>
      </c>
      <c r="Z166" s="202">
        <f t="shared" si="190"/>
        <v>0</v>
      </c>
      <c r="AA166" s="152">
        <f t="shared" si="87"/>
        <v>0.2</v>
      </c>
      <c r="AB166" s="15">
        <f t="shared" si="191"/>
        <v>0</v>
      </c>
      <c r="AC166" s="15">
        <f t="shared" si="192"/>
        <v>0</v>
      </c>
      <c r="AD166" s="268">
        <f t="shared" si="193"/>
        <v>0</v>
      </c>
      <c r="AE166" s="195">
        <v>216</v>
      </c>
      <c r="AF166" s="9">
        <f t="shared" si="194"/>
        <v>0.7592592592592593</v>
      </c>
      <c r="AG166" s="8">
        <v>380</v>
      </c>
      <c r="AH166" s="9">
        <f t="shared" si="195"/>
        <v>0.43157894736842106</v>
      </c>
      <c r="AI166" s="225">
        <v>11</v>
      </c>
      <c r="AK166" s="8">
        <f t="shared" si="196"/>
        <v>285</v>
      </c>
      <c r="AL166" s="8">
        <f t="shared" si="197"/>
        <v>475</v>
      </c>
      <c r="AM166" s="221">
        <v>0.4</v>
      </c>
    </row>
    <row r="167" spans="1:39" ht="19.95" hidden="1" customHeight="1" x14ac:dyDescent="0.3">
      <c r="A167" s="3"/>
      <c r="B167" s="276" t="s">
        <v>289</v>
      </c>
      <c r="C167" s="276" t="s">
        <v>294</v>
      </c>
      <c r="D167" s="342" t="s">
        <v>302</v>
      </c>
      <c r="E167" s="343"/>
      <c r="F167" s="276">
        <v>1</v>
      </c>
      <c r="G167" s="274">
        <f t="shared" si="186"/>
        <v>500</v>
      </c>
      <c r="H167" s="273">
        <f t="shared" si="187"/>
        <v>500</v>
      </c>
      <c r="I167" s="51"/>
      <c r="J167" s="52"/>
      <c r="K167" s="53"/>
      <c r="L167" s="54"/>
      <c r="M167" s="55"/>
      <c r="N167" s="56"/>
      <c r="O167" s="57"/>
      <c r="P167" s="58"/>
      <c r="Q167" s="59"/>
      <c r="R167" s="60"/>
      <c r="S167" s="61"/>
      <c r="T167" s="192"/>
      <c r="U167" s="192"/>
      <c r="V167" s="51"/>
      <c r="W167" s="10">
        <f t="shared" si="188"/>
        <v>0</v>
      </c>
      <c r="Y167" s="201">
        <f t="shared" si="189"/>
        <v>0</v>
      </c>
      <c r="Z167" s="202">
        <f t="shared" si="190"/>
        <v>0</v>
      </c>
      <c r="AA167" s="152">
        <f t="shared" si="87"/>
        <v>0.2</v>
      </c>
      <c r="AB167" s="15">
        <f t="shared" si="191"/>
        <v>0</v>
      </c>
      <c r="AC167" s="15">
        <f t="shared" si="192"/>
        <v>0</v>
      </c>
      <c r="AD167" s="268">
        <f t="shared" si="193"/>
        <v>0</v>
      </c>
      <c r="AE167" s="195">
        <v>255</v>
      </c>
      <c r="AF167" s="9">
        <f t="shared" si="194"/>
        <v>0.56862745098039214</v>
      </c>
      <c r="AG167" s="8">
        <v>400</v>
      </c>
      <c r="AH167" s="9">
        <f t="shared" si="195"/>
        <v>0.36250000000000004</v>
      </c>
      <c r="AI167" s="225">
        <v>12</v>
      </c>
      <c r="AK167" s="8">
        <f t="shared" si="196"/>
        <v>300</v>
      </c>
      <c r="AL167" s="8">
        <f t="shared" si="197"/>
        <v>500</v>
      </c>
      <c r="AM167" s="221">
        <v>0.4</v>
      </c>
    </row>
    <row r="168" spans="1:39" ht="19.95" hidden="1" customHeight="1" x14ac:dyDescent="0.3">
      <c r="A168" s="3"/>
      <c r="B168" s="276" t="s">
        <v>290</v>
      </c>
      <c r="C168" s="276" t="s">
        <v>295</v>
      </c>
      <c r="D168" s="342" t="s">
        <v>302</v>
      </c>
      <c r="E168" s="343"/>
      <c r="F168" s="276">
        <v>1</v>
      </c>
      <c r="G168" s="274">
        <f t="shared" si="186"/>
        <v>525</v>
      </c>
      <c r="H168" s="273">
        <f t="shared" si="187"/>
        <v>525</v>
      </c>
      <c r="I168" s="51"/>
      <c r="J168" s="52"/>
      <c r="K168" s="53"/>
      <c r="L168" s="54"/>
      <c r="M168" s="55"/>
      <c r="N168" s="56"/>
      <c r="O168" s="57"/>
      <c r="P168" s="58"/>
      <c r="Q168" s="59"/>
      <c r="R168" s="60"/>
      <c r="S168" s="61"/>
      <c r="T168" s="192"/>
      <c r="U168" s="192"/>
      <c r="V168" s="51"/>
      <c r="W168" s="10">
        <f t="shared" si="188"/>
        <v>0</v>
      </c>
      <c r="Y168" s="201">
        <f t="shared" si="189"/>
        <v>0</v>
      </c>
      <c r="Z168" s="202">
        <f t="shared" si="190"/>
        <v>0</v>
      </c>
      <c r="AA168" s="152">
        <f t="shared" si="87"/>
        <v>0.2</v>
      </c>
      <c r="AB168" s="15">
        <f t="shared" si="191"/>
        <v>0</v>
      </c>
      <c r="AC168" s="15">
        <f t="shared" si="192"/>
        <v>0</v>
      </c>
      <c r="AD168" s="268">
        <f t="shared" si="193"/>
        <v>0</v>
      </c>
      <c r="AE168" s="195">
        <v>257</v>
      </c>
      <c r="AF168" s="9">
        <f t="shared" si="194"/>
        <v>0.63424124513618674</v>
      </c>
      <c r="AG168" s="8">
        <v>420</v>
      </c>
      <c r="AH168" s="9">
        <f t="shared" si="195"/>
        <v>0.38809523809523805</v>
      </c>
      <c r="AI168" s="225">
        <v>13</v>
      </c>
      <c r="AK168" s="8">
        <f t="shared" si="196"/>
        <v>315</v>
      </c>
      <c r="AL168" s="8">
        <f t="shared" si="197"/>
        <v>525</v>
      </c>
      <c r="AM168" s="221">
        <v>0.4</v>
      </c>
    </row>
    <row r="169" spans="1:39" ht="19.95" hidden="1" customHeight="1" x14ac:dyDescent="0.3">
      <c r="A169" s="3"/>
      <c r="B169" s="276" t="s">
        <v>291</v>
      </c>
      <c r="C169" s="276" t="s">
        <v>296</v>
      </c>
      <c r="D169" s="342" t="s">
        <v>302</v>
      </c>
      <c r="E169" s="343"/>
      <c r="F169" s="276">
        <v>1</v>
      </c>
      <c r="G169" s="274">
        <f t="shared" si="186"/>
        <v>550</v>
      </c>
      <c r="H169" s="273">
        <f t="shared" si="187"/>
        <v>550</v>
      </c>
      <c r="I169" s="51"/>
      <c r="J169" s="52"/>
      <c r="K169" s="53"/>
      <c r="L169" s="54"/>
      <c r="M169" s="55"/>
      <c r="N169" s="56"/>
      <c r="O169" s="57"/>
      <c r="P169" s="58"/>
      <c r="Q169" s="59"/>
      <c r="R169" s="60"/>
      <c r="S169" s="61"/>
      <c r="T169" s="192"/>
      <c r="U169" s="192"/>
      <c r="V169" s="51"/>
      <c r="W169" s="10">
        <f t="shared" si="188"/>
        <v>0</v>
      </c>
      <c r="Y169" s="201">
        <f t="shared" si="189"/>
        <v>0</v>
      </c>
      <c r="Z169" s="202">
        <f t="shared" si="190"/>
        <v>0</v>
      </c>
      <c r="AA169" s="152">
        <f t="shared" si="87"/>
        <v>0.2</v>
      </c>
      <c r="AB169" s="15">
        <f t="shared" si="191"/>
        <v>0</v>
      </c>
      <c r="AC169" s="15">
        <f t="shared" si="192"/>
        <v>0</v>
      </c>
      <c r="AD169" s="268">
        <f t="shared" si="193"/>
        <v>0</v>
      </c>
      <c r="AE169" s="195">
        <v>285</v>
      </c>
      <c r="AF169" s="9">
        <f t="shared" si="194"/>
        <v>0.54385964912280704</v>
      </c>
      <c r="AG169" s="8">
        <v>440</v>
      </c>
      <c r="AH169" s="9">
        <f t="shared" si="195"/>
        <v>0.35227272727272729</v>
      </c>
      <c r="AI169" s="225">
        <v>14</v>
      </c>
      <c r="AK169" s="8">
        <f t="shared" si="196"/>
        <v>330</v>
      </c>
      <c r="AL169" s="8">
        <f t="shared" si="197"/>
        <v>550</v>
      </c>
      <c r="AM169" s="221">
        <v>0.4</v>
      </c>
    </row>
    <row r="170" spans="1:39" ht="19.95" hidden="1" customHeight="1" x14ac:dyDescent="0.3">
      <c r="A170" s="3"/>
      <c r="B170" s="276" t="s">
        <v>292</v>
      </c>
      <c r="C170" s="276" t="s">
        <v>297</v>
      </c>
      <c r="D170" s="342" t="s">
        <v>302</v>
      </c>
      <c r="E170" s="343"/>
      <c r="F170" s="276">
        <v>1</v>
      </c>
      <c r="G170" s="274">
        <f t="shared" si="186"/>
        <v>575</v>
      </c>
      <c r="H170" s="273">
        <f t="shared" si="187"/>
        <v>575</v>
      </c>
      <c r="I170" s="51"/>
      <c r="J170" s="52"/>
      <c r="K170" s="53"/>
      <c r="L170" s="54"/>
      <c r="M170" s="55"/>
      <c r="N170" s="56"/>
      <c r="O170" s="57"/>
      <c r="P170" s="58"/>
      <c r="Q170" s="59"/>
      <c r="R170" s="60"/>
      <c r="S170" s="61"/>
      <c r="T170" s="192"/>
      <c r="U170" s="192"/>
      <c r="V170" s="51"/>
      <c r="W170" s="10">
        <f t="shared" si="188"/>
        <v>0</v>
      </c>
      <c r="Y170" s="201">
        <f t="shared" si="189"/>
        <v>0</v>
      </c>
      <c r="Z170" s="202">
        <f t="shared" si="190"/>
        <v>0</v>
      </c>
      <c r="AA170" s="152">
        <f t="shared" si="87"/>
        <v>0.2</v>
      </c>
      <c r="AB170" s="15">
        <f t="shared" si="191"/>
        <v>0</v>
      </c>
      <c r="AC170" s="15">
        <f t="shared" si="192"/>
        <v>0</v>
      </c>
      <c r="AD170" s="268">
        <f t="shared" si="193"/>
        <v>0</v>
      </c>
      <c r="AE170" s="195">
        <v>340</v>
      </c>
      <c r="AF170" s="9">
        <f t="shared" si="194"/>
        <v>0.35294117647058826</v>
      </c>
      <c r="AG170" s="8">
        <v>460</v>
      </c>
      <c r="AH170" s="9">
        <f t="shared" si="195"/>
        <v>0.26086956521739135</v>
      </c>
      <c r="AI170" s="225">
        <v>15</v>
      </c>
      <c r="AK170" s="8">
        <f t="shared" si="196"/>
        <v>345</v>
      </c>
      <c r="AL170" s="8">
        <f t="shared" si="197"/>
        <v>575</v>
      </c>
      <c r="AM170" s="221">
        <v>0.4</v>
      </c>
    </row>
    <row r="171" spans="1:39" ht="19.95" hidden="1" customHeight="1" x14ac:dyDescent="0.3">
      <c r="A171" s="3"/>
      <c r="B171" s="271" t="s">
        <v>301</v>
      </c>
      <c r="C171" s="271" t="s">
        <v>111</v>
      </c>
      <c r="D171" s="271" t="s">
        <v>302</v>
      </c>
      <c r="E171" s="271"/>
      <c r="F171" s="271">
        <v>1</v>
      </c>
      <c r="G171" s="274">
        <f>AL171</f>
        <v>550</v>
      </c>
      <c r="H171" s="273">
        <f>G171/F171</f>
        <v>550</v>
      </c>
      <c r="I171" s="51"/>
      <c r="J171" s="52"/>
      <c r="K171" s="53"/>
      <c r="L171" s="54"/>
      <c r="M171" s="55"/>
      <c r="N171" s="56"/>
      <c r="O171" s="57"/>
      <c r="P171" s="58"/>
      <c r="Q171" s="59"/>
      <c r="R171" s="60"/>
      <c r="S171" s="61"/>
      <c r="T171" s="192"/>
      <c r="U171" s="192"/>
      <c r="V171" s="51"/>
      <c r="W171" s="10">
        <f t="shared" ref="W171" si="198">G171*(I171+J171+K171+L171+M171+N171+O171+P171+Q171+R171+S171+T171+U171+V171)</f>
        <v>0</v>
      </c>
      <c r="Y171" s="201">
        <f t="shared" ref="Y171" si="199">I171+J171+K171+L171+M171+N171+O171+P171+Q171+R171+S171+T171+U171+V171</f>
        <v>0</v>
      </c>
      <c r="Z171" s="202">
        <f t="shared" ref="Z171" si="200">Y171*F171</f>
        <v>0</v>
      </c>
      <c r="AA171" s="152">
        <f t="shared" si="101"/>
        <v>0.2</v>
      </c>
      <c r="AB171" s="15">
        <f t="shared" ref="AB171" si="201">W171-(W171*AA171)</f>
        <v>0</v>
      </c>
      <c r="AC171" s="15">
        <f t="shared" ref="AC171" si="202">(I171+J171+K171+L171+M171+N171+O171+P171+Q171+R171+S171+T171+U171+V171)*AE171</f>
        <v>0</v>
      </c>
      <c r="AD171" s="268">
        <f t="shared" ref="AD171" si="203">SUM(I171:V171)*AI171</f>
        <v>0</v>
      </c>
      <c r="AE171" s="8">
        <v>250</v>
      </c>
      <c r="AF171" s="9">
        <f t="shared" si="194"/>
        <v>0.76</v>
      </c>
      <c r="AG171" s="8">
        <v>440</v>
      </c>
      <c r="AH171" s="9">
        <f t="shared" si="195"/>
        <v>0.43181818181818177</v>
      </c>
      <c r="AI171" s="227">
        <v>15</v>
      </c>
      <c r="AK171" s="8">
        <f t="shared" si="196"/>
        <v>330</v>
      </c>
      <c r="AL171" s="8">
        <f t="shared" si="197"/>
        <v>550</v>
      </c>
      <c r="AM171" s="221">
        <v>0.4</v>
      </c>
    </row>
    <row r="172" spans="1:39" ht="19.95" hidden="1" customHeight="1" thickBot="1" x14ac:dyDescent="0.35">
      <c r="A172" s="3"/>
      <c r="B172" s="271" t="s">
        <v>258</v>
      </c>
      <c r="C172" s="271" t="s">
        <v>15</v>
      </c>
      <c r="D172" s="271" t="s">
        <v>284</v>
      </c>
      <c r="E172" s="271"/>
      <c r="F172" s="271">
        <v>1</v>
      </c>
      <c r="G172" s="272">
        <f>AL172</f>
        <v>600</v>
      </c>
      <c r="H172" s="273">
        <f>G172/F172</f>
        <v>600</v>
      </c>
      <c r="I172" s="51"/>
      <c r="J172" s="52"/>
      <c r="K172" s="53"/>
      <c r="L172" s="54"/>
      <c r="M172" s="55"/>
      <c r="N172" s="56"/>
      <c r="O172" s="57"/>
      <c r="P172" s="58"/>
      <c r="Q172" s="59"/>
      <c r="R172" s="60"/>
      <c r="S172" s="61"/>
      <c r="T172" s="192"/>
      <c r="U172" s="192"/>
      <c r="V172" s="51"/>
      <c r="W172" s="10">
        <f>G172*(I172+J172+K172+L172+M172+N172+O172+P172+Q172+R172+S172+T172+U172+V172)</f>
        <v>0</v>
      </c>
      <c r="Y172" s="201">
        <f>I172+J172+K172+L172+M172+N172+O172+P172+Q172+R172+S172+T172+U172+V172</f>
        <v>0</v>
      </c>
      <c r="Z172" s="202">
        <f>Y172*F172</f>
        <v>0</v>
      </c>
      <c r="AA172" s="152">
        <f t="shared" si="112"/>
        <v>0.2</v>
      </c>
      <c r="AB172" s="15">
        <f>W172-(W172*AA172)</f>
        <v>0</v>
      </c>
      <c r="AC172" s="15">
        <f>(I172+J172+K172+L172+M172+N172+O172+P172+Q172+R172+S172+T172+U172+V172)*AE172</f>
        <v>0</v>
      </c>
      <c r="AD172" s="268">
        <f>SUM(I172:V172)*AI172</f>
        <v>0</v>
      </c>
      <c r="AE172" s="195">
        <v>336</v>
      </c>
      <c r="AF172" s="9">
        <f t="shared" si="194"/>
        <v>0.42857142857142855</v>
      </c>
      <c r="AG172" s="8">
        <v>480</v>
      </c>
      <c r="AH172" s="9">
        <f t="shared" si="195"/>
        <v>0.30000000000000004</v>
      </c>
      <c r="AI172" s="226">
        <v>25</v>
      </c>
      <c r="AK172" s="8">
        <f t="shared" si="196"/>
        <v>360</v>
      </c>
      <c r="AL172" s="8">
        <f t="shared" si="197"/>
        <v>600</v>
      </c>
      <c r="AM172" s="221">
        <v>0.4</v>
      </c>
    </row>
    <row r="173" spans="1:39" ht="19.95" customHeight="1" thickBot="1" x14ac:dyDescent="0.35">
      <c r="W173" s="12">
        <f>SUM(W13:W164)</f>
        <v>0</v>
      </c>
      <c r="X173" s="349">
        <f>SUM(Y13:Y164)</f>
        <v>0</v>
      </c>
      <c r="Y173" s="350"/>
      <c r="Z173" s="206">
        <f>SUM(Z13:Z164)</f>
        <v>0</v>
      </c>
      <c r="AB173" s="12">
        <f>SUM(AB13:AB164)</f>
        <v>0</v>
      </c>
      <c r="AC173" s="12">
        <f>SUM(AC13:AC164)</f>
        <v>0</v>
      </c>
      <c r="AD173" s="267">
        <f>SUM(AD13:AD164)</f>
        <v>0</v>
      </c>
    </row>
  </sheetData>
  <sheetProtection algorithmName="SHA-512" hashValue="TuFvfmxg2h6LNF1F4wuTvYw8gmV320+DrJNKSGRcluvIdIjEahB2GdM2l96FL0CjGH1kv0HFGAF2xaV7duPCkA==" saltValue="RwWahWyC1ERFnqBrbnL08Q==" spinCount="100000" sheet="1" selectLockedCells="1"/>
  <protectedRanges>
    <protectedRange algorithmName="SHA-512" hashValue="CUmyFFl3UChOt+3k9nJcVAty32XidUzqEyxin7drMnIoyBys5z4vmGAVn3UsnZaoAg7PhsY8q1SjLZBsBeFz6g==" saltValue="lycnk7ILeOVVdM5D1u/GhQ==" spinCount="100000" sqref="W10:Z12 A7:A12 Y8 W7:W8 Z7:Z8 X7:Y7 I7:V12 B7:H8 D12:E12 F10:H12 D10:E10 B10:C12 A1:D6 E1:Z2 E3:X6" name="Header"/>
  </protectedRanges>
  <sortState xmlns:xlrd2="http://schemas.microsoft.com/office/spreadsheetml/2017/richdata2" ref="C14:C22">
    <sortCondition descending="1" ref="C14:C22"/>
  </sortState>
  <mergeCells count="112">
    <mergeCell ref="X173:Y173"/>
    <mergeCell ref="D52:E52"/>
    <mergeCell ref="D53:E53"/>
    <mergeCell ref="D54:E54"/>
    <mergeCell ref="D55:E55"/>
    <mergeCell ref="D56:E56"/>
    <mergeCell ref="D47:E47"/>
    <mergeCell ref="D48:E48"/>
    <mergeCell ref="D49:E49"/>
    <mergeCell ref="D50:E50"/>
    <mergeCell ref="D51:E51"/>
    <mergeCell ref="C133:E133"/>
    <mergeCell ref="C137:E137"/>
    <mergeCell ref="D162:E162"/>
    <mergeCell ref="D163:E163"/>
    <mergeCell ref="D164:E164"/>
    <mergeCell ref="D74:E74"/>
    <mergeCell ref="D75:E75"/>
    <mergeCell ref="D76:E76"/>
    <mergeCell ref="D77:E77"/>
    <mergeCell ref="D78:E78"/>
    <mergeCell ref="D79:E79"/>
    <mergeCell ref="D80:E80"/>
    <mergeCell ref="D157:E157"/>
    <mergeCell ref="D150:E150"/>
    <mergeCell ref="H3:V3"/>
    <mergeCell ref="E3:F3"/>
    <mergeCell ref="AK8:AM8"/>
    <mergeCell ref="D19:E19"/>
    <mergeCell ref="D20:E20"/>
    <mergeCell ref="D21:E21"/>
    <mergeCell ref="D22:E22"/>
    <mergeCell ref="D25:E25"/>
    <mergeCell ref="D14:E14"/>
    <mergeCell ref="D15:E15"/>
    <mergeCell ref="D16:E16"/>
    <mergeCell ref="D17:E17"/>
    <mergeCell ref="D18:E18"/>
    <mergeCell ref="D8:E8"/>
    <mergeCell ref="W8:W9"/>
    <mergeCell ref="D127:E127"/>
    <mergeCell ref="D128:E128"/>
    <mergeCell ref="D129:E129"/>
    <mergeCell ref="D130:E130"/>
    <mergeCell ref="D169:E169"/>
    <mergeCell ref="D170:E170"/>
    <mergeCell ref="D140:E140"/>
    <mergeCell ref="D139:E139"/>
    <mergeCell ref="D167:E167"/>
    <mergeCell ref="D168:E168"/>
    <mergeCell ref="D134:E134"/>
    <mergeCell ref="D135:E135"/>
    <mergeCell ref="D158:E158"/>
    <mergeCell ref="D159:E159"/>
    <mergeCell ref="D160:E160"/>
    <mergeCell ref="D161:E161"/>
    <mergeCell ref="D151:E151"/>
    <mergeCell ref="D152:E152"/>
    <mergeCell ref="D153:E153"/>
    <mergeCell ref="D156:E156"/>
    <mergeCell ref="D146:E146"/>
    <mergeCell ref="D147:E147"/>
    <mergeCell ref="D148:E148"/>
    <mergeCell ref="D149:E149"/>
    <mergeCell ref="D166:E166"/>
    <mergeCell ref="D29:E29"/>
    <mergeCell ref="D63:E63"/>
    <mergeCell ref="D64:E64"/>
    <mergeCell ref="D65:E65"/>
    <mergeCell ref="D66:E66"/>
    <mergeCell ref="D30:E30"/>
    <mergeCell ref="D36:E36"/>
    <mergeCell ref="D37:E37"/>
    <mergeCell ref="D38:E38"/>
    <mergeCell ref="D39:E39"/>
    <mergeCell ref="D40:E40"/>
    <mergeCell ref="D41:E41"/>
    <mergeCell ref="D42:E42"/>
    <mergeCell ref="D43:E43"/>
    <mergeCell ref="D44:E44"/>
    <mergeCell ref="D93:E93"/>
    <mergeCell ref="D94:E94"/>
    <mergeCell ref="D109:E109"/>
    <mergeCell ref="D110:E110"/>
    <mergeCell ref="D111:E111"/>
    <mergeCell ref="D145:E145"/>
    <mergeCell ref="D97:E97"/>
    <mergeCell ref="D98:E98"/>
    <mergeCell ref="D136:E136"/>
    <mergeCell ref="D138:E138"/>
    <mergeCell ref="B2:C2"/>
    <mergeCell ref="D92:E92"/>
    <mergeCell ref="D31:E31"/>
    <mergeCell ref="D32:E32"/>
    <mergeCell ref="D33:E33"/>
    <mergeCell ref="D61:E61"/>
    <mergeCell ref="D62:E62"/>
    <mergeCell ref="D26:E26"/>
    <mergeCell ref="D27:E27"/>
    <mergeCell ref="D28:E28"/>
    <mergeCell ref="D67:E67"/>
    <mergeCell ref="D95:E95"/>
    <mergeCell ref="D96:E96"/>
    <mergeCell ref="D68:E68"/>
    <mergeCell ref="D69:E69"/>
    <mergeCell ref="D91:E91"/>
    <mergeCell ref="D73:E73"/>
    <mergeCell ref="D72:E72"/>
    <mergeCell ref="D99:E99"/>
    <mergeCell ref="D100:E100"/>
    <mergeCell ref="D124:E124"/>
    <mergeCell ref="D125:E125"/>
  </mergeCells>
  <phoneticPr fontId="7" type="noConversion"/>
  <conditionalFormatting sqref="I4:I6 I13:I22 I84:I100 V84:V100 I102:I111 V102:V111 I113:I115 V113:V115 I165:I172 V165:V172">
    <cfRule type="cellIs" dxfId="139" priority="252" operator="greaterThan">
      <formula>0</formula>
    </cfRule>
  </conditionalFormatting>
  <conditionalFormatting sqref="I24:I56">
    <cfRule type="cellIs" dxfId="138" priority="238" operator="greaterThan">
      <formula>0</formula>
    </cfRule>
    <cfRule type="cellIs" dxfId="137" priority="237" operator="greaterThan">
      <formula>0</formula>
    </cfRule>
  </conditionalFormatting>
  <conditionalFormatting sqref="I46:I56">
    <cfRule type="cellIs" dxfId="136" priority="31" operator="greaterThan">
      <formula>0</formula>
    </cfRule>
    <cfRule type="cellIs" dxfId="135" priority="32" operator="greaterThan">
      <formula>0</formula>
    </cfRule>
  </conditionalFormatting>
  <conditionalFormatting sqref="I60:I69">
    <cfRule type="cellIs" dxfId="134" priority="190" operator="greaterThan">
      <formula>0</formula>
    </cfRule>
    <cfRule type="cellIs" dxfId="133" priority="189" operator="greaterThan">
      <formula>0</formula>
    </cfRule>
  </conditionalFormatting>
  <conditionalFormatting sqref="I71:I80">
    <cfRule type="cellIs" dxfId="132" priority="176" operator="greaterThan">
      <formula>0</formula>
    </cfRule>
    <cfRule type="cellIs" dxfId="131" priority="175" operator="greaterThan">
      <formula>0</formula>
    </cfRule>
  </conditionalFormatting>
  <conditionalFormatting sqref="I117:I130">
    <cfRule type="cellIs" dxfId="130" priority="47" operator="greaterThan">
      <formula>0</formula>
    </cfRule>
    <cfRule type="cellIs" dxfId="129" priority="48" operator="greaterThan">
      <formula>0</formula>
    </cfRule>
  </conditionalFormatting>
  <conditionalFormatting sqref="I132:I140">
    <cfRule type="cellIs" dxfId="128" priority="15" operator="greaterThan">
      <formula>0</formula>
    </cfRule>
    <cfRule type="cellIs" dxfId="127" priority="16" operator="greaterThan">
      <formula>0</formula>
    </cfRule>
  </conditionalFormatting>
  <conditionalFormatting sqref="I144:I153">
    <cfRule type="cellIs" dxfId="126" priority="120" operator="greaterThan">
      <formula>0</formula>
    </cfRule>
    <cfRule type="cellIs" dxfId="125" priority="119" operator="greaterThan">
      <formula>0</formula>
    </cfRule>
  </conditionalFormatting>
  <conditionalFormatting sqref="I155:I172">
    <cfRule type="cellIs" dxfId="124" priority="106" operator="greaterThan">
      <formula>0</formula>
    </cfRule>
    <cfRule type="cellIs" dxfId="123" priority="105" operator="greaterThan">
      <formula>0</formula>
    </cfRule>
  </conditionalFormatting>
  <conditionalFormatting sqref="I165:I172 V165:V172 I4:I6 I13:I22 I84:I100 V84:V100 I102:I111 V102:V111 I113:I115 V113:V115">
    <cfRule type="cellIs" dxfId="122" priority="251" operator="greaterThan">
      <formula>0</formula>
    </cfRule>
  </conditionalFormatting>
  <conditionalFormatting sqref="J4:J6 J13:J22 J84:J100 J102:J111 J113:J115">
    <cfRule type="cellIs" dxfId="121" priority="250" operator="greaterThan">
      <formula>0</formula>
    </cfRule>
  </conditionalFormatting>
  <conditionalFormatting sqref="J24:J56">
    <cfRule type="cellIs" dxfId="120" priority="30" operator="greaterThan">
      <formula>0</formula>
    </cfRule>
  </conditionalFormatting>
  <conditionalFormatting sqref="J60:J69">
    <cfRule type="cellIs" dxfId="119" priority="188" operator="greaterThan">
      <formula>0</formula>
    </cfRule>
  </conditionalFormatting>
  <conditionalFormatting sqref="J71:J80">
    <cfRule type="cellIs" dxfId="118" priority="174" operator="greaterThan">
      <formula>0</formula>
    </cfRule>
  </conditionalFormatting>
  <conditionalFormatting sqref="J117:J130">
    <cfRule type="cellIs" dxfId="117" priority="46" operator="greaterThan">
      <formula>0</formula>
    </cfRule>
  </conditionalFormatting>
  <conditionalFormatting sqref="J132:J140">
    <cfRule type="cellIs" dxfId="116" priority="14" operator="greaterThan">
      <formula>0</formula>
    </cfRule>
  </conditionalFormatting>
  <conditionalFormatting sqref="J144:J153">
    <cfRule type="cellIs" dxfId="115" priority="118" operator="greaterThan">
      <formula>0</formula>
    </cfRule>
  </conditionalFormatting>
  <conditionalFormatting sqref="J155:J172">
    <cfRule type="cellIs" dxfId="114" priority="104" operator="greaterThan">
      <formula>0</formula>
    </cfRule>
  </conditionalFormatting>
  <conditionalFormatting sqref="K4:K6 K13:K22 K84:K100 K102:K111 K113:K115">
    <cfRule type="cellIs" dxfId="113" priority="249" operator="greaterThan">
      <formula>0</formula>
    </cfRule>
  </conditionalFormatting>
  <conditionalFormatting sqref="K24:K56">
    <cfRule type="cellIs" dxfId="112" priority="29" operator="greaterThan">
      <formula>0</formula>
    </cfRule>
  </conditionalFormatting>
  <conditionalFormatting sqref="K60:K69">
    <cfRule type="cellIs" dxfId="111" priority="187" operator="greaterThan">
      <formula>0</formula>
    </cfRule>
  </conditionalFormatting>
  <conditionalFormatting sqref="K71:K80">
    <cfRule type="cellIs" dxfId="110" priority="173" operator="greaterThan">
      <formula>0</formula>
    </cfRule>
  </conditionalFormatting>
  <conditionalFormatting sqref="K117:K130">
    <cfRule type="cellIs" dxfId="109" priority="45" operator="greaterThan">
      <formula>0</formula>
    </cfRule>
  </conditionalFormatting>
  <conditionalFormatting sqref="K132:K140">
    <cfRule type="cellIs" dxfId="108" priority="13" operator="greaterThan">
      <formula>0</formula>
    </cfRule>
  </conditionalFormatting>
  <conditionalFormatting sqref="K144:K153">
    <cfRule type="cellIs" dxfId="107" priority="117" operator="greaterThan">
      <formula>0</formula>
    </cfRule>
  </conditionalFormatting>
  <conditionalFormatting sqref="K155:K172">
    <cfRule type="cellIs" dxfId="106" priority="103" operator="greaterThan">
      <formula>0</formula>
    </cfRule>
  </conditionalFormatting>
  <conditionalFormatting sqref="L4:L6 L13:L22 L84:L100 L102:L111 L113:L115">
    <cfRule type="cellIs" dxfId="105" priority="248" operator="greaterThan">
      <formula>0</formula>
    </cfRule>
  </conditionalFormatting>
  <conditionalFormatting sqref="L24:L56">
    <cfRule type="cellIs" dxfId="104" priority="28" operator="greaterThan">
      <formula>0</formula>
    </cfRule>
  </conditionalFormatting>
  <conditionalFormatting sqref="L60:L69">
    <cfRule type="cellIs" dxfId="103" priority="186" operator="greaterThan">
      <formula>0</formula>
    </cfRule>
  </conditionalFormatting>
  <conditionalFormatting sqref="L71:L80">
    <cfRule type="cellIs" dxfId="102" priority="172" operator="greaterThan">
      <formula>0</formula>
    </cfRule>
  </conditionalFormatting>
  <conditionalFormatting sqref="L117:L130">
    <cfRule type="cellIs" dxfId="101" priority="44" operator="greaterThan">
      <formula>0</formula>
    </cfRule>
  </conditionalFormatting>
  <conditionalFormatting sqref="L132:L140">
    <cfRule type="cellIs" dxfId="100" priority="12" operator="greaterThan">
      <formula>0</formula>
    </cfRule>
  </conditionalFormatting>
  <conditionalFormatting sqref="L144:L153">
    <cfRule type="cellIs" dxfId="99" priority="116" operator="greaterThan">
      <formula>0</formula>
    </cfRule>
  </conditionalFormatting>
  <conditionalFormatting sqref="L155:L172">
    <cfRule type="cellIs" dxfId="98" priority="102" operator="greaterThan">
      <formula>0</formula>
    </cfRule>
  </conditionalFormatting>
  <conditionalFormatting sqref="M4:M6 M13:M22 M84:M100 M102:M111 M113:M115">
    <cfRule type="cellIs" dxfId="97" priority="247" operator="greaterThan">
      <formula>0</formula>
    </cfRule>
  </conditionalFormatting>
  <conditionalFormatting sqref="M24:M56">
    <cfRule type="cellIs" dxfId="96" priority="27" operator="greaterThan">
      <formula>0</formula>
    </cfRule>
  </conditionalFormatting>
  <conditionalFormatting sqref="M60:M69">
    <cfRule type="cellIs" dxfId="95" priority="185" operator="greaterThan">
      <formula>0</formula>
    </cfRule>
  </conditionalFormatting>
  <conditionalFormatting sqref="M71:M80">
    <cfRule type="cellIs" dxfId="94" priority="171" operator="greaterThan">
      <formula>0</formula>
    </cfRule>
  </conditionalFormatting>
  <conditionalFormatting sqref="M117:M130">
    <cfRule type="cellIs" dxfId="93" priority="43" operator="greaterThan">
      <formula>0</formula>
    </cfRule>
  </conditionalFormatting>
  <conditionalFormatting sqref="M132:M140">
    <cfRule type="cellIs" dxfId="92" priority="11" operator="greaterThan">
      <formula>0</formula>
    </cfRule>
  </conditionalFormatting>
  <conditionalFormatting sqref="M144:M153">
    <cfRule type="cellIs" dxfId="91" priority="115" operator="greaterThan">
      <formula>0</formula>
    </cfRule>
  </conditionalFormatting>
  <conditionalFormatting sqref="M155:M172">
    <cfRule type="cellIs" dxfId="90" priority="101" operator="greaterThan">
      <formula>0</formula>
    </cfRule>
  </conditionalFormatting>
  <conditionalFormatting sqref="N4:N6 N13:N22 N84:N100 N102:N111 N113:N115">
    <cfRule type="cellIs" dxfId="89" priority="246" operator="greaterThan">
      <formula>0</formula>
    </cfRule>
  </conditionalFormatting>
  <conditionalFormatting sqref="N24:N56">
    <cfRule type="cellIs" dxfId="88" priority="26" operator="greaterThan">
      <formula>0</formula>
    </cfRule>
  </conditionalFormatting>
  <conditionalFormatting sqref="N60:N69">
    <cfRule type="cellIs" dxfId="87" priority="184" operator="greaterThan">
      <formula>0</formula>
    </cfRule>
  </conditionalFormatting>
  <conditionalFormatting sqref="N71:N80">
    <cfRule type="cellIs" dxfId="86" priority="170" operator="greaterThan">
      <formula>0</formula>
    </cfRule>
  </conditionalFormatting>
  <conditionalFormatting sqref="N117:N130">
    <cfRule type="cellIs" dxfId="85" priority="42" operator="greaterThan">
      <formula>0</formula>
    </cfRule>
  </conditionalFormatting>
  <conditionalFormatting sqref="N132:N140">
    <cfRule type="cellIs" dxfId="84" priority="10" operator="greaterThan">
      <formula>0</formula>
    </cfRule>
  </conditionalFormatting>
  <conditionalFormatting sqref="N144:N153">
    <cfRule type="cellIs" dxfId="83" priority="114" operator="greaterThan">
      <formula>0</formula>
    </cfRule>
  </conditionalFormatting>
  <conditionalFormatting sqref="N155:N172">
    <cfRule type="cellIs" dxfId="82" priority="100" operator="greaterThan">
      <formula>0</formula>
    </cfRule>
  </conditionalFormatting>
  <conditionalFormatting sqref="O4:O6 O13:O22 O84:O100 O102:O111 O113:O115">
    <cfRule type="cellIs" dxfId="81" priority="245" operator="greaterThan">
      <formula>0</formula>
    </cfRule>
  </conditionalFormatting>
  <conditionalFormatting sqref="O24:O56">
    <cfRule type="cellIs" dxfId="80" priority="25" operator="greaterThan">
      <formula>0</formula>
    </cfRule>
  </conditionalFormatting>
  <conditionalFormatting sqref="O60:O69">
    <cfRule type="cellIs" dxfId="79" priority="183" operator="greaterThan">
      <formula>0</formula>
    </cfRule>
  </conditionalFormatting>
  <conditionalFormatting sqref="O71:O80">
    <cfRule type="cellIs" dxfId="78" priority="169" operator="greaterThan">
      <formula>0</formula>
    </cfRule>
  </conditionalFormatting>
  <conditionalFormatting sqref="O117:O130">
    <cfRule type="cellIs" dxfId="77" priority="41" operator="greaterThan">
      <formula>0</formula>
    </cfRule>
  </conditionalFormatting>
  <conditionalFormatting sqref="O132:O140">
    <cfRule type="cellIs" dxfId="76" priority="9" operator="greaterThan">
      <formula>0</formula>
    </cfRule>
  </conditionalFormatting>
  <conditionalFormatting sqref="O144:O153">
    <cfRule type="cellIs" dxfId="75" priority="113" operator="greaterThan">
      <formula>0</formula>
    </cfRule>
  </conditionalFormatting>
  <conditionalFormatting sqref="O155:O172">
    <cfRule type="cellIs" dxfId="74" priority="99" operator="greaterThan">
      <formula>0</formula>
    </cfRule>
  </conditionalFormatting>
  <conditionalFormatting sqref="P4:P6 P13:P22 P84:P100 P102:P111 P113:P115">
    <cfRule type="cellIs" dxfId="73" priority="244" operator="greaterThan">
      <formula>0</formula>
    </cfRule>
  </conditionalFormatting>
  <conditionalFormatting sqref="P24:P56">
    <cfRule type="cellIs" dxfId="72" priority="24" operator="greaterThan">
      <formula>0</formula>
    </cfRule>
  </conditionalFormatting>
  <conditionalFormatting sqref="P60:P69">
    <cfRule type="cellIs" dxfId="71" priority="182" operator="greaterThan">
      <formula>0</formula>
    </cfRule>
  </conditionalFormatting>
  <conditionalFormatting sqref="P71:P80">
    <cfRule type="cellIs" dxfId="70" priority="168" operator="greaterThan">
      <formula>0</formula>
    </cfRule>
  </conditionalFormatting>
  <conditionalFormatting sqref="P117:P130">
    <cfRule type="cellIs" dxfId="69" priority="40" operator="greaterThan">
      <formula>0</formula>
    </cfRule>
  </conditionalFormatting>
  <conditionalFormatting sqref="P132:P140">
    <cfRule type="cellIs" dxfId="68" priority="8" operator="greaterThan">
      <formula>0</formula>
    </cfRule>
  </conditionalFormatting>
  <conditionalFormatting sqref="P144:P153">
    <cfRule type="cellIs" dxfId="67" priority="112" operator="greaterThan">
      <formula>0</formula>
    </cfRule>
  </conditionalFormatting>
  <conditionalFormatting sqref="P155:P172">
    <cfRule type="cellIs" dxfId="66" priority="98" operator="greaterThan">
      <formula>0</formula>
    </cfRule>
  </conditionalFormatting>
  <conditionalFormatting sqref="Q4:Q6 Q13:Q22 Q84:Q100 Q102:Q111 Q113:Q115">
    <cfRule type="cellIs" dxfId="65" priority="243" operator="greaterThan">
      <formula>0</formula>
    </cfRule>
  </conditionalFormatting>
  <conditionalFormatting sqref="Q24:Q56">
    <cfRule type="cellIs" dxfId="64" priority="23" operator="greaterThan">
      <formula>0</formula>
    </cfRule>
  </conditionalFormatting>
  <conditionalFormatting sqref="Q60:Q69">
    <cfRule type="cellIs" dxfId="63" priority="181" operator="greaterThan">
      <formula>0</formula>
    </cfRule>
  </conditionalFormatting>
  <conditionalFormatting sqref="Q71:Q80">
    <cfRule type="cellIs" dxfId="62" priority="167" operator="greaterThan">
      <formula>0</formula>
    </cfRule>
  </conditionalFormatting>
  <conditionalFormatting sqref="Q117:Q130">
    <cfRule type="cellIs" dxfId="61" priority="39" operator="greaterThan">
      <formula>0</formula>
    </cfRule>
  </conditionalFormatting>
  <conditionalFormatting sqref="Q132:Q140">
    <cfRule type="cellIs" dxfId="60" priority="7" operator="greaterThan">
      <formula>0</formula>
    </cfRule>
  </conditionalFormatting>
  <conditionalFormatting sqref="Q144:Q153">
    <cfRule type="cellIs" dxfId="59" priority="111" operator="greaterThan">
      <formula>0</formula>
    </cfRule>
  </conditionalFormatting>
  <conditionalFormatting sqref="Q155:Q172">
    <cfRule type="cellIs" dxfId="58" priority="97" operator="greaterThan">
      <formula>0</formula>
    </cfRule>
  </conditionalFormatting>
  <conditionalFormatting sqref="R4:R6 R13:R22 R84:R100 R102:R111 R113:R115">
    <cfRule type="cellIs" dxfId="57" priority="242" operator="greaterThan">
      <formula>0</formula>
    </cfRule>
  </conditionalFormatting>
  <conditionalFormatting sqref="R24:R56">
    <cfRule type="cellIs" dxfId="56" priority="22" operator="greaterThan">
      <formula>0</formula>
    </cfRule>
  </conditionalFormatting>
  <conditionalFormatting sqref="R60:R69">
    <cfRule type="cellIs" dxfId="55" priority="180" operator="greaterThan">
      <formula>0</formula>
    </cfRule>
  </conditionalFormatting>
  <conditionalFormatting sqref="R71:R80">
    <cfRule type="cellIs" dxfId="54" priority="166" operator="greaterThan">
      <formula>0</formula>
    </cfRule>
  </conditionalFormatting>
  <conditionalFormatting sqref="R117:R130">
    <cfRule type="cellIs" dxfId="53" priority="38" operator="greaterThan">
      <formula>0</formula>
    </cfRule>
  </conditionalFormatting>
  <conditionalFormatting sqref="R132:R140">
    <cfRule type="cellIs" dxfId="52" priority="6" operator="greaterThan">
      <formula>0</formula>
    </cfRule>
  </conditionalFormatting>
  <conditionalFormatting sqref="R144:R153">
    <cfRule type="cellIs" dxfId="51" priority="110" operator="greaterThan">
      <formula>0</formula>
    </cfRule>
  </conditionalFormatting>
  <conditionalFormatting sqref="R155:R172">
    <cfRule type="cellIs" dxfId="50" priority="96" operator="greaterThan">
      <formula>0</formula>
    </cfRule>
  </conditionalFormatting>
  <conditionalFormatting sqref="S4:S6 S13:S22 S84:S100 S102:S111 S113:S115">
    <cfRule type="cellIs" dxfId="49" priority="241" operator="greaterThan">
      <formula>0</formula>
    </cfRule>
  </conditionalFormatting>
  <conditionalFormatting sqref="S24:S56">
    <cfRule type="cellIs" dxfId="48" priority="21" operator="greaterThan">
      <formula>0</formula>
    </cfRule>
  </conditionalFormatting>
  <conditionalFormatting sqref="S60:S69">
    <cfRule type="cellIs" dxfId="47" priority="179" operator="greaterThan">
      <formula>0</formula>
    </cfRule>
  </conditionalFormatting>
  <conditionalFormatting sqref="S71:S80">
    <cfRule type="cellIs" dxfId="46" priority="165" operator="greaterThan">
      <formula>0</formula>
    </cfRule>
  </conditionalFormatting>
  <conditionalFormatting sqref="S117:S130">
    <cfRule type="cellIs" dxfId="45" priority="37" operator="greaterThan">
      <formula>0</formula>
    </cfRule>
  </conditionalFormatting>
  <conditionalFormatting sqref="S132:S140">
    <cfRule type="cellIs" dxfId="44" priority="5" operator="greaterThan">
      <formula>0</formula>
    </cfRule>
  </conditionalFormatting>
  <conditionalFormatting sqref="S144:S153">
    <cfRule type="cellIs" dxfId="43" priority="109" operator="greaterThan">
      <formula>0</formula>
    </cfRule>
  </conditionalFormatting>
  <conditionalFormatting sqref="S155:S172">
    <cfRule type="cellIs" dxfId="42" priority="95" operator="greaterThan">
      <formula>0</formula>
    </cfRule>
  </conditionalFormatting>
  <conditionalFormatting sqref="T13:T22 T84:U100 T102:U111 T113:U115 T165:U172">
    <cfRule type="cellIs" dxfId="41" priority="66" operator="greaterThan">
      <formula>0</formula>
    </cfRule>
    <cfRule type="cellIs" dxfId="40" priority="65" operator="greaterThan">
      <formula>0</formula>
    </cfRule>
  </conditionalFormatting>
  <conditionalFormatting sqref="T46:T56 V46:V56">
    <cfRule type="cellIs" dxfId="39" priority="20" operator="greaterThan">
      <formula>0</formula>
    </cfRule>
    <cfRule type="cellIs" dxfId="38" priority="19" operator="greaterThan">
      <formula>0</formula>
    </cfRule>
  </conditionalFormatting>
  <conditionalFormatting sqref="T132:T140 V132:V140">
    <cfRule type="cellIs" dxfId="37" priority="4" operator="greaterThan">
      <formula>0</formula>
    </cfRule>
    <cfRule type="cellIs" dxfId="36" priority="3" operator="greaterThan">
      <formula>0</formula>
    </cfRule>
  </conditionalFormatting>
  <conditionalFormatting sqref="T144:T153 V144:V153">
    <cfRule type="cellIs" dxfId="35" priority="107" operator="greaterThan">
      <formula>0</formula>
    </cfRule>
    <cfRule type="cellIs" dxfId="34" priority="108" operator="greaterThan">
      <formula>0</formula>
    </cfRule>
  </conditionalFormatting>
  <conditionalFormatting sqref="T155:T172 V155:V172">
    <cfRule type="cellIs" dxfId="33" priority="94" operator="greaterThan">
      <formula>0</formula>
    </cfRule>
    <cfRule type="cellIs" dxfId="32" priority="93" operator="greaterThan">
      <formula>0</formula>
    </cfRule>
  </conditionalFormatting>
  <conditionalFormatting sqref="T24:U56">
    <cfRule type="cellIs" dxfId="31" priority="68" operator="greaterThan">
      <formula>0</formula>
    </cfRule>
    <cfRule type="cellIs" dxfId="30" priority="67" operator="greaterThan">
      <formula>0</formula>
    </cfRule>
  </conditionalFormatting>
  <conditionalFormatting sqref="T60:U69">
    <cfRule type="cellIs" dxfId="29" priority="70" operator="greaterThan">
      <formula>0</formula>
    </cfRule>
    <cfRule type="cellIs" dxfId="28" priority="69" operator="greaterThan">
      <formula>0</formula>
    </cfRule>
  </conditionalFormatting>
  <conditionalFormatting sqref="T71:U80">
    <cfRule type="cellIs" dxfId="27" priority="72" operator="greaterThan">
      <formula>0</formula>
    </cfRule>
    <cfRule type="cellIs" dxfId="26" priority="71" operator="greaterThan">
      <formula>0</formula>
    </cfRule>
  </conditionalFormatting>
  <conditionalFormatting sqref="T117:U130">
    <cfRule type="cellIs" dxfId="25" priority="33" operator="greaterThan">
      <formula>0</formula>
    </cfRule>
    <cfRule type="cellIs" dxfId="24" priority="34" operator="greaterThan">
      <formula>0</formula>
    </cfRule>
  </conditionalFormatting>
  <conditionalFormatting sqref="T4:V6">
    <cfRule type="cellIs" dxfId="23" priority="195" operator="greaterThan">
      <formula>0</formula>
    </cfRule>
    <cfRule type="cellIs" dxfId="22" priority="196" operator="greaterThan">
      <formula>0</formula>
    </cfRule>
  </conditionalFormatting>
  <conditionalFormatting sqref="T5:V6">
    <cfRule type="cellIs" dxfId="21" priority="191" operator="greaterThan">
      <formula>0</formula>
    </cfRule>
    <cfRule type="cellIs" dxfId="20" priority="192" operator="greaterThan">
      <formula>0</formula>
    </cfRule>
  </conditionalFormatting>
  <conditionalFormatting sqref="U14:U22">
    <cfRule type="cellIs" dxfId="19" priority="77" operator="greaterThan">
      <formula>0</formula>
    </cfRule>
    <cfRule type="cellIs" dxfId="18" priority="78" operator="greaterThan">
      <formula>0</formula>
    </cfRule>
  </conditionalFormatting>
  <conditionalFormatting sqref="U46:U56">
    <cfRule type="cellIs" dxfId="17" priority="17" operator="greaterThan">
      <formula>0</formula>
    </cfRule>
    <cfRule type="cellIs" dxfId="16" priority="18" operator="greaterThan">
      <formula>0</formula>
    </cfRule>
  </conditionalFormatting>
  <conditionalFormatting sqref="U132:U140">
    <cfRule type="cellIs" dxfId="15" priority="1" operator="greaterThan">
      <formula>0</formula>
    </cfRule>
    <cfRule type="cellIs" dxfId="14" priority="2" operator="greaterThan">
      <formula>0</formula>
    </cfRule>
  </conditionalFormatting>
  <conditionalFormatting sqref="U144:U153">
    <cfRule type="cellIs" dxfId="13" priority="90" operator="greaterThan">
      <formula>0</formula>
    </cfRule>
    <cfRule type="cellIs" dxfId="12" priority="89" operator="greaterThan">
      <formula>0</formula>
    </cfRule>
  </conditionalFormatting>
  <conditionalFormatting sqref="U155:U172">
    <cfRule type="cellIs" dxfId="11" priority="92" operator="greaterThan">
      <formula>0</formula>
    </cfRule>
    <cfRule type="cellIs" dxfId="10" priority="91" operator="greaterThan">
      <formula>0</formula>
    </cfRule>
  </conditionalFormatting>
  <conditionalFormatting sqref="U13:V13 V14:V22">
    <cfRule type="cellIs" dxfId="9" priority="239" operator="greaterThan">
      <formula>0</formula>
    </cfRule>
    <cfRule type="cellIs" dxfId="8" priority="240" operator="greaterThan">
      <formula>0</formula>
    </cfRule>
  </conditionalFormatting>
  <conditionalFormatting sqref="V24:V56">
    <cfRule type="cellIs" dxfId="7" priority="225" operator="greaterThan">
      <formula>0</formula>
    </cfRule>
    <cfRule type="cellIs" dxfId="6" priority="226" operator="greaterThan">
      <formula>0</formula>
    </cfRule>
  </conditionalFormatting>
  <conditionalFormatting sqref="V60:V69">
    <cfRule type="cellIs" dxfId="5" priority="177" operator="greaterThan">
      <formula>0</formula>
    </cfRule>
    <cfRule type="cellIs" dxfId="4" priority="178" operator="greaterThan">
      <formula>0</formula>
    </cfRule>
  </conditionalFormatting>
  <conditionalFormatting sqref="V71:V80">
    <cfRule type="cellIs" dxfId="3" priority="163" operator="greaterThan">
      <formula>0</formula>
    </cfRule>
    <cfRule type="cellIs" dxfId="2" priority="164" operator="greaterThan">
      <formula>0</formula>
    </cfRule>
  </conditionalFormatting>
  <conditionalFormatting sqref="V117:V130">
    <cfRule type="cellIs" dxfId="1" priority="36" operator="greaterThan">
      <formula>0</formula>
    </cfRule>
    <cfRule type="cellIs" dxfId="0" priority="35"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C5C0-85A3-41A0-AE53-DA85C3C65907}">
  <dimension ref="A2:M28"/>
  <sheetViews>
    <sheetView showGridLines="0" view="pageLayout" topLeftCell="A3" zoomScaleNormal="100" workbookViewId="0">
      <selection activeCell="H1" sqref="H1"/>
    </sheetView>
  </sheetViews>
  <sheetFormatPr defaultColWidth="8.796875" defaultRowHeight="15.6" x14ac:dyDescent="0.3"/>
  <cols>
    <col min="1" max="1" width="8.8984375" bestFit="1" customWidth="1"/>
    <col min="2" max="2" width="12.59765625" bestFit="1" customWidth="1"/>
    <col min="3" max="3" width="10.296875" bestFit="1" customWidth="1"/>
    <col min="4" max="4" width="8.8984375" style="254" bestFit="1" customWidth="1"/>
    <col min="5" max="5" width="7.5" bestFit="1" customWidth="1"/>
    <col min="6" max="6" width="4.19921875" customWidth="1"/>
    <col min="7" max="7" width="6.5" customWidth="1"/>
    <col min="8" max="8" width="7.19921875" customWidth="1"/>
    <col min="9" max="9" width="0.796875" customWidth="1"/>
    <col min="10" max="10" width="2.5" customWidth="1"/>
    <col min="11" max="11" width="1" customWidth="1"/>
    <col min="12" max="12" width="12" customWidth="1"/>
    <col min="13" max="13" width="17.5" customWidth="1"/>
  </cols>
  <sheetData>
    <row r="2" spans="1:13" x14ac:dyDescent="0.3">
      <c r="E2" s="134" t="s">
        <v>212</v>
      </c>
      <c r="H2" s="134" t="s">
        <v>213</v>
      </c>
    </row>
    <row r="3" spans="1:13" x14ac:dyDescent="0.3">
      <c r="E3" s="134" t="s">
        <v>379</v>
      </c>
      <c r="H3" s="188" t="s">
        <v>216</v>
      </c>
      <c r="I3" s="363"/>
      <c r="J3" s="363"/>
      <c r="K3" s="363"/>
      <c r="L3" s="363"/>
    </row>
    <row r="4" spans="1:13" x14ac:dyDescent="0.3">
      <c r="E4" s="134" t="s">
        <v>380</v>
      </c>
      <c r="H4" s="188" t="s">
        <v>214</v>
      </c>
      <c r="I4" s="363"/>
      <c r="J4" s="363"/>
      <c r="K4" s="363"/>
      <c r="L4" s="363"/>
    </row>
    <row r="6" spans="1:13" ht="16.2" thickBot="1" x14ac:dyDescent="0.35">
      <c r="A6" s="295" t="s">
        <v>215</v>
      </c>
      <c r="B6" s="295"/>
      <c r="C6" s="295"/>
      <c r="D6" s="295"/>
      <c r="E6" s="295"/>
      <c r="F6" s="295"/>
      <c r="G6" s="295"/>
      <c r="H6" s="295"/>
      <c r="J6" s="187"/>
      <c r="L6" s="177" t="s">
        <v>219</v>
      </c>
    </row>
    <row r="7" spans="1:13" ht="16.2" thickBot="1" x14ac:dyDescent="0.35">
      <c r="A7" s="162" t="s">
        <v>4</v>
      </c>
      <c r="B7" s="360">
        <f>'Customer Information'!C10</f>
        <v>0</v>
      </c>
      <c r="C7" s="361"/>
      <c r="D7" s="361"/>
      <c r="E7" s="361"/>
      <c r="F7" s="361"/>
      <c r="G7" s="361"/>
      <c r="H7" s="362"/>
      <c r="L7" s="175"/>
    </row>
    <row r="8" spans="1:13" ht="16.2" thickBot="1" x14ac:dyDescent="0.35">
      <c r="A8" s="162" t="s">
        <v>3</v>
      </c>
      <c r="B8" s="360">
        <f>'Customer Information'!C11</f>
        <v>0</v>
      </c>
      <c r="C8" s="361"/>
      <c r="D8" s="361"/>
      <c r="E8" s="361"/>
      <c r="F8" s="361"/>
      <c r="G8" s="361"/>
      <c r="H8" s="362"/>
      <c r="J8" s="187"/>
      <c r="L8" s="177" t="s">
        <v>220</v>
      </c>
    </row>
    <row r="9" spans="1:13" ht="16.2" thickBot="1" x14ac:dyDescent="0.35">
      <c r="A9" s="162" t="s">
        <v>2</v>
      </c>
      <c r="B9" s="360">
        <f>'Customer Information'!C12</f>
        <v>0</v>
      </c>
      <c r="C9" s="361"/>
      <c r="D9" s="361"/>
      <c r="E9" s="361"/>
      <c r="F9" s="361"/>
      <c r="G9" s="361"/>
      <c r="H9" s="362"/>
      <c r="J9" s="161"/>
      <c r="L9" s="175"/>
    </row>
    <row r="10" spans="1:13" ht="16.2" thickBot="1" x14ac:dyDescent="0.35">
      <c r="A10" s="162" t="s">
        <v>5</v>
      </c>
      <c r="B10" s="163">
        <f>'Customer Information'!C13</f>
        <v>0</v>
      </c>
      <c r="C10" s="163"/>
      <c r="D10" s="255"/>
      <c r="E10" s="162" t="s">
        <v>8</v>
      </c>
      <c r="F10" s="163">
        <f>'Customer Information'!E13</f>
        <v>0</v>
      </c>
      <c r="G10" s="162" t="s">
        <v>9</v>
      </c>
      <c r="H10" s="163">
        <f>'Customer Information'!G13</f>
        <v>0</v>
      </c>
      <c r="I10" s="161"/>
      <c r="J10" s="187"/>
      <c r="K10" s="161"/>
      <c r="L10" s="185" t="s">
        <v>223</v>
      </c>
      <c r="M10" s="161"/>
    </row>
    <row r="11" spans="1:13" ht="16.2" thickBot="1" x14ac:dyDescent="0.35">
      <c r="A11" s="162" t="s">
        <v>6</v>
      </c>
      <c r="B11" s="356">
        <f>'Customer Information'!C14</f>
        <v>0</v>
      </c>
      <c r="C11" s="356"/>
      <c r="D11" s="356"/>
      <c r="E11" s="356"/>
      <c r="F11" s="356"/>
      <c r="G11" s="356"/>
      <c r="H11" s="356"/>
      <c r="I11" s="161"/>
      <c r="K11" s="161"/>
      <c r="L11" s="176"/>
      <c r="M11" s="161"/>
    </row>
    <row r="12" spans="1:13" ht="16.2" thickBot="1" x14ac:dyDescent="0.35">
      <c r="A12" s="162" t="s">
        <v>7</v>
      </c>
      <c r="B12" s="356">
        <f>'Customer Information'!C15</f>
        <v>0</v>
      </c>
      <c r="C12" s="356"/>
      <c r="D12" s="356"/>
      <c r="E12" s="356"/>
      <c r="F12" s="356"/>
      <c r="G12" s="356"/>
      <c r="H12" s="356"/>
      <c r="J12" s="187"/>
      <c r="L12" s="186" t="s">
        <v>221</v>
      </c>
    </row>
    <row r="14" spans="1:13" ht="16.2" thickBot="1" x14ac:dyDescent="0.35">
      <c r="A14" s="295" t="s">
        <v>218</v>
      </c>
      <c r="B14" s="295"/>
      <c r="C14" s="295"/>
      <c r="D14" s="295"/>
      <c r="E14" s="295"/>
      <c r="F14" s="295"/>
      <c r="G14" s="295"/>
      <c r="H14" s="295"/>
    </row>
    <row r="15" spans="1:13" ht="43.2" customHeight="1" x14ac:dyDescent="0.3">
      <c r="A15" s="357"/>
      <c r="B15" s="358"/>
      <c r="C15" s="358"/>
      <c r="D15" s="358"/>
      <c r="E15" s="358"/>
      <c r="F15" s="358"/>
      <c r="G15" s="358"/>
      <c r="H15" s="358"/>
    </row>
    <row r="17" spans="1:12" x14ac:dyDescent="0.3">
      <c r="A17" s="359" t="s">
        <v>217</v>
      </c>
      <c r="B17" s="359"/>
      <c r="C17" s="359"/>
      <c r="D17" s="359"/>
      <c r="E17" s="217"/>
      <c r="L17" s="193" t="s">
        <v>231</v>
      </c>
    </row>
    <row r="18" spans="1:12" x14ac:dyDescent="0.3">
      <c r="A18" s="173" t="s">
        <v>13</v>
      </c>
      <c r="B18" s="173" t="s">
        <v>206</v>
      </c>
      <c r="C18" s="173" t="s">
        <v>176</v>
      </c>
      <c r="D18" s="256" t="s">
        <v>253</v>
      </c>
      <c r="L18" s="194">
        <f>SUM(Table_Consolidated_Order7[MSRP])</f>
        <v>5400</v>
      </c>
    </row>
    <row r="19" spans="1:12" x14ac:dyDescent="0.3">
      <c r="A19" t="s">
        <v>333</v>
      </c>
      <c r="B19" t="s">
        <v>332</v>
      </c>
      <c r="C19">
        <v>1</v>
      </c>
      <c r="D19" s="254">
        <f>(VLOOKUP(Table_Consolidated_Order7[[#This Row],[SKU'#]],'Grips Selector'!$B:$AE,6,FALSE))*Table_Consolidated_Order7[[#This Row],[Quantity]]</f>
        <v>2500</v>
      </c>
    </row>
    <row r="20" spans="1:12" x14ac:dyDescent="0.3">
      <c r="A20" t="s">
        <v>339</v>
      </c>
      <c r="B20" t="s">
        <v>374</v>
      </c>
      <c r="C20">
        <v>1</v>
      </c>
      <c r="D20" s="254">
        <f>(VLOOKUP(Table_Consolidated_Order7[[#This Row],[SKU'#]],'Grips Selector'!$B:$AE,6,FALSE))*Table_Consolidated_Order7[[#This Row],[Quantity]]</f>
        <v>250</v>
      </c>
    </row>
    <row r="21" spans="1:12" x14ac:dyDescent="0.3">
      <c r="A21" t="s">
        <v>340</v>
      </c>
      <c r="B21" t="s">
        <v>374</v>
      </c>
      <c r="C21">
        <v>1</v>
      </c>
      <c r="D21" s="254">
        <f>(VLOOKUP(Table_Consolidated_Order7[[#This Row],[SKU'#]],'Grips Selector'!$B:$AE,6,FALSE))*Table_Consolidated_Order7[[#This Row],[Quantity]]</f>
        <v>275</v>
      </c>
    </row>
    <row r="22" spans="1:12" x14ac:dyDescent="0.3">
      <c r="A22" t="s">
        <v>341</v>
      </c>
      <c r="B22" t="s">
        <v>374</v>
      </c>
      <c r="C22">
        <v>1</v>
      </c>
      <c r="D22" s="254">
        <f>(VLOOKUP(Table_Consolidated_Order7[[#This Row],[SKU'#]],'Grips Selector'!$B:$AE,6,FALSE))*Table_Consolidated_Order7[[#This Row],[Quantity]]</f>
        <v>275</v>
      </c>
    </row>
    <row r="23" spans="1:12" x14ac:dyDescent="0.3">
      <c r="A23" t="s">
        <v>342</v>
      </c>
      <c r="B23" t="s">
        <v>374</v>
      </c>
      <c r="C23">
        <v>1</v>
      </c>
      <c r="D23" s="254">
        <f>(VLOOKUP(Table_Consolidated_Order7[[#This Row],[SKU'#]],'Grips Selector'!$B:$AE,6,FALSE))*Table_Consolidated_Order7[[#This Row],[Quantity]]</f>
        <v>300</v>
      </c>
    </row>
    <row r="24" spans="1:12" x14ac:dyDescent="0.3">
      <c r="A24" t="s">
        <v>343</v>
      </c>
      <c r="B24" t="s">
        <v>374</v>
      </c>
      <c r="C24">
        <v>1</v>
      </c>
      <c r="D24" s="254">
        <f>(VLOOKUP(Table_Consolidated_Order7[[#This Row],[SKU'#]],'Grips Selector'!$B:$AE,6,FALSE))*Table_Consolidated_Order7[[#This Row],[Quantity]]</f>
        <v>300</v>
      </c>
    </row>
    <row r="25" spans="1:12" x14ac:dyDescent="0.3">
      <c r="A25" t="s">
        <v>363</v>
      </c>
      <c r="B25" t="s">
        <v>354</v>
      </c>
      <c r="C25">
        <v>1</v>
      </c>
      <c r="D25" s="254">
        <f>(VLOOKUP(Table_Consolidated_Order7[[#This Row],[SKU'#]],'Grips Selector'!$B:$AE,6,FALSE))*Table_Consolidated_Order7[[#This Row],[Quantity]]</f>
        <v>100</v>
      </c>
    </row>
    <row r="26" spans="1:12" x14ac:dyDescent="0.3">
      <c r="A26" t="s">
        <v>364</v>
      </c>
      <c r="B26" t="s">
        <v>354</v>
      </c>
      <c r="C26">
        <v>1</v>
      </c>
      <c r="D26" s="254">
        <f>(VLOOKUP(Table_Consolidated_Order7[[#This Row],[SKU'#]],'Grips Selector'!$B:$AE,6,FALSE))*Table_Consolidated_Order7[[#This Row],[Quantity]]</f>
        <v>150</v>
      </c>
    </row>
    <row r="27" spans="1:12" x14ac:dyDescent="0.3">
      <c r="A27" t="s">
        <v>365</v>
      </c>
      <c r="B27" t="s">
        <v>354</v>
      </c>
      <c r="C27">
        <v>1</v>
      </c>
      <c r="D27" s="254">
        <f>(VLOOKUP(Table_Consolidated_Order7[[#This Row],[SKU'#]],'Grips Selector'!$B:$AE,6,FALSE))*Table_Consolidated_Order7[[#This Row],[Quantity]]</f>
        <v>250</v>
      </c>
    </row>
    <row r="28" spans="1:12" x14ac:dyDescent="0.3">
      <c r="A28" t="s">
        <v>357</v>
      </c>
      <c r="B28" t="s">
        <v>355</v>
      </c>
      <c r="C28">
        <v>1</v>
      </c>
      <c r="D28" s="254">
        <f>(VLOOKUP(Table_Consolidated_Order7[[#This Row],[SKU'#]],'Grips Selector'!$B:$AE,6,FALSE))*Table_Consolidated_Order7[[#This Row],[Quantity]]</f>
        <v>1000</v>
      </c>
    </row>
  </sheetData>
  <mergeCells count="11">
    <mergeCell ref="B9:H9"/>
    <mergeCell ref="I3:L3"/>
    <mergeCell ref="I4:L4"/>
    <mergeCell ref="A6:H6"/>
    <mergeCell ref="B7:H7"/>
    <mergeCell ref="B8:H8"/>
    <mergeCell ref="B11:H11"/>
    <mergeCell ref="B12:H12"/>
    <mergeCell ref="A14:H14"/>
    <mergeCell ref="A15:H15"/>
    <mergeCell ref="A17:D17"/>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B537-3DDB-48EA-A55F-6C3C4BF45BDD}">
  <sheetPr codeName="Sheet4"/>
  <dimension ref="A2:M28"/>
  <sheetViews>
    <sheetView showGridLines="0" view="pageLayout" zoomScaleNormal="100" workbookViewId="0">
      <selection activeCell="D3" sqref="D3"/>
    </sheetView>
  </sheetViews>
  <sheetFormatPr defaultColWidth="8.796875" defaultRowHeight="15.6" x14ac:dyDescent="0.3"/>
  <cols>
    <col min="1" max="1" width="8.8984375" bestFit="1" customWidth="1"/>
    <col min="2" max="2" width="12.59765625" bestFit="1" customWidth="1"/>
    <col min="3" max="3" width="10.296875" bestFit="1" customWidth="1"/>
    <col min="4" max="4" width="7.5" style="254" bestFit="1" customWidth="1"/>
    <col min="5" max="5" width="7.5" bestFit="1" customWidth="1"/>
    <col min="6" max="6" width="4.19921875" customWidth="1"/>
    <col min="7" max="7" width="6.5" customWidth="1"/>
    <col min="8" max="8" width="7.296875" customWidth="1"/>
    <col min="9" max="9" width="0.796875" customWidth="1"/>
    <col min="10" max="10" width="2.5" customWidth="1"/>
    <col min="11" max="11" width="1" customWidth="1"/>
    <col min="12" max="12" width="11.59765625" customWidth="1"/>
    <col min="13" max="13" width="17.5" customWidth="1"/>
  </cols>
  <sheetData>
    <row r="2" spans="1:13" x14ac:dyDescent="0.3">
      <c r="E2" s="134" t="s">
        <v>212</v>
      </c>
      <c r="H2" s="134" t="s">
        <v>213</v>
      </c>
    </row>
    <row r="3" spans="1:13" x14ac:dyDescent="0.3">
      <c r="E3" s="134" t="s">
        <v>379</v>
      </c>
      <c r="H3" s="188" t="s">
        <v>216</v>
      </c>
      <c r="I3" s="363"/>
      <c r="J3" s="363"/>
      <c r="K3" s="363"/>
      <c r="L3" s="363"/>
    </row>
    <row r="4" spans="1:13" x14ac:dyDescent="0.3">
      <c r="E4" s="134" t="s">
        <v>380</v>
      </c>
      <c r="H4" s="188" t="s">
        <v>214</v>
      </c>
      <c r="I4" s="363"/>
      <c r="J4" s="363"/>
      <c r="K4" s="363"/>
      <c r="L4" s="363"/>
    </row>
    <row r="6" spans="1:13" ht="16.2" thickBot="1" x14ac:dyDescent="0.35">
      <c r="A6" s="295" t="s">
        <v>215</v>
      </c>
      <c r="B6" s="295"/>
      <c r="C6" s="295"/>
      <c r="D6" s="295"/>
      <c r="E6" s="295"/>
      <c r="F6" s="295"/>
      <c r="G6" s="295"/>
      <c r="H6" s="295"/>
      <c r="J6" s="187"/>
      <c r="L6" s="177" t="s">
        <v>219</v>
      </c>
    </row>
    <row r="7" spans="1:13" ht="16.2" thickBot="1" x14ac:dyDescent="0.35">
      <c r="A7" s="162" t="s">
        <v>4</v>
      </c>
      <c r="B7" s="360">
        <f>'Customer Information'!C10</f>
        <v>0</v>
      </c>
      <c r="C7" s="361"/>
      <c r="D7" s="361"/>
      <c r="E7" s="361"/>
      <c r="F7" s="361"/>
      <c r="G7" s="361"/>
      <c r="H7" s="362"/>
      <c r="L7" s="175"/>
    </row>
    <row r="8" spans="1:13" ht="16.2" thickBot="1" x14ac:dyDescent="0.35">
      <c r="A8" s="162" t="s">
        <v>3</v>
      </c>
      <c r="B8" s="360">
        <f>'Customer Information'!C11</f>
        <v>0</v>
      </c>
      <c r="C8" s="361"/>
      <c r="D8" s="361"/>
      <c r="E8" s="361"/>
      <c r="F8" s="361"/>
      <c r="G8" s="361"/>
      <c r="H8" s="362"/>
      <c r="J8" s="187"/>
      <c r="L8" s="177" t="s">
        <v>220</v>
      </c>
    </row>
    <row r="9" spans="1:13" ht="16.2" thickBot="1" x14ac:dyDescent="0.35">
      <c r="A9" s="162" t="s">
        <v>2</v>
      </c>
      <c r="B9" s="360">
        <f>'Customer Information'!C12</f>
        <v>0</v>
      </c>
      <c r="C9" s="361"/>
      <c r="D9" s="361"/>
      <c r="E9" s="361"/>
      <c r="F9" s="361"/>
      <c r="G9" s="361"/>
      <c r="H9" s="362"/>
      <c r="J9" s="161"/>
      <c r="L9" s="175"/>
    </row>
    <row r="10" spans="1:13" ht="16.2" thickBot="1" x14ac:dyDescent="0.35">
      <c r="A10" s="162" t="s">
        <v>5</v>
      </c>
      <c r="B10" s="163">
        <f>'Customer Information'!C13</f>
        <v>0</v>
      </c>
      <c r="C10" s="163"/>
      <c r="D10" s="255"/>
      <c r="E10" s="162" t="s">
        <v>8</v>
      </c>
      <c r="F10" s="163">
        <f>'Customer Information'!E13</f>
        <v>0</v>
      </c>
      <c r="G10" s="162" t="s">
        <v>9</v>
      </c>
      <c r="H10" s="163">
        <f>'Customer Information'!G13</f>
        <v>0</v>
      </c>
      <c r="I10" s="161"/>
      <c r="J10" s="187"/>
      <c r="K10" s="161"/>
      <c r="L10" s="185" t="s">
        <v>223</v>
      </c>
      <c r="M10" s="161"/>
    </row>
    <row r="11" spans="1:13" ht="16.2" thickBot="1" x14ac:dyDescent="0.35">
      <c r="A11" s="162" t="s">
        <v>6</v>
      </c>
      <c r="B11" s="356">
        <f>'Customer Information'!C14</f>
        <v>0</v>
      </c>
      <c r="C11" s="356"/>
      <c r="D11" s="356"/>
      <c r="E11" s="356"/>
      <c r="F11" s="356"/>
      <c r="G11" s="356"/>
      <c r="H11" s="356"/>
      <c r="I11" s="161"/>
      <c r="K11" s="161"/>
      <c r="L11" s="176"/>
      <c r="M11" s="161"/>
    </row>
    <row r="12" spans="1:13" ht="16.2" thickBot="1" x14ac:dyDescent="0.35">
      <c r="A12" s="162" t="s">
        <v>7</v>
      </c>
      <c r="B12" s="356">
        <f>'Customer Information'!C15</f>
        <v>0</v>
      </c>
      <c r="C12" s="356"/>
      <c r="D12" s="356"/>
      <c r="E12" s="356"/>
      <c r="F12" s="356"/>
      <c r="G12" s="356"/>
      <c r="H12" s="356"/>
      <c r="J12" s="187"/>
      <c r="L12" s="186" t="s">
        <v>221</v>
      </c>
    </row>
    <row r="14" spans="1:13" ht="16.2" thickBot="1" x14ac:dyDescent="0.35">
      <c r="A14" s="295" t="s">
        <v>218</v>
      </c>
      <c r="B14" s="295"/>
      <c r="C14" s="295"/>
      <c r="D14" s="295"/>
      <c r="E14" s="295"/>
      <c r="F14" s="295"/>
      <c r="G14" s="295"/>
      <c r="H14" s="295"/>
    </row>
    <row r="15" spans="1:13" ht="43.2" customHeight="1" x14ac:dyDescent="0.3">
      <c r="A15" s="357"/>
      <c r="B15" s="358"/>
      <c r="C15" s="358"/>
      <c r="D15" s="358"/>
      <c r="E15" s="358"/>
      <c r="F15" s="358"/>
      <c r="G15" s="358"/>
      <c r="H15" s="358"/>
    </row>
    <row r="17" spans="1:12" x14ac:dyDescent="0.3">
      <c r="A17" s="359" t="s">
        <v>217</v>
      </c>
      <c r="B17" s="359"/>
      <c r="C17" s="359"/>
      <c r="D17" s="359"/>
      <c r="E17" s="217"/>
      <c r="L17" s="193" t="s">
        <v>231</v>
      </c>
    </row>
    <row r="18" spans="1:12" x14ac:dyDescent="0.3">
      <c r="A18" s="173" t="s">
        <v>13</v>
      </c>
      <c r="B18" s="173" t="s">
        <v>206</v>
      </c>
      <c r="C18" s="173" t="s">
        <v>176</v>
      </c>
      <c r="D18" s="256" t="s">
        <v>228</v>
      </c>
      <c r="L18" s="194">
        <f>SUM(Table_Consolidated_Order[COGS])</f>
        <v>2160.37</v>
      </c>
    </row>
    <row r="19" spans="1:12" x14ac:dyDescent="0.3">
      <c r="A19" t="s">
        <v>333</v>
      </c>
      <c r="B19" t="s">
        <v>332</v>
      </c>
      <c r="C19">
        <v>1</v>
      </c>
      <c r="D19" s="254">
        <f>(VLOOKUP(Table_Consolidated_Order[[#This Row],[SKU'#]],'Grips Selector'!$B:$AE,30,FALSE))*Table_Consolidated_Order[[#This Row],[Quantity]]</f>
        <v>961.03</v>
      </c>
    </row>
    <row r="20" spans="1:12" x14ac:dyDescent="0.3">
      <c r="A20" t="s">
        <v>339</v>
      </c>
      <c r="B20" t="s">
        <v>374</v>
      </c>
      <c r="C20">
        <v>1</v>
      </c>
      <c r="D20" s="254">
        <f>(VLOOKUP(Table_Consolidated_Order[[#This Row],[SKU'#]],'Grips Selector'!$B:$AE,30,FALSE))*Table_Consolidated_Order[[#This Row],[Quantity]]</f>
        <v>91</v>
      </c>
    </row>
    <row r="21" spans="1:12" x14ac:dyDescent="0.3">
      <c r="A21" t="s">
        <v>340</v>
      </c>
      <c r="B21" t="s">
        <v>374</v>
      </c>
      <c r="C21">
        <v>1</v>
      </c>
      <c r="D21" s="254">
        <f>(VLOOKUP(Table_Consolidated_Order[[#This Row],[SKU'#]],'Grips Selector'!$B:$AE,30,FALSE))*Table_Consolidated_Order[[#This Row],[Quantity]]</f>
        <v>103.97</v>
      </c>
    </row>
    <row r="22" spans="1:12" x14ac:dyDescent="0.3">
      <c r="A22" t="s">
        <v>341</v>
      </c>
      <c r="B22" t="s">
        <v>374</v>
      </c>
      <c r="C22">
        <v>1</v>
      </c>
      <c r="D22" s="254">
        <f>(VLOOKUP(Table_Consolidated_Order[[#This Row],[SKU'#]],'Grips Selector'!$B:$AE,30,FALSE))*Table_Consolidated_Order[[#This Row],[Quantity]]</f>
        <v>111.38</v>
      </c>
    </row>
    <row r="23" spans="1:12" x14ac:dyDescent="0.3">
      <c r="A23" t="s">
        <v>342</v>
      </c>
      <c r="B23" t="s">
        <v>374</v>
      </c>
      <c r="C23">
        <v>1</v>
      </c>
      <c r="D23" s="254">
        <f>(VLOOKUP(Table_Consolidated_Order[[#This Row],[SKU'#]],'Grips Selector'!$B:$AE,30,FALSE))*Table_Consolidated_Order[[#This Row],[Quantity]]</f>
        <v>110.2</v>
      </c>
    </row>
    <row r="24" spans="1:12" x14ac:dyDescent="0.3">
      <c r="A24" t="s">
        <v>343</v>
      </c>
      <c r="B24" t="s">
        <v>374</v>
      </c>
      <c r="C24">
        <v>1</v>
      </c>
      <c r="D24" s="254">
        <f>(VLOOKUP(Table_Consolidated_Order[[#This Row],[SKU'#]],'Grips Selector'!$B:$AE,30,FALSE))*Table_Consolidated_Order[[#This Row],[Quantity]]</f>
        <v>114.79</v>
      </c>
    </row>
    <row r="25" spans="1:12" x14ac:dyDescent="0.3">
      <c r="A25" t="s">
        <v>363</v>
      </c>
      <c r="B25" t="s">
        <v>354</v>
      </c>
      <c r="C25">
        <v>1</v>
      </c>
      <c r="D25" s="254">
        <f>(VLOOKUP(Table_Consolidated_Order[[#This Row],[SKU'#]],'Grips Selector'!$B:$AE,30,FALSE))*Table_Consolidated_Order[[#This Row],[Quantity]]</f>
        <v>47</v>
      </c>
    </row>
    <row r="26" spans="1:12" x14ac:dyDescent="0.3">
      <c r="A26" t="s">
        <v>364</v>
      </c>
      <c r="B26" t="s">
        <v>354</v>
      </c>
      <c r="C26">
        <v>1</v>
      </c>
      <c r="D26" s="254">
        <f>(VLOOKUP(Table_Consolidated_Order[[#This Row],[SKU'#]],'Grips Selector'!$B:$AE,30,FALSE))*Table_Consolidated_Order[[#This Row],[Quantity]]</f>
        <v>68</v>
      </c>
    </row>
    <row r="27" spans="1:12" x14ac:dyDescent="0.3">
      <c r="A27" t="s">
        <v>365</v>
      </c>
      <c r="B27" t="s">
        <v>354</v>
      </c>
      <c r="C27">
        <v>1</v>
      </c>
      <c r="D27" s="254">
        <f>(VLOOKUP(Table_Consolidated_Order[[#This Row],[SKU'#]],'Grips Selector'!$B:$AE,30,FALSE))*Table_Consolidated_Order[[#This Row],[Quantity]]</f>
        <v>106</v>
      </c>
    </row>
    <row r="28" spans="1:12" x14ac:dyDescent="0.3">
      <c r="A28" t="s">
        <v>357</v>
      </c>
      <c r="B28" t="s">
        <v>355</v>
      </c>
      <c r="C28">
        <v>1</v>
      </c>
      <c r="D28" s="254">
        <f>(VLOOKUP(Table_Consolidated_Order[[#This Row],[SKU'#]],'Grips Selector'!$B:$AE,30,FALSE))*Table_Consolidated_Order[[#This Row],[Quantity]]</f>
        <v>447</v>
      </c>
    </row>
  </sheetData>
  <mergeCells count="11">
    <mergeCell ref="A17:D17"/>
    <mergeCell ref="I3:L3"/>
    <mergeCell ref="I4:L4"/>
    <mergeCell ref="B12:H12"/>
    <mergeCell ref="A14:H14"/>
    <mergeCell ref="A15:H15"/>
    <mergeCell ref="A6:H6"/>
    <mergeCell ref="B7:H7"/>
    <mergeCell ref="B8:H8"/>
    <mergeCell ref="B9:H9"/>
    <mergeCell ref="B11:H11"/>
  </mergeCells>
  <phoneticPr fontId="7" type="noConversion"/>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9C87-D6A9-4591-8DF0-4B1AFAB0E04F}">
  <sheetPr codeName="Sheet5"/>
  <dimension ref="A1:E14"/>
  <sheetViews>
    <sheetView workbookViewId="0">
      <selection activeCell="G13" sqref="G13"/>
    </sheetView>
  </sheetViews>
  <sheetFormatPr defaultColWidth="8.796875" defaultRowHeight="15.6" x14ac:dyDescent="0.3"/>
  <cols>
    <col min="1" max="1" width="9.8984375" bestFit="1" customWidth="1"/>
    <col min="2" max="3" width="10.296875" bestFit="1" customWidth="1"/>
    <col min="4" max="4" width="13.59765625" bestFit="1" customWidth="1"/>
    <col min="5" max="5" width="13.3984375" bestFit="1" customWidth="1"/>
  </cols>
  <sheetData>
    <row r="1" spans="1:5" x14ac:dyDescent="0.3">
      <c r="A1" t="s">
        <v>13</v>
      </c>
      <c r="B1" t="s">
        <v>205</v>
      </c>
      <c r="C1" t="s">
        <v>176</v>
      </c>
      <c r="D1" t="s">
        <v>226</v>
      </c>
      <c r="E1" t="s">
        <v>206</v>
      </c>
    </row>
    <row r="2" spans="1:5" x14ac:dyDescent="0.3">
      <c r="A2" s="257" t="s">
        <v>304</v>
      </c>
      <c r="E2" t="s">
        <v>375</v>
      </c>
    </row>
    <row r="3" spans="1:5" x14ac:dyDescent="0.3">
      <c r="A3" s="257" t="s">
        <v>306</v>
      </c>
      <c r="E3" t="s">
        <v>376</v>
      </c>
    </row>
    <row r="4" spans="1:5" x14ac:dyDescent="0.3">
      <c r="A4" s="257" t="s">
        <v>308</v>
      </c>
      <c r="E4" t="s">
        <v>377</v>
      </c>
    </row>
    <row r="5" spans="1:5" x14ac:dyDescent="0.3">
      <c r="A5" s="257" t="s">
        <v>310</v>
      </c>
      <c r="E5" t="s">
        <v>378</v>
      </c>
    </row>
    <row r="6" spans="1:5" x14ac:dyDescent="0.3">
      <c r="A6" s="257" t="s">
        <v>312</v>
      </c>
      <c r="E6" t="s">
        <v>313</v>
      </c>
    </row>
    <row r="7" spans="1:5" x14ac:dyDescent="0.3">
      <c r="A7" s="257" t="s">
        <v>314</v>
      </c>
      <c r="E7" t="s">
        <v>315</v>
      </c>
    </row>
    <row r="8" spans="1:5" x14ac:dyDescent="0.3">
      <c r="A8" s="257" t="s">
        <v>316</v>
      </c>
      <c r="E8" t="s">
        <v>317</v>
      </c>
    </row>
    <row r="9" spans="1:5" x14ac:dyDescent="0.3">
      <c r="A9" s="257" t="s">
        <v>318</v>
      </c>
      <c r="E9" t="s">
        <v>319</v>
      </c>
    </row>
    <row r="10" spans="1:5" x14ac:dyDescent="0.3">
      <c r="A10" s="257" t="s">
        <v>320</v>
      </c>
      <c r="E10" t="s">
        <v>321</v>
      </c>
    </row>
    <row r="11" spans="1:5" x14ac:dyDescent="0.3">
      <c r="A11" s="257" t="s">
        <v>322</v>
      </c>
      <c r="E11" t="s">
        <v>323</v>
      </c>
    </row>
    <row r="12" spans="1:5" x14ac:dyDescent="0.3">
      <c r="A12" s="257" t="s">
        <v>324</v>
      </c>
      <c r="E12" t="s">
        <v>325</v>
      </c>
    </row>
    <row r="13" spans="1:5" x14ac:dyDescent="0.3">
      <c r="A13" s="257" t="s">
        <v>326</v>
      </c>
      <c r="E13" t="s">
        <v>327</v>
      </c>
    </row>
    <row r="14" spans="1:5" x14ac:dyDescent="0.3">
      <c r="A14" s="257" t="s">
        <v>328</v>
      </c>
      <c r="E14" t="s">
        <v>329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C472D-D5EC-4EC8-88D1-BF89B61FF084}">
  <sheetPr codeName="Sheet1"/>
  <dimension ref="A2:CK93"/>
  <sheetViews>
    <sheetView zoomScale="90" zoomScaleNormal="90" workbookViewId="0">
      <selection activeCell="A4" sqref="A4"/>
    </sheetView>
  </sheetViews>
  <sheetFormatPr defaultColWidth="8.796875" defaultRowHeight="15.6" x14ac:dyDescent="0.3"/>
  <cols>
    <col min="1" max="1" width="13.796875" customWidth="1"/>
    <col min="2" max="2" width="8.19921875" hidden="1" customWidth="1"/>
    <col min="3" max="3" width="8.296875" bestFit="1" customWidth="1"/>
    <col min="4" max="4" width="11.8984375" style="155" bestFit="1" customWidth="1"/>
    <col min="5" max="5" width="8.296875" style="155" customWidth="1"/>
    <col min="6" max="6" width="3.69921875" customWidth="1"/>
    <col min="7" max="7" width="10.796875" bestFit="1" customWidth="1"/>
    <col min="8" max="8" width="6.796875" hidden="1" customWidth="1"/>
    <col min="9" max="9" width="8.296875" bestFit="1" customWidth="1"/>
    <col min="10" max="10" width="11.8984375" style="155" bestFit="1" customWidth="1"/>
    <col min="11" max="11" width="8.296875" style="155" customWidth="1"/>
    <col min="12" max="12" width="3.69921875" customWidth="1"/>
    <col min="13" max="13" width="10.796875" bestFit="1" customWidth="1"/>
    <col min="14" max="14" width="6.296875" hidden="1" customWidth="1"/>
    <col min="15" max="15" width="8.296875" bestFit="1" customWidth="1"/>
    <col min="16" max="16" width="11.8984375" style="155" bestFit="1" customWidth="1"/>
    <col min="17" max="17" width="5.69921875" style="155" customWidth="1"/>
    <col min="18" max="18" width="3.69921875" customWidth="1"/>
    <col min="19" max="19" width="10.796875" bestFit="1" customWidth="1"/>
    <col min="20" max="20" width="9.296875" hidden="1" customWidth="1"/>
    <col min="21" max="21" width="8.296875" bestFit="1" customWidth="1"/>
    <col min="22" max="22" width="11.8984375" style="155" bestFit="1" customWidth="1"/>
    <col min="23" max="23" width="5.69921875" style="155" customWidth="1"/>
    <col min="24" max="24" width="3.69921875" customWidth="1"/>
    <col min="25" max="25" width="10.796875" bestFit="1" customWidth="1"/>
    <col min="26" max="26" width="7.69921875" hidden="1" customWidth="1"/>
    <col min="27" max="27" width="8.296875" bestFit="1" customWidth="1"/>
    <col min="28" max="28" width="11.8984375" style="155" bestFit="1" customWidth="1"/>
    <col min="29" max="29" width="5.69921875" style="155" customWidth="1"/>
    <col min="30" max="30" width="3.69921875" customWidth="1"/>
    <col min="31" max="31" width="10.796875" bestFit="1" customWidth="1"/>
    <col min="32" max="32" width="8.69921875" hidden="1" customWidth="1"/>
    <col min="33" max="33" width="8.296875" bestFit="1" customWidth="1"/>
    <col min="34" max="34" width="11.8984375" style="155" bestFit="1" customWidth="1"/>
    <col min="35" max="35" width="5.296875" style="155" customWidth="1"/>
    <col min="36" max="36" width="3.69921875" customWidth="1"/>
    <col min="37" max="37" width="10.796875" bestFit="1" customWidth="1"/>
    <col min="38" max="38" width="7.19921875" hidden="1" customWidth="1"/>
    <col min="39" max="39" width="8.296875" bestFit="1" customWidth="1"/>
    <col min="40" max="40" width="11.8984375" style="155" bestFit="1" customWidth="1"/>
    <col min="41" max="41" width="5.296875" style="155" customWidth="1"/>
    <col min="42" max="42" width="3.69921875" customWidth="1"/>
    <col min="43" max="43" width="10.796875" bestFit="1" customWidth="1"/>
    <col min="44" max="44" width="8.19921875" hidden="1" customWidth="1"/>
    <col min="45" max="45" width="8.296875" bestFit="1" customWidth="1"/>
    <col min="46" max="46" width="11.8984375" style="155" bestFit="1" customWidth="1"/>
    <col min="47" max="47" width="5.296875" style="155" customWidth="1"/>
    <col min="48" max="48" width="4.19921875" customWidth="1"/>
    <col min="49" max="49" width="10.796875" bestFit="1" customWidth="1"/>
    <col min="50" max="50" width="6.796875" hidden="1" customWidth="1"/>
    <col min="51" max="51" width="8.296875" bestFit="1" customWidth="1"/>
    <col min="52" max="52" width="11.8984375" style="155" bestFit="1" customWidth="1"/>
    <col min="53" max="53" width="5.296875" style="155" customWidth="1"/>
    <col min="54" max="54" width="3.69921875" customWidth="1"/>
    <col min="55" max="55" width="10.796875" bestFit="1" customWidth="1"/>
    <col min="56" max="56" width="8.69921875" hidden="1" customWidth="1"/>
    <col min="57" max="57" width="8.296875" bestFit="1" customWidth="1"/>
    <col min="58" max="58" width="11.8984375" style="155" bestFit="1" customWidth="1"/>
    <col min="59" max="59" width="5.296875" style="155" customWidth="1"/>
    <col min="60" max="60" width="3.69921875" customWidth="1"/>
    <col min="61" max="61" width="10.796875" bestFit="1" customWidth="1"/>
    <col min="62" max="62" width="7.69921875" hidden="1" customWidth="1"/>
    <col min="63" max="63" width="8.296875" bestFit="1" customWidth="1"/>
    <col min="64" max="64" width="11.8984375" style="155" bestFit="1" customWidth="1"/>
    <col min="65" max="65" width="5.296875" style="155" customWidth="1"/>
    <col min="66" max="66" width="3.69921875" customWidth="1"/>
    <col min="67" max="67" width="10.8984375" bestFit="1" customWidth="1"/>
    <col min="68" max="68" width="9.69921875" hidden="1" customWidth="1"/>
    <col min="69" max="69" width="8.296875" bestFit="1" customWidth="1"/>
    <col min="70" max="70" width="11.8984375" style="155" bestFit="1" customWidth="1"/>
    <col min="71" max="71" width="5.296875" style="155" customWidth="1"/>
    <col min="72" max="72" width="3.69921875" customWidth="1"/>
    <col min="73" max="73" width="9.19921875" bestFit="1" customWidth="1"/>
    <col min="74" max="74" width="10.69921875" hidden="1" customWidth="1"/>
    <col min="75" max="75" width="8.296875" bestFit="1" customWidth="1"/>
    <col min="76" max="76" width="11.8984375" style="155" bestFit="1" customWidth="1"/>
    <col min="77" max="77" width="5.296875" style="155" customWidth="1"/>
    <col min="78" max="78" width="3.69921875" customWidth="1"/>
    <col min="79" max="79" width="9.19921875" bestFit="1" customWidth="1"/>
    <col min="80" max="80" width="10.69921875" hidden="1" customWidth="1"/>
    <col min="81" max="81" width="8.296875" bestFit="1" customWidth="1"/>
    <col min="82" max="82" width="11.8984375" style="155" bestFit="1" customWidth="1"/>
    <col min="83" max="83" width="5.296875" style="155" customWidth="1"/>
    <col min="85" max="85" width="11.796875" customWidth="1"/>
    <col min="86" max="86" width="0" hidden="1" customWidth="1"/>
    <col min="87" max="87" width="10" customWidth="1"/>
    <col min="88" max="88" width="13.69921875" customWidth="1"/>
    <col min="89" max="89" width="13.19921875" customWidth="1"/>
  </cols>
  <sheetData>
    <row r="2" spans="1:89" x14ac:dyDescent="0.3">
      <c r="A2" s="134" t="s">
        <v>175</v>
      </c>
      <c r="B2" s="139"/>
      <c r="D2" s="159" t="s">
        <v>227</v>
      </c>
      <c r="E2" s="178"/>
      <c r="F2" s="150"/>
    </row>
    <row r="4" spans="1:89" x14ac:dyDescent="0.3">
      <c r="A4" s="149" t="s">
        <v>13</v>
      </c>
      <c r="B4" s="149" t="s">
        <v>177</v>
      </c>
      <c r="C4" t="s">
        <v>176</v>
      </c>
      <c r="D4" t="s">
        <v>226</v>
      </c>
      <c r="E4" s="179" t="s">
        <v>206</v>
      </c>
      <c r="G4" s="149" t="s">
        <v>13</v>
      </c>
      <c r="H4" s="149" t="s">
        <v>179</v>
      </c>
      <c r="I4" t="s">
        <v>176</v>
      </c>
      <c r="J4" t="s">
        <v>226</v>
      </c>
      <c r="K4" s="160" t="s">
        <v>206</v>
      </c>
      <c r="M4" s="149" t="s">
        <v>13</v>
      </c>
      <c r="N4" s="149" t="s">
        <v>181</v>
      </c>
      <c r="O4" t="s">
        <v>176</v>
      </c>
      <c r="P4" t="s">
        <v>226</v>
      </c>
      <c r="Q4" s="160" t="s">
        <v>206</v>
      </c>
      <c r="S4" s="149" t="s">
        <v>13</v>
      </c>
      <c r="T4" s="149" t="s">
        <v>183</v>
      </c>
      <c r="U4" t="s">
        <v>176</v>
      </c>
      <c r="V4" t="s">
        <v>226</v>
      </c>
      <c r="W4" s="160" t="s">
        <v>206</v>
      </c>
      <c r="Y4" s="149" t="s">
        <v>13</v>
      </c>
      <c r="Z4" s="149" t="s">
        <v>185</v>
      </c>
      <c r="AA4" t="s">
        <v>176</v>
      </c>
      <c r="AB4" t="s">
        <v>226</v>
      </c>
      <c r="AC4" s="160" t="s">
        <v>206</v>
      </c>
      <c r="AE4" s="149" t="s">
        <v>13</v>
      </c>
      <c r="AF4" s="149" t="s">
        <v>187</v>
      </c>
      <c r="AG4" t="s">
        <v>176</v>
      </c>
      <c r="AH4" t="s">
        <v>226</v>
      </c>
      <c r="AI4" s="160" t="s">
        <v>206</v>
      </c>
      <c r="AK4" s="149" t="s">
        <v>13</v>
      </c>
      <c r="AL4" s="149" t="s">
        <v>189</v>
      </c>
      <c r="AM4" t="s">
        <v>176</v>
      </c>
      <c r="AN4" t="s">
        <v>226</v>
      </c>
      <c r="AO4" s="160" t="s">
        <v>206</v>
      </c>
      <c r="AQ4" s="149" t="s">
        <v>13</v>
      </c>
      <c r="AR4" s="149" t="s">
        <v>191</v>
      </c>
      <c r="AS4" t="s">
        <v>176</v>
      </c>
      <c r="AT4" t="s">
        <v>226</v>
      </c>
      <c r="AU4" s="160" t="s">
        <v>206</v>
      </c>
      <c r="AW4" s="149" t="s">
        <v>13</v>
      </c>
      <c r="AX4" s="149" t="s">
        <v>193</v>
      </c>
      <c r="AY4" t="s">
        <v>176</v>
      </c>
      <c r="AZ4" t="s">
        <v>226</v>
      </c>
      <c r="BA4" s="160" t="s">
        <v>206</v>
      </c>
      <c r="BC4" s="149" t="s">
        <v>13</v>
      </c>
      <c r="BD4" s="149" t="s">
        <v>195</v>
      </c>
      <c r="BE4" t="s">
        <v>176</v>
      </c>
      <c r="BF4" t="s">
        <v>226</v>
      </c>
      <c r="BG4" s="160" t="s">
        <v>206</v>
      </c>
      <c r="BI4" s="149" t="s">
        <v>13</v>
      </c>
      <c r="BJ4" s="149" t="s">
        <v>197</v>
      </c>
      <c r="BK4" t="s">
        <v>176</v>
      </c>
      <c r="BL4" t="s">
        <v>226</v>
      </c>
      <c r="BM4" s="160" t="s">
        <v>206</v>
      </c>
      <c r="BO4" s="149" t="s">
        <v>13</v>
      </c>
      <c r="BP4" s="149" t="s">
        <v>199</v>
      </c>
      <c r="BQ4" t="s">
        <v>176</v>
      </c>
      <c r="BR4" t="s">
        <v>226</v>
      </c>
      <c r="BS4" s="160" t="s">
        <v>206</v>
      </c>
      <c r="BU4" s="149" t="s">
        <v>13</v>
      </c>
      <c r="BV4" s="149" t="s">
        <v>204</v>
      </c>
      <c r="BW4" t="s">
        <v>176</v>
      </c>
      <c r="BX4" t="s">
        <v>226</v>
      </c>
      <c r="BY4" s="160" t="s">
        <v>206</v>
      </c>
      <c r="CA4" s="149" t="s">
        <v>13</v>
      </c>
      <c r="CB4" s="149" t="s">
        <v>205</v>
      </c>
      <c r="CC4" t="s">
        <v>176</v>
      </c>
      <c r="CD4" t="s">
        <v>226</v>
      </c>
      <c r="CE4" s="160" t="s">
        <v>206</v>
      </c>
      <c r="CG4" s="215" t="s">
        <v>13</v>
      </c>
      <c r="CH4" s="215" t="s">
        <v>205</v>
      </c>
      <c r="CI4" s="215" t="s">
        <v>176</v>
      </c>
      <c r="CJ4" s="215" t="s">
        <v>226</v>
      </c>
      <c r="CK4" s="215" t="s">
        <v>206</v>
      </c>
    </row>
    <row r="5" spans="1:89" x14ac:dyDescent="0.3">
      <c r="D5"/>
      <c r="E5" s="155" t="str">
        <f t="shared" ref="E5:E36" si="0">IF(C5&gt;0,"12-01","")</f>
        <v/>
      </c>
      <c r="G5" t="s">
        <v>333</v>
      </c>
      <c r="H5">
        <v>1</v>
      </c>
      <c r="I5">
        <v>1</v>
      </c>
      <c r="J5">
        <v>961.03</v>
      </c>
      <c r="K5" s="155" t="str">
        <f t="shared" ref="K5:K36" si="1">IF(I5&gt;0,"11-26","")</f>
        <v>11-26</v>
      </c>
      <c r="P5"/>
      <c r="Q5" s="155" t="str">
        <f t="shared" ref="Q5:Q36" si="2">IF(O5&gt;0,"11-12","")</f>
        <v/>
      </c>
      <c r="V5"/>
      <c r="W5" s="155" t="str">
        <f t="shared" ref="W5:W36" si="3">IF(U5&gt;0,"14-01","")</f>
        <v/>
      </c>
      <c r="AB5"/>
      <c r="AC5" s="155" t="str">
        <f t="shared" ref="AC5:AC36" si="4">IF(AA5&gt;0,"15-06","")</f>
        <v/>
      </c>
      <c r="AH5"/>
      <c r="AI5" s="155" t="str">
        <f t="shared" ref="AI5:AI36" si="5">IF(AG5&gt;0,"15-12","")</f>
        <v/>
      </c>
      <c r="AN5"/>
      <c r="AO5" s="155" t="str">
        <f t="shared" ref="AO5:AO36" si="6">IF(AM5&gt;0,"16-09","")</f>
        <v/>
      </c>
      <c r="AT5"/>
      <c r="AU5" s="155" t="str">
        <f t="shared" ref="AU5:AU36" si="7">IF(AS5&gt;0,"16-16","")</f>
        <v/>
      </c>
      <c r="AW5" t="s">
        <v>339</v>
      </c>
      <c r="AX5">
        <v>1</v>
      </c>
      <c r="AY5">
        <v>1</v>
      </c>
      <c r="AZ5">
        <v>91</v>
      </c>
      <c r="BA5" s="155" t="str">
        <f t="shared" ref="BA5:BA36" si="8">IF(AY5&gt;0,"13-01","")</f>
        <v>13-01</v>
      </c>
      <c r="BC5" t="s">
        <v>363</v>
      </c>
      <c r="BD5">
        <v>1</v>
      </c>
      <c r="BE5">
        <v>1</v>
      </c>
      <c r="BF5">
        <v>47</v>
      </c>
      <c r="BG5" s="155" t="str">
        <f t="shared" ref="BG5:BG36" si="9">IF(BE5&gt;0,"07-13","")</f>
        <v>07-13</v>
      </c>
      <c r="BI5" t="s">
        <v>357</v>
      </c>
      <c r="BJ5">
        <v>1</v>
      </c>
      <c r="BK5">
        <v>1</v>
      </c>
      <c r="BL5">
        <v>447</v>
      </c>
      <c r="BM5" s="155" t="str">
        <f t="shared" ref="BM5:BM36" si="10">IF(BK5&gt;0,"18-01","")</f>
        <v>18-01</v>
      </c>
      <c r="BR5"/>
      <c r="BS5" s="155" t="str">
        <f>IF(BQ5&gt;0,'Grips Selector'!$T$9,"")</f>
        <v/>
      </c>
      <c r="BX5"/>
      <c r="BY5" s="155" t="str">
        <f>IF(BW5&gt;0,'Grips Selector'!$U$9,"")</f>
        <v/>
      </c>
      <c r="CD5"/>
      <c r="CE5" s="155" t="str">
        <f>IF(CC5&gt;0,'Grips Selector'!$V$9,"")</f>
        <v/>
      </c>
      <c r="CG5" s="216" t="s">
        <v>304</v>
      </c>
      <c r="CH5" s="216"/>
      <c r="CI5" s="216"/>
      <c r="CJ5" s="216"/>
      <c r="CK5" s="216" t="s">
        <v>305</v>
      </c>
    </row>
    <row r="6" spans="1:89" x14ac:dyDescent="0.3">
      <c r="D6"/>
      <c r="E6" s="155" t="str">
        <f t="shared" si="0"/>
        <v/>
      </c>
      <c r="J6"/>
      <c r="K6" s="155" t="str">
        <f t="shared" si="1"/>
        <v/>
      </c>
      <c r="P6"/>
      <c r="Q6" s="155" t="str">
        <f t="shared" si="2"/>
        <v/>
      </c>
      <c r="V6"/>
      <c r="W6" s="155" t="str">
        <f t="shared" si="3"/>
        <v/>
      </c>
      <c r="AB6"/>
      <c r="AC6" s="155" t="str">
        <f t="shared" si="4"/>
        <v/>
      </c>
      <c r="AH6"/>
      <c r="AI6" s="155" t="str">
        <f t="shared" si="5"/>
        <v/>
      </c>
      <c r="AN6"/>
      <c r="AO6" s="155" t="str">
        <f t="shared" si="6"/>
        <v/>
      </c>
      <c r="AT6"/>
      <c r="AU6" s="155" t="str">
        <f t="shared" si="7"/>
        <v/>
      </c>
      <c r="AW6" t="s">
        <v>340</v>
      </c>
      <c r="AX6">
        <v>1</v>
      </c>
      <c r="AY6">
        <v>1</v>
      </c>
      <c r="AZ6">
        <v>103.97</v>
      </c>
      <c r="BA6" s="155" t="str">
        <f t="shared" si="8"/>
        <v>13-01</v>
      </c>
      <c r="BC6" t="s">
        <v>364</v>
      </c>
      <c r="BD6">
        <v>1</v>
      </c>
      <c r="BE6">
        <v>1</v>
      </c>
      <c r="BF6">
        <v>68</v>
      </c>
      <c r="BG6" s="155" t="str">
        <f t="shared" si="9"/>
        <v>07-13</v>
      </c>
      <c r="BL6"/>
      <c r="BM6" s="155" t="str">
        <f t="shared" si="10"/>
        <v/>
      </c>
      <c r="BR6"/>
      <c r="BS6" s="155" t="str">
        <f>IF(BQ6&gt;0,'Grips Selector'!$T$9,"")</f>
        <v/>
      </c>
      <c r="BX6"/>
      <c r="BY6" s="155" t="str">
        <f>IF(BW6&gt;0,'Grips Selector'!$U$9,"")</f>
        <v/>
      </c>
      <c r="CD6"/>
      <c r="CE6" s="155" t="str">
        <f>IF(CC6&gt;0,'Grips Selector'!$V$9,"")</f>
        <v/>
      </c>
      <c r="CG6" s="216" t="s">
        <v>306</v>
      </c>
      <c r="CH6" s="216"/>
      <c r="CI6" s="216"/>
      <c r="CJ6" s="216"/>
      <c r="CK6" s="216" t="s">
        <v>307</v>
      </c>
    </row>
    <row r="7" spans="1:89" x14ac:dyDescent="0.3">
      <c r="D7"/>
      <c r="E7" s="155" t="str">
        <f t="shared" si="0"/>
        <v/>
      </c>
      <c r="J7"/>
      <c r="K7" s="155" t="str">
        <f t="shared" si="1"/>
        <v/>
      </c>
      <c r="P7"/>
      <c r="Q7" s="155" t="str">
        <f t="shared" si="2"/>
        <v/>
      </c>
      <c r="V7"/>
      <c r="W7" s="155" t="str">
        <f t="shared" si="3"/>
        <v/>
      </c>
      <c r="AB7"/>
      <c r="AC7" s="155" t="str">
        <f t="shared" si="4"/>
        <v/>
      </c>
      <c r="AH7"/>
      <c r="AI7" s="155" t="str">
        <f t="shared" si="5"/>
        <v/>
      </c>
      <c r="AN7"/>
      <c r="AO7" s="155" t="str">
        <f t="shared" si="6"/>
        <v/>
      </c>
      <c r="AT7"/>
      <c r="AU7" s="155" t="str">
        <f t="shared" si="7"/>
        <v/>
      </c>
      <c r="AW7" t="s">
        <v>341</v>
      </c>
      <c r="AX7">
        <v>1</v>
      </c>
      <c r="AY7">
        <v>1</v>
      </c>
      <c r="AZ7">
        <v>111.38</v>
      </c>
      <c r="BA7" s="155" t="str">
        <f t="shared" si="8"/>
        <v>13-01</v>
      </c>
      <c r="BC7" t="s">
        <v>365</v>
      </c>
      <c r="BD7">
        <v>1</v>
      </c>
      <c r="BE7">
        <v>1</v>
      </c>
      <c r="BF7">
        <v>106</v>
      </c>
      <c r="BG7" s="155" t="str">
        <f t="shared" si="9"/>
        <v>07-13</v>
      </c>
      <c r="BL7"/>
      <c r="BM7" s="155" t="str">
        <f t="shared" si="10"/>
        <v/>
      </c>
      <c r="BR7"/>
      <c r="BS7" s="155" t="str">
        <f>IF(BQ7&gt;0,'Grips Selector'!$T$9,"")</f>
        <v/>
      </c>
      <c r="BX7"/>
      <c r="BY7" s="155" t="str">
        <f>IF(BW7&gt;0,'Grips Selector'!$U$9,"")</f>
        <v/>
      </c>
      <c r="CD7"/>
      <c r="CE7" s="155" t="str">
        <f>IF(CC7&gt;0,'Grips Selector'!$V$9,"")</f>
        <v/>
      </c>
      <c r="CG7" s="216" t="s">
        <v>308</v>
      </c>
      <c r="CH7" s="216"/>
      <c r="CI7" s="216"/>
      <c r="CJ7" s="216"/>
      <c r="CK7" s="216" t="s">
        <v>309</v>
      </c>
    </row>
    <row r="8" spans="1:89" x14ac:dyDescent="0.3">
      <c r="D8"/>
      <c r="E8" s="155" t="str">
        <f t="shared" si="0"/>
        <v/>
      </c>
      <c r="J8"/>
      <c r="K8" s="155" t="str">
        <f t="shared" si="1"/>
        <v/>
      </c>
      <c r="P8"/>
      <c r="Q8" s="155" t="str">
        <f t="shared" si="2"/>
        <v/>
      </c>
      <c r="V8"/>
      <c r="W8" s="155" t="str">
        <f t="shared" si="3"/>
        <v/>
      </c>
      <c r="AB8"/>
      <c r="AC8" s="155" t="str">
        <f t="shared" si="4"/>
        <v/>
      </c>
      <c r="AH8"/>
      <c r="AI8" s="155" t="str">
        <f t="shared" si="5"/>
        <v/>
      </c>
      <c r="AN8"/>
      <c r="AO8" s="155" t="str">
        <f t="shared" si="6"/>
        <v/>
      </c>
      <c r="AT8"/>
      <c r="AU8" s="155" t="str">
        <f t="shared" si="7"/>
        <v/>
      </c>
      <c r="AW8" t="s">
        <v>342</v>
      </c>
      <c r="AX8">
        <v>1</v>
      </c>
      <c r="AY8">
        <v>1</v>
      </c>
      <c r="AZ8">
        <v>110.2</v>
      </c>
      <c r="BA8" s="155" t="str">
        <f t="shared" si="8"/>
        <v>13-01</v>
      </c>
      <c r="BF8"/>
      <c r="BG8" s="155" t="str">
        <f t="shared" si="9"/>
        <v/>
      </c>
      <c r="BL8"/>
      <c r="BM8" s="155" t="str">
        <f t="shared" si="10"/>
        <v/>
      </c>
      <c r="BR8"/>
      <c r="BS8" s="155" t="str">
        <f>IF(BQ8&gt;0,'Grips Selector'!$T$9,"")</f>
        <v/>
      </c>
      <c r="BX8"/>
      <c r="BY8" s="155" t="str">
        <f>IF(BW8&gt;0,'Grips Selector'!$U$9,"")</f>
        <v/>
      </c>
      <c r="CD8"/>
      <c r="CE8" s="155" t="str">
        <f>IF(CC8&gt;0,'Grips Selector'!$V$9,"")</f>
        <v/>
      </c>
      <c r="CG8" s="216" t="s">
        <v>310</v>
      </c>
      <c r="CH8" s="216"/>
      <c r="CI8" s="216"/>
      <c r="CJ8" s="216"/>
      <c r="CK8" s="216" t="s">
        <v>311</v>
      </c>
    </row>
    <row r="9" spans="1:89" x14ac:dyDescent="0.3">
      <c r="D9"/>
      <c r="E9" s="155" t="str">
        <f t="shared" si="0"/>
        <v/>
      </c>
      <c r="J9"/>
      <c r="K9" s="155" t="str">
        <f t="shared" si="1"/>
        <v/>
      </c>
      <c r="P9"/>
      <c r="Q9" s="155" t="str">
        <f t="shared" si="2"/>
        <v/>
      </c>
      <c r="V9"/>
      <c r="W9" s="155" t="str">
        <f t="shared" si="3"/>
        <v/>
      </c>
      <c r="AB9"/>
      <c r="AC9" s="155" t="str">
        <f t="shared" si="4"/>
        <v/>
      </c>
      <c r="AH9"/>
      <c r="AI9" s="155" t="str">
        <f t="shared" si="5"/>
        <v/>
      </c>
      <c r="AN9"/>
      <c r="AO9" s="155" t="str">
        <f t="shared" si="6"/>
        <v/>
      </c>
      <c r="AT9"/>
      <c r="AU9" s="155" t="str">
        <f t="shared" si="7"/>
        <v/>
      </c>
      <c r="AW9" t="s">
        <v>343</v>
      </c>
      <c r="AX9">
        <v>1</v>
      </c>
      <c r="AY9">
        <v>1</v>
      </c>
      <c r="AZ9">
        <v>114.79</v>
      </c>
      <c r="BA9" s="155" t="str">
        <f t="shared" si="8"/>
        <v>13-01</v>
      </c>
      <c r="BF9"/>
      <c r="BG9" s="155" t="str">
        <f t="shared" si="9"/>
        <v/>
      </c>
      <c r="BL9"/>
      <c r="BM9" s="155" t="str">
        <f t="shared" si="10"/>
        <v/>
      </c>
      <c r="BR9"/>
      <c r="BS9" s="155" t="str">
        <f>IF(BQ9&gt;0,'Grips Selector'!$T$9,"")</f>
        <v/>
      </c>
      <c r="BX9"/>
      <c r="BY9" s="155" t="str">
        <f>IF(BW9&gt;0,'Grips Selector'!$U$9,"")</f>
        <v/>
      </c>
      <c r="CD9"/>
      <c r="CE9" s="155" t="str">
        <f>IF(CC9&gt;0,'Grips Selector'!$V$9,"")</f>
        <v/>
      </c>
      <c r="CG9" s="216" t="s">
        <v>312</v>
      </c>
      <c r="CH9" s="216"/>
      <c r="CI9" s="216"/>
      <c r="CJ9" s="216"/>
      <c r="CK9" s="216" t="s">
        <v>313</v>
      </c>
    </row>
    <row r="10" spans="1:89" x14ac:dyDescent="0.3">
      <c r="D10"/>
      <c r="E10" s="155" t="str">
        <f t="shared" si="0"/>
        <v/>
      </c>
      <c r="J10"/>
      <c r="K10" s="155" t="str">
        <f t="shared" si="1"/>
        <v/>
      </c>
      <c r="P10"/>
      <c r="Q10" s="155" t="str">
        <f t="shared" si="2"/>
        <v/>
      </c>
      <c r="V10"/>
      <c r="W10" s="155" t="str">
        <f t="shared" si="3"/>
        <v/>
      </c>
      <c r="AB10"/>
      <c r="AC10" s="155" t="str">
        <f t="shared" si="4"/>
        <v/>
      </c>
      <c r="AH10"/>
      <c r="AI10" s="155" t="str">
        <f t="shared" si="5"/>
        <v/>
      </c>
      <c r="AN10"/>
      <c r="AO10" s="155" t="str">
        <f t="shared" si="6"/>
        <v/>
      </c>
      <c r="AT10"/>
      <c r="AU10" s="155" t="str">
        <f t="shared" si="7"/>
        <v/>
      </c>
      <c r="AZ10"/>
      <c r="BA10" s="155" t="str">
        <f t="shared" si="8"/>
        <v/>
      </c>
      <c r="BF10"/>
      <c r="BG10" s="155" t="str">
        <f t="shared" si="9"/>
        <v/>
      </c>
      <c r="BL10"/>
      <c r="BM10" s="155" t="str">
        <f t="shared" si="10"/>
        <v/>
      </c>
      <c r="BR10"/>
      <c r="BS10" s="155" t="str">
        <f>IF(BQ10&gt;0,'Grips Selector'!$T$9,"")</f>
        <v/>
      </c>
      <c r="BX10"/>
      <c r="BY10" s="155" t="str">
        <f>IF(BW10&gt;0,'Grips Selector'!$U$9,"")</f>
        <v/>
      </c>
      <c r="CD10"/>
      <c r="CE10" s="155" t="str">
        <f>IF(CC10&gt;0,'Grips Selector'!$V$9,"")</f>
        <v/>
      </c>
      <c r="CG10" s="216" t="s">
        <v>314</v>
      </c>
      <c r="CH10" s="216"/>
      <c r="CI10" s="216"/>
      <c r="CJ10" s="216"/>
      <c r="CK10" s="216" t="s">
        <v>315</v>
      </c>
    </row>
    <row r="11" spans="1:89" x14ac:dyDescent="0.3">
      <c r="D11"/>
      <c r="E11" s="155" t="str">
        <f t="shared" si="0"/>
        <v/>
      </c>
      <c r="J11"/>
      <c r="K11" s="155" t="str">
        <f t="shared" si="1"/>
        <v/>
      </c>
      <c r="P11"/>
      <c r="Q11" s="155" t="str">
        <f t="shared" si="2"/>
        <v/>
      </c>
      <c r="V11"/>
      <c r="W11" s="155" t="str">
        <f t="shared" si="3"/>
        <v/>
      </c>
      <c r="AB11"/>
      <c r="AC11" s="155" t="str">
        <f t="shared" si="4"/>
        <v/>
      </c>
      <c r="AH11"/>
      <c r="AI11" s="155" t="str">
        <f t="shared" si="5"/>
        <v/>
      </c>
      <c r="AN11"/>
      <c r="AO11" s="155" t="str">
        <f t="shared" si="6"/>
        <v/>
      </c>
      <c r="AT11"/>
      <c r="AU11" s="155" t="str">
        <f t="shared" si="7"/>
        <v/>
      </c>
      <c r="AZ11"/>
      <c r="BA11" s="155" t="str">
        <f t="shared" si="8"/>
        <v/>
      </c>
      <c r="BF11"/>
      <c r="BG11" s="155" t="str">
        <f t="shared" si="9"/>
        <v/>
      </c>
      <c r="BL11"/>
      <c r="BM11" s="155" t="str">
        <f t="shared" si="10"/>
        <v/>
      </c>
      <c r="BR11"/>
      <c r="BS11" s="155" t="str">
        <f>IF(BQ11&gt;0,'Grips Selector'!$T$9,"")</f>
        <v/>
      </c>
      <c r="BX11"/>
      <c r="BY11" s="155" t="str">
        <f>IF(BW11&gt;0,'Grips Selector'!$U$9,"")</f>
        <v/>
      </c>
      <c r="CD11"/>
      <c r="CE11" s="155" t="str">
        <f>IF(CC11&gt;0,'Grips Selector'!$V$9,"")</f>
        <v/>
      </c>
      <c r="CG11" s="216" t="s">
        <v>316</v>
      </c>
      <c r="CH11" s="216"/>
      <c r="CI11" s="216"/>
      <c r="CJ11" s="216"/>
      <c r="CK11" s="216" t="s">
        <v>317</v>
      </c>
    </row>
    <row r="12" spans="1:89" x14ac:dyDescent="0.3">
      <c r="D12"/>
      <c r="E12" s="155" t="str">
        <f t="shared" si="0"/>
        <v/>
      </c>
      <c r="J12"/>
      <c r="K12" s="155" t="str">
        <f t="shared" si="1"/>
        <v/>
      </c>
      <c r="P12"/>
      <c r="Q12" s="155" t="str">
        <f t="shared" si="2"/>
        <v/>
      </c>
      <c r="V12"/>
      <c r="W12" s="155" t="str">
        <f t="shared" si="3"/>
        <v/>
      </c>
      <c r="AB12"/>
      <c r="AC12" s="155" t="str">
        <f t="shared" si="4"/>
        <v/>
      </c>
      <c r="AH12"/>
      <c r="AI12" s="155" t="str">
        <f t="shared" si="5"/>
        <v/>
      </c>
      <c r="AN12"/>
      <c r="AO12" s="155" t="str">
        <f t="shared" si="6"/>
        <v/>
      </c>
      <c r="AT12"/>
      <c r="AU12" s="155" t="str">
        <f t="shared" si="7"/>
        <v/>
      </c>
      <c r="AZ12"/>
      <c r="BA12" s="155" t="str">
        <f t="shared" si="8"/>
        <v/>
      </c>
      <c r="BF12"/>
      <c r="BG12" s="155" t="str">
        <f t="shared" si="9"/>
        <v/>
      </c>
      <c r="BL12"/>
      <c r="BM12" s="155" t="str">
        <f t="shared" si="10"/>
        <v/>
      </c>
      <c r="BR12"/>
      <c r="BS12" s="155" t="str">
        <f>IF(BQ12&gt;0,'Grips Selector'!$T$9,"")</f>
        <v/>
      </c>
      <c r="BX12"/>
      <c r="BY12" s="155" t="str">
        <f>IF(BW12&gt;0,'Grips Selector'!$U$9,"")</f>
        <v/>
      </c>
      <c r="CD12"/>
      <c r="CE12" s="155" t="str">
        <f>IF(CC12&gt;0,'Grips Selector'!$V$9,"")</f>
        <v/>
      </c>
      <c r="CG12" s="216" t="s">
        <v>318</v>
      </c>
      <c r="CH12" s="216"/>
      <c r="CI12" s="216"/>
      <c r="CJ12" s="216"/>
      <c r="CK12" s="216" t="s">
        <v>319</v>
      </c>
    </row>
    <row r="13" spans="1:89" x14ac:dyDescent="0.3">
      <c r="D13"/>
      <c r="E13" s="155" t="str">
        <f t="shared" si="0"/>
        <v/>
      </c>
      <c r="J13"/>
      <c r="K13" s="155" t="str">
        <f t="shared" si="1"/>
        <v/>
      </c>
      <c r="P13"/>
      <c r="Q13" s="155" t="str">
        <f t="shared" si="2"/>
        <v/>
      </c>
      <c r="V13"/>
      <c r="W13" s="155" t="str">
        <f t="shared" si="3"/>
        <v/>
      </c>
      <c r="AB13"/>
      <c r="AC13" s="155" t="str">
        <f t="shared" si="4"/>
        <v/>
      </c>
      <c r="AH13"/>
      <c r="AI13" s="155" t="str">
        <f t="shared" si="5"/>
        <v/>
      </c>
      <c r="AN13"/>
      <c r="AO13" s="155" t="str">
        <f t="shared" si="6"/>
        <v/>
      </c>
      <c r="AT13"/>
      <c r="AU13" s="155" t="str">
        <f t="shared" si="7"/>
        <v/>
      </c>
      <c r="AZ13"/>
      <c r="BA13" s="155" t="str">
        <f t="shared" si="8"/>
        <v/>
      </c>
      <c r="BF13"/>
      <c r="BG13" s="155" t="str">
        <f t="shared" si="9"/>
        <v/>
      </c>
      <c r="BL13"/>
      <c r="BM13" s="155" t="str">
        <f t="shared" si="10"/>
        <v/>
      </c>
      <c r="BR13"/>
      <c r="BS13" s="155" t="str">
        <f>IF(BQ13&gt;0,'Grips Selector'!$T$9,"")</f>
        <v/>
      </c>
      <c r="BX13"/>
      <c r="BY13" s="155" t="str">
        <f>IF(BW13&gt;0,'Grips Selector'!$U$9,"")</f>
        <v/>
      </c>
      <c r="CD13"/>
      <c r="CE13" s="155" t="str">
        <f>IF(CC13&gt;0,'Grips Selector'!$V$9,"")</f>
        <v/>
      </c>
      <c r="CG13" s="216" t="s">
        <v>320</v>
      </c>
      <c r="CH13" s="216"/>
      <c r="CI13" s="216"/>
      <c r="CJ13" s="216"/>
      <c r="CK13" s="216" t="s">
        <v>321</v>
      </c>
    </row>
    <row r="14" spans="1:89" x14ac:dyDescent="0.3">
      <c r="D14"/>
      <c r="E14" s="155" t="str">
        <f t="shared" si="0"/>
        <v/>
      </c>
      <c r="J14"/>
      <c r="K14" s="155" t="str">
        <f t="shared" si="1"/>
        <v/>
      </c>
      <c r="P14"/>
      <c r="Q14" s="155" t="str">
        <f t="shared" si="2"/>
        <v/>
      </c>
      <c r="V14"/>
      <c r="W14" s="155" t="str">
        <f t="shared" si="3"/>
        <v/>
      </c>
      <c r="AB14"/>
      <c r="AC14" s="155" t="str">
        <f t="shared" si="4"/>
        <v/>
      </c>
      <c r="AH14"/>
      <c r="AI14" s="155" t="str">
        <f t="shared" si="5"/>
        <v/>
      </c>
      <c r="AN14"/>
      <c r="AO14" s="155" t="str">
        <f t="shared" si="6"/>
        <v/>
      </c>
      <c r="AT14"/>
      <c r="AU14" s="155" t="str">
        <f t="shared" si="7"/>
        <v/>
      </c>
      <c r="AZ14"/>
      <c r="BA14" s="155" t="str">
        <f t="shared" si="8"/>
        <v/>
      </c>
      <c r="BF14"/>
      <c r="BG14" s="155" t="str">
        <f t="shared" si="9"/>
        <v/>
      </c>
      <c r="BL14"/>
      <c r="BM14" s="155" t="str">
        <f t="shared" si="10"/>
        <v/>
      </c>
      <c r="BR14"/>
      <c r="BS14" s="155" t="str">
        <f>IF(BQ14&gt;0,'Grips Selector'!$T$9,"")</f>
        <v/>
      </c>
      <c r="BX14"/>
      <c r="BY14" s="155" t="str">
        <f>IF(BW14&gt;0,'Grips Selector'!$U$9,"")</f>
        <v/>
      </c>
      <c r="CD14"/>
      <c r="CE14" s="155" t="str">
        <f>IF(CC14&gt;0,'Grips Selector'!$V$9,"")</f>
        <v/>
      </c>
      <c r="CG14" s="216" t="s">
        <v>322</v>
      </c>
      <c r="CH14" s="216"/>
      <c r="CI14" s="216"/>
      <c r="CJ14" s="216"/>
      <c r="CK14" s="216" t="s">
        <v>323</v>
      </c>
    </row>
    <row r="15" spans="1:89" x14ac:dyDescent="0.3">
      <c r="D15"/>
      <c r="E15" s="155" t="str">
        <f t="shared" si="0"/>
        <v/>
      </c>
      <c r="J15"/>
      <c r="K15" s="155" t="str">
        <f t="shared" si="1"/>
        <v/>
      </c>
      <c r="P15"/>
      <c r="Q15" s="155" t="str">
        <f t="shared" si="2"/>
        <v/>
      </c>
      <c r="V15"/>
      <c r="W15" s="155" t="str">
        <f t="shared" si="3"/>
        <v/>
      </c>
      <c r="AB15"/>
      <c r="AC15" s="155" t="str">
        <f t="shared" si="4"/>
        <v/>
      </c>
      <c r="AH15"/>
      <c r="AI15" s="155" t="str">
        <f t="shared" si="5"/>
        <v/>
      </c>
      <c r="AN15"/>
      <c r="AO15" s="155" t="str">
        <f t="shared" si="6"/>
        <v/>
      </c>
      <c r="AT15"/>
      <c r="AU15" s="155" t="str">
        <f t="shared" si="7"/>
        <v/>
      </c>
      <c r="AZ15"/>
      <c r="BA15" s="155" t="str">
        <f t="shared" si="8"/>
        <v/>
      </c>
      <c r="BF15"/>
      <c r="BG15" s="155" t="str">
        <f t="shared" si="9"/>
        <v/>
      </c>
      <c r="BL15"/>
      <c r="BM15" s="155" t="str">
        <f t="shared" si="10"/>
        <v/>
      </c>
      <c r="BR15"/>
      <c r="BS15" s="155" t="str">
        <f>IF(BQ15&gt;0,'Grips Selector'!$T$9,"")</f>
        <v/>
      </c>
      <c r="BX15"/>
      <c r="BY15" s="155" t="str">
        <f>IF(BW15&gt;0,'Grips Selector'!$U$9,"")</f>
        <v/>
      </c>
      <c r="CD15"/>
      <c r="CE15" s="155" t="str">
        <f>IF(CC15&gt;0,'Grips Selector'!$V$9,"")</f>
        <v/>
      </c>
      <c r="CG15" s="216" t="s">
        <v>324</v>
      </c>
      <c r="CH15" s="216"/>
      <c r="CI15" s="216"/>
      <c r="CJ15" s="216"/>
      <c r="CK15" s="216" t="s">
        <v>325</v>
      </c>
    </row>
    <row r="16" spans="1:89" x14ac:dyDescent="0.3">
      <c r="D16"/>
      <c r="E16" s="155" t="str">
        <f t="shared" si="0"/>
        <v/>
      </c>
      <c r="J16"/>
      <c r="K16" s="155" t="str">
        <f t="shared" si="1"/>
        <v/>
      </c>
      <c r="P16"/>
      <c r="Q16" s="155" t="str">
        <f t="shared" si="2"/>
        <v/>
      </c>
      <c r="V16"/>
      <c r="W16" s="155" t="str">
        <f t="shared" si="3"/>
        <v/>
      </c>
      <c r="AB16"/>
      <c r="AC16" s="155" t="str">
        <f t="shared" si="4"/>
        <v/>
      </c>
      <c r="AH16"/>
      <c r="AI16" s="155" t="str">
        <f t="shared" si="5"/>
        <v/>
      </c>
      <c r="AN16"/>
      <c r="AO16" s="155" t="str">
        <f t="shared" si="6"/>
        <v/>
      </c>
      <c r="AT16"/>
      <c r="AU16" s="155" t="str">
        <f t="shared" si="7"/>
        <v/>
      </c>
      <c r="AZ16"/>
      <c r="BA16" s="155" t="str">
        <f t="shared" si="8"/>
        <v/>
      </c>
      <c r="BF16"/>
      <c r="BG16" s="155" t="str">
        <f t="shared" si="9"/>
        <v/>
      </c>
      <c r="BL16"/>
      <c r="BM16" s="155" t="str">
        <f t="shared" si="10"/>
        <v/>
      </c>
      <c r="BR16"/>
      <c r="BS16" s="155" t="str">
        <f>IF(BQ16&gt;0,'Grips Selector'!$T$9,"")</f>
        <v/>
      </c>
      <c r="BX16"/>
      <c r="BY16" s="155" t="str">
        <f>IF(BW16&gt;0,'Grips Selector'!$U$9,"")</f>
        <v/>
      </c>
      <c r="CD16"/>
      <c r="CE16" s="155" t="str">
        <f>IF(CC16&gt;0,'Grips Selector'!$V$9,"")</f>
        <v/>
      </c>
      <c r="CG16" s="216" t="s">
        <v>326</v>
      </c>
      <c r="CH16" s="216"/>
      <c r="CI16" s="216"/>
      <c r="CJ16" s="216"/>
      <c r="CK16" s="216" t="s">
        <v>327</v>
      </c>
    </row>
    <row r="17" spans="4:89" x14ac:dyDescent="0.3">
      <c r="D17"/>
      <c r="E17" s="155" t="str">
        <f t="shared" si="0"/>
        <v/>
      </c>
      <c r="J17"/>
      <c r="K17" s="155" t="str">
        <f t="shared" si="1"/>
        <v/>
      </c>
      <c r="P17"/>
      <c r="Q17" s="155" t="str">
        <f t="shared" si="2"/>
        <v/>
      </c>
      <c r="V17"/>
      <c r="W17" s="155" t="str">
        <f t="shared" si="3"/>
        <v/>
      </c>
      <c r="AB17"/>
      <c r="AC17" s="155" t="str">
        <f t="shared" si="4"/>
        <v/>
      </c>
      <c r="AH17"/>
      <c r="AI17" s="155" t="str">
        <f t="shared" si="5"/>
        <v/>
      </c>
      <c r="AN17"/>
      <c r="AO17" s="155" t="str">
        <f t="shared" si="6"/>
        <v/>
      </c>
      <c r="AT17"/>
      <c r="AU17" s="155" t="str">
        <f t="shared" si="7"/>
        <v/>
      </c>
      <c r="AZ17"/>
      <c r="BA17" s="155" t="str">
        <f t="shared" si="8"/>
        <v/>
      </c>
      <c r="BF17"/>
      <c r="BG17" s="155" t="str">
        <f t="shared" si="9"/>
        <v/>
      </c>
      <c r="BL17"/>
      <c r="BM17" s="155" t="str">
        <f t="shared" si="10"/>
        <v/>
      </c>
      <c r="BR17"/>
      <c r="BS17" s="155" t="str">
        <f>IF(BQ17&gt;0,'Grips Selector'!$T$9,"")</f>
        <v/>
      </c>
      <c r="BX17"/>
      <c r="BY17" s="155" t="str">
        <f>IF(BW17&gt;0,'Grips Selector'!$U$9,"")</f>
        <v/>
      </c>
      <c r="CD17"/>
      <c r="CE17" s="155" t="str">
        <f>IF(CC17&gt;0,'Grips Selector'!$V$9,"")</f>
        <v/>
      </c>
      <c r="CG17" s="216" t="s">
        <v>328</v>
      </c>
      <c r="CH17" s="216"/>
      <c r="CI17" s="216"/>
      <c r="CJ17" s="216"/>
      <c r="CK17" s="216" t="s">
        <v>329</v>
      </c>
    </row>
    <row r="18" spans="4:89" x14ac:dyDescent="0.3">
      <c r="D18"/>
      <c r="E18" s="155" t="str">
        <f t="shared" si="0"/>
        <v/>
      </c>
      <c r="J18"/>
      <c r="K18" s="155" t="str">
        <f t="shared" si="1"/>
        <v/>
      </c>
      <c r="P18"/>
      <c r="Q18" s="155" t="str">
        <f t="shared" si="2"/>
        <v/>
      </c>
      <c r="V18"/>
      <c r="W18" s="155" t="str">
        <f t="shared" si="3"/>
        <v/>
      </c>
      <c r="AB18"/>
      <c r="AC18" s="155" t="str">
        <f t="shared" si="4"/>
        <v/>
      </c>
      <c r="AH18"/>
      <c r="AI18" s="155" t="str">
        <f t="shared" si="5"/>
        <v/>
      </c>
      <c r="AN18"/>
      <c r="AO18" s="155" t="str">
        <f t="shared" si="6"/>
        <v/>
      </c>
      <c r="AT18"/>
      <c r="AU18" s="155" t="str">
        <f t="shared" si="7"/>
        <v/>
      </c>
      <c r="AZ18"/>
      <c r="BA18" s="155" t="str">
        <f t="shared" si="8"/>
        <v/>
      </c>
      <c r="BF18"/>
      <c r="BG18" s="155" t="str">
        <f t="shared" si="9"/>
        <v/>
      </c>
      <c r="BL18"/>
      <c r="BM18" s="155" t="str">
        <f t="shared" si="10"/>
        <v/>
      </c>
      <c r="BR18"/>
      <c r="BS18" s="155" t="str">
        <f>IF(BQ18&gt;0,'Grips Selector'!$T$9,"")</f>
        <v/>
      </c>
      <c r="BX18"/>
      <c r="BY18" s="155" t="str">
        <f>IF(BW18&gt;0,'Grips Selector'!$U$9,"")</f>
        <v/>
      </c>
      <c r="CD18"/>
      <c r="CE18" s="155" t="str">
        <f>IF(CC18&gt;0,'Grips Selector'!$V$9,"")</f>
        <v/>
      </c>
    </row>
    <row r="19" spans="4:89" x14ac:dyDescent="0.3">
      <c r="D19"/>
      <c r="E19" s="155" t="str">
        <f t="shared" si="0"/>
        <v/>
      </c>
      <c r="J19"/>
      <c r="K19" s="155" t="str">
        <f t="shared" si="1"/>
        <v/>
      </c>
      <c r="P19"/>
      <c r="Q19" s="155" t="str">
        <f t="shared" si="2"/>
        <v/>
      </c>
      <c r="V19"/>
      <c r="W19" s="155" t="str">
        <f t="shared" si="3"/>
        <v/>
      </c>
      <c r="AB19"/>
      <c r="AC19" s="155" t="str">
        <f t="shared" si="4"/>
        <v/>
      </c>
      <c r="AH19"/>
      <c r="AI19" s="155" t="str">
        <f t="shared" si="5"/>
        <v/>
      </c>
      <c r="AN19"/>
      <c r="AO19" s="155" t="str">
        <f t="shared" si="6"/>
        <v/>
      </c>
      <c r="AT19"/>
      <c r="AU19" s="155" t="str">
        <f t="shared" si="7"/>
        <v/>
      </c>
      <c r="AZ19"/>
      <c r="BA19" s="155" t="str">
        <f t="shared" si="8"/>
        <v/>
      </c>
      <c r="BF19"/>
      <c r="BG19" s="155" t="str">
        <f t="shared" si="9"/>
        <v/>
      </c>
      <c r="BL19"/>
      <c r="BM19" s="155" t="str">
        <f t="shared" si="10"/>
        <v/>
      </c>
      <c r="BR19"/>
      <c r="BS19" s="155" t="str">
        <f>IF(BQ19&gt;0,'Grips Selector'!$T$9,"")</f>
        <v/>
      </c>
      <c r="BX19"/>
      <c r="BY19" s="155" t="str">
        <f>IF(BW19&gt;0,'Grips Selector'!$U$9,"")</f>
        <v/>
      </c>
      <c r="CD19"/>
      <c r="CE19" s="155" t="str">
        <f>IF(CC19&gt;0,'Grips Selector'!$V$9,"")</f>
        <v/>
      </c>
    </row>
    <row r="20" spans="4:89" x14ac:dyDescent="0.3">
      <c r="D20"/>
      <c r="E20" s="155" t="str">
        <f t="shared" si="0"/>
        <v/>
      </c>
      <c r="J20"/>
      <c r="K20" s="155" t="str">
        <f t="shared" si="1"/>
        <v/>
      </c>
      <c r="P20"/>
      <c r="Q20" s="155" t="str">
        <f t="shared" si="2"/>
        <v/>
      </c>
      <c r="V20"/>
      <c r="W20" s="155" t="str">
        <f t="shared" si="3"/>
        <v/>
      </c>
      <c r="AB20"/>
      <c r="AC20" s="155" t="str">
        <f t="shared" si="4"/>
        <v/>
      </c>
      <c r="AH20"/>
      <c r="AI20" s="155" t="str">
        <f t="shared" si="5"/>
        <v/>
      </c>
      <c r="AN20"/>
      <c r="AO20" s="155" t="str">
        <f t="shared" si="6"/>
        <v/>
      </c>
      <c r="AT20"/>
      <c r="AU20" s="155" t="str">
        <f t="shared" si="7"/>
        <v/>
      </c>
      <c r="AZ20"/>
      <c r="BA20" s="155" t="str">
        <f t="shared" si="8"/>
        <v/>
      </c>
      <c r="BF20"/>
      <c r="BG20" s="155" t="str">
        <f t="shared" si="9"/>
        <v/>
      </c>
      <c r="BL20"/>
      <c r="BM20" s="155" t="str">
        <f t="shared" si="10"/>
        <v/>
      </c>
      <c r="BR20"/>
      <c r="BS20" s="155" t="str">
        <f>IF(BQ20&gt;0,'Grips Selector'!$T$9,"")</f>
        <v/>
      </c>
      <c r="BX20"/>
      <c r="BY20" s="155" t="str">
        <f>IF(BW20&gt;0,'Grips Selector'!$U$9,"")</f>
        <v/>
      </c>
      <c r="CD20"/>
      <c r="CE20" s="155" t="str">
        <f>IF(CC20&gt;0,'Grips Selector'!$V$9,"")</f>
        <v/>
      </c>
    </row>
    <row r="21" spans="4:89" x14ac:dyDescent="0.3">
      <c r="D21"/>
      <c r="E21" s="155" t="str">
        <f t="shared" si="0"/>
        <v/>
      </c>
      <c r="J21"/>
      <c r="K21" s="155" t="str">
        <f t="shared" si="1"/>
        <v/>
      </c>
      <c r="P21"/>
      <c r="Q21" s="155" t="str">
        <f t="shared" si="2"/>
        <v/>
      </c>
      <c r="V21"/>
      <c r="W21" s="155" t="str">
        <f t="shared" si="3"/>
        <v/>
      </c>
      <c r="AB21"/>
      <c r="AC21" s="155" t="str">
        <f t="shared" si="4"/>
        <v/>
      </c>
      <c r="AH21"/>
      <c r="AI21" s="155" t="str">
        <f t="shared" si="5"/>
        <v/>
      </c>
      <c r="AN21"/>
      <c r="AO21" s="155" t="str">
        <f t="shared" si="6"/>
        <v/>
      </c>
      <c r="AT21"/>
      <c r="AU21" s="155" t="str">
        <f t="shared" si="7"/>
        <v/>
      </c>
      <c r="AZ21"/>
      <c r="BA21" s="155" t="str">
        <f t="shared" si="8"/>
        <v/>
      </c>
      <c r="BF21"/>
      <c r="BG21" s="155" t="str">
        <f t="shared" si="9"/>
        <v/>
      </c>
      <c r="BL21"/>
      <c r="BM21" s="155" t="str">
        <f t="shared" si="10"/>
        <v/>
      </c>
      <c r="BR21"/>
      <c r="BS21" s="155" t="str">
        <f>IF(BQ21&gt;0,'Grips Selector'!$T$9,"")</f>
        <v/>
      </c>
      <c r="BX21"/>
      <c r="BY21" s="155" t="str">
        <f>IF(BW21&gt;0,'Grips Selector'!$U$9,"")</f>
        <v/>
      </c>
      <c r="CD21"/>
      <c r="CE21" s="155" t="str">
        <f>IF(CC21&gt;0,'Grips Selector'!$V$9,"")</f>
        <v/>
      </c>
    </row>
    <row r="22" spans="4:89" x14ac:dyDescent="0.3">
      <c r="D22"/>
      <c r="E22" s="155" t="str">
        <f t="shared" si="0"/>
        <v/>
      </c>
      <c r="J22"/>
      <c r="K22" s="155" t="str">
        <f t="shared" si="1"/>
        <v/>
      </c>
      <c r="P22"/>
      <c r="Q22" s="155" t="str">
        <f t="shared" si="2"/>
        <v/>
      </c>
      <c r="V22"/>
      <c r="W22" s="155" t="str">
        <f t="shared" si="3"/>
        <v/>
      </c>
      <c r="AB22"/>
      <c r="AC22" s="155" t="str">
        <f t="shared" si="4"/>
        <v/>
      </c>
      <c r="AH22"/>
      <c r="AI22" s="155" t="str">
        <f t="shared" si="5"/>
        <v/>
      </c>
      <c r="AN22"/>
      <c r="AO22" s="155" t="str">
        <f t="shared" si="6"/>
        <v/>
      </c>
      <c r="AT22"/>
      <c r="AU22" s="155" t="str">
        <f t="shared" si="7"/>
        <v/>
      </c>
      <c r="AZ22"/>
      <c r="BA22" s="155" t="str">
        <f t="shared" si="8"/>
        <v/>
      </c>
      <c r="BF22"/>
      <c r="BG22" s="155" t="str">
        <f t="shared" si="9"/>
        <v/>
      </c>
      <c r="BL22"/>
      <c r="BM22" s="155" t="str">
        <f t="shared" si="10"/>
        <v/>
      </c>
      <c r="BR22"/>
      <c r="BS22" s="155" t="str">
        <f>IF(BQ22&gt;0,'Grips Selector'!$T$9,"")</f>
        <v/>
      </c>
      <c r="BX22"/>
      <c r="BY22" s="155" t="str">
        <f>IF(BW22&gt;0,'Grips Selector'!$U$9,"")</f>
        <v/>
      </c>
      <c r="CD22"/>
      <c r="CE22" s="155" t="str">
        <f>IF(CC22&gt;0,'Grips Selector'!$V$9,"")</f>
        <v/>
      </c>
    </row>
    <row r="23" spans="4:89" x14ac:dyDescent="0.3">
      <c r="D23"/>
      <c r="E23" s="155" t="str">
        <f t="shared" si="0"/>
        <v/>
      </c>
      <c r="J23"/>
      <c r="K23" s="155" t="str">
        <f t="shared" si="1"/>
        <v/>
      </c>
      <c r="P23"/>
      <c r="Q23" s="155" t="str">
        <f t="shared" si="2"/>
        <v/>
      </c>
      <c r="V23"/>
      <c r="W23" s="155" t="str">
        <f t="shared" si="3"/>
        <v/>
      </c>
      <c r="AB23"/>
      <c r="AC23" s="155" t="str">
        <f t="shared" si="4"/>
        <v/>
      </c>
      <c r="AH23"/>
      <c r="AI23" s="155" t="str">
        <f t="shared" si="5"/>
        <v/>
      </c>
      <c r="AN23"/>
      <c r="AO23" s="155" t="str">
        <f t="shared" si="6"/>
        <v/>
      </c>
      <c r="AT23"/>
      <c r="AU23" s="155" t="str">
        <f t="shared" si="7"/>
        <v/>
      </c>
      <c r="AZ23"/>
      <c r="BA23" s="155" t="str">
        <f t="shared" si="8"/>
        <v/>
      </c>
      <c r="BF23"/>
      <c r="BG23" s="155" t="str">
        <f t="shared" si="9"/>
        <v/>
      </c>
      <c r="BL23"/>
      <c r="BM23" s="155" t="str">
        <f t="shared" si="10"/>
        <v/>
      </c>
      <c r="BR23"/>
      <c r="BS23" s="155" t="str">
        <f>IF(BQ23&gt;0,'Grips Selector'!$T$9,"")</f>
        <v/>
      </c>
      <c r="BX23"/>
      <c r="BY23" s="155" t="str">
        <f>IF(BW23&gt;0,'Grips Selector'!$U$9,"")</f>
        <v/>
      </c>
      <c r="CD23"/>
      <c r="CE23" s="155" t="str">
        <f>IF(CC23&gt;0,'Grips Selector'!$V$9,"")</f>
        <v/>
      </c>
    </row>
    <row r="24" spans="4:89" x14ac:dyDescent="0.3">
      <c r="D24"/>
      <c r="E24" s="155" t="str">
        <f t="shared" si="0"/>
        <v/>
      </c>
      <c r="J24"/>
      <c r="K24" s="155" t="str">
        <f t="shared" si="1"/>
        <v/>
      </c>
      <c r="P24"/>
      <c r="Q24" s="155" t="str">
        <f t="shared" si="2"/>
        <v/>
      </c>
      <c r="V24"/>
      <c r="W24" s="155" t="str">
        <f t="shared" si="3"/>
        <v/>
      </c>
      <c r="AB24"/>
      <c r="AC24" s="155" t="str">
        <f t="shared" si="4"/>
        <v/>
      </c>
      <c r="AH24"/>
      <c r="AI24" s="155" t="str">
        <f t="shared" si="5"/>
        <v/>
      </c>
      <c r="AN24"/>
      <c r="AO24" s="155" t="str">
        <f t="shared" si="6"/>
        <v/>
      </c>
      <c r="AT24"/>
      <c r="AU24" s="155" t="str">
        <f t="shared" si="7"/>
        <v/>
      </c>
      <c r="AZ24"/>
      <c r="BA24" s="155" t="str">
        <f t="shared" si="8"/>
        <v/>
      </c>
      <c r="BF24"/>
      <c r="BG24" s="155" t="str">
        <f t="shared" si="9"/>
        <v/>
      </c>
      <c r="BL24"/>
      <c r="BM24" s="155" t="str">
        <f t="shared" si="10"/>
        <v/>
      </c>
      <c r="BR24"/>
      <c r="BS24" s="155" t="str">
        <f>IF(BQ24&gt;0,'Grips Selector'!$T$9,"")</f>
        <v/>
      </c>
      <c r="BX24"/>
      <c r="BY24" s="155" t="str">
        <f>IF(BW24&gt;0,'Grips Selector'!$U$9,"")</f>
        <v/>
      </c>
      <c r="CD24"/>
      <c r="CE24" s="155" t="str">
        <f>IF(CC24&gt;0,'Grips Selector'!$V$9,"")</f>
        <v/>
      </c>
    </row>
    <row r="25" spans="4:89" x14ac:dyDescent="0.3">
      <c r="D25"/>
      <c r="E25" s="155" t="str">
        <f t="shared" si="0"/>
        <v/>
      </c>
      <c r="J25"/>
      <c r="K25" s="155" t="str">
        <f t="shared" si="1"/>
        <v/>
      </c>
      <c r="P25"/>
      <c r="Q25" s="155" t="str">
        <f t="shared" si="2"/>
        <v/>
      </c>
      <c r="V25"/>
      <c r="W25" s="155" t="str">
        <f t="shared" si="3"/>
        <v/>
      </c>
      <c r="AB25"/>
      <c r="AC25" s="155" t="str">
        <f t="shared" si="4"/>
        <v/>
      </c>
      <c r="AH25"/>
      <c r="AI25" s="155" t="str">
        <f t="shared" si="5"/>
        <v/>
      </c>
      <c r="AN25"/>
      <c r="AO25" s="155" t="str">
        <f t="shared" si="6"/>
        <v/>
      </c>
      <c r="AT25"/>
      <c r="AU25" s="155" t="str">
        <f t="shared" si="7"/>
        <v/>
      </c>
      <c r="AZ25"/>
      <c r="BA25" s="155" t="str">
        <f t="shared" si="8"/>
        <v/>
      </c>
      <c r="BF25"/>
      <c r="BG25" s="155" t="str">
        <f t="shared" si="9"/>
        <v/>
      </c>
      <c r="BL25"/>
      <c r="BM25" s="155" t="str">
        <f t="shared" si="10"/>
        <v/>
      </c>
      <c r="BR25"/>
      <c r="BS25" s="155" t="str">
        <f>IF(BQ25&gt;0,'Grips Selector'!$T$9,"")</f>
        <v/>
      </c>
      <c r="BX25"/>
      <c r="BY25" s="155" t="str">
        <f>IF(BW25&gt;0,'Grips Selector'!$U$9,"")</f>
        <v/>
      </c>
      <c r="CD25"/>
      <c r="CE25" s="155" t="str">
        <f>IF(CC25&gt;0,'Grips Selector'!$V$9,"")</f>
        <v/>
      </c>
    </row>
    <row r="26" spans="4:89" x14ac:dyDescent="0.3">
      <c r="D26"/>
      <c r="E26" s="155" t="str">
        <f t="shared" si="0"/>
        <v/>
      </c>
      <c r="J26"/>
      <c r="K26" s="155" t="str">
        <f t="shared" si="1"/>
        <v/>
      </c>
      <c r="P26"/>
      <c r="Q26" s="155" t="str">
        <f t="shared" si="2"/>
        <v/>
      </c>
      <c r="V26"/>
      <c r="W26" s="155" t="str">
        <f t="shared" si="3"/>
        <v/>
      </c>
      <c r="AB26"/>
      <c r="AC26" s="155" t="str">
        <f t="shared" si="4"/>
        <v/>
      </c>
      <c r="AH26"/>
      <c r="AI26" s="155" t="str">
        <f t="shared" si="5"/>
        <v/>
      </c>
      <c r="AN26"/>
      <c r="AO26" s="155" t="str">
        <f t="shared" si="6"/>
        <v/>
      </c>
      <c r="AT26"/>
      <c r="AU26" s="155" t="str">
        <f t="shared" si="7"/>
        <v/>
      </c>
      <c r="AZ26"/>
      <c r="BA26" s="155" t="str">
        <f t="shared" si="8"/>
        <v/>
      </c>
      <c r="BF26"/>
      <c r="BG26" s="155" t="str">
        <f t="shared" si="9"/>
        <v/>
      </c>
      <c r="BL26"/>
      <c r="BM26" s="155" t="str">
        <f t="shared" si="10"/>
        <v/>
      </c>
      <c r="BR26"/>
      <c r="BS26" s="155" t="str">
        <f>IF(BQ26&gt;0,'Grips Selector'!$T$9,"")</f>
        <v/>
      </c>
      <c r="BX26"/>
      <c r="BY26" s="155" t="str">
        <f>IF(BW26&gt;0,'Grips Selector'!$U$9,"")</f>
        <v/>
      </c>
      <c r="CD26"/>
      <c r="CE26" s="155" t="str">
        <f>IF(CC26&gt;0,'Grips Selector'!$V$9,"")</f>
        <v/>
      </c>
    </row>
    <row r="27" spans="4:89" x14ac:dyDescent="0.3">
      <c r="D27"/>
      <c r="E27" s="155" t="str">
        <f t="shared" si="0"/>
        <v/>
      </c>
      <c r="J27"/>
      <c r="K27" s="155" t="str">
        <f t="shared" si="1"/>
        <v/>
      </c>
      <c r="P27"/>
      <c r="Q27" s="155" t="str">
        <f t="shared" si="2"/>
        <v/>
      </c>
      <c r="V27"/>
      <c r="W27" s="155" t="str">
        <f t="shared" si="3"/>
        <v/>
      </c>
      <c r="AB27"/>
      <c r="AC27" s="155" t="str">
        <f t="shared" si="4"/>
        <v/>
      </c>
      <c r="AH27"/>
      <c r="AI27" s="155" t="str">
        <f t="shared" si="5"/>
        <v/>
      </c>
      <c r="AN27"/>
      <c r="AO27" s="155" t="str">
        <f t="shared" si="6"/>
        <v/>
      </c>
      <c r="AT27"/>
      <c r="AU27" s="155" t="str">
        <f t="shared" si="7"/>
        <v/>
      </c>
      <c r="AZ27"/>
      <c r="BA27" s="155" t="str">
        <f t="shared" si="8"/>
        <v/>
      </c>
      <c r="BF27"/>
      <c r="BG27" s="155" t="str">
        <f t="shared" si="9"/>
        <v/>
      </c>
      <c r="BL27"/>
      <c r="BM27" s="155" t="str">
        <f t="shared" si="10"/>
        <v/>
      </c>
      <c r="BR27"/>
      <c r="BS27" s="155" t="str">
        <f>IF(BQ27&gt;0,'Grips Selector'!$T$9,"")</f>
        <v/>
      </c>
      <c r="BX27"/>
      <c r="BY27" s="155" t="str">
        <f>IF(BW27&gt;0,'Grips Selector'!$U$9,"")</f>
        <v/>
      </c>
      <c r="CD27"/>
      <c r="CE27" s="155" t="str">
        <f>IF(CC27&gt;0,'Grips Selector'!$V$9,"")</f>
        <v/>
      </c>
    </row>
    <row r="28" spans="4:89" x14ac:dyDescent="0.3">
      <c r="D28"/>
      <c r="E28" s="155" t="str">
        <f t="shared" si="0"/>
        <v/>
      </c>
      <c r="J28"/>
      <c r="K28" s="155" t="str">
        <f t="shared" si="1"/>
        <v/>
      </c>
      <c r="P28"/>
      <c r="Q28" s="155" t="str">
        <f t="shared" si="2"/>
        <v/>
      </c>
      <c r="V28"/>
      <c r="W28" s="155" t="str">
        <f t="shared" si="3"/>
        <v/>
      </c>
      <c r="AB28"/>
      <c r="AC28" s="155" t="str">
        <f t="shared" si="4"/>
        <v/>
      </c>
      <c r="AH28"/>
      <c r="AI28" s="155" t="str">
        <f t="shared" si="5"/>
        <v/>
      </c>
      <c r="AN28"/>
      <c r="AO28" s="155" t="str">
        <f t="shared" si="6"/>
        <v/>
      </c>
      <c r="AT28"/>
      <c r="AU28" s="155" t="str">
        <f t="shared" si="7"/>
        <v/>
      </c>
      <c r="AZ28"/>
      <c r="BA28" s="155" t="str">
        <f t="shared" si="8"/>
        <v/>
      </c>
      <c r="BF28"/>
      <c r="BG28" s="155" t="str">
        <f t="shared" si="9"/>
        <v/>
      </c>
      <c r="BL28"/>
      <c r="BM28" s="155" t="str">
        <f t="shared" si="10"/>
        <v/>
      </c>
      <c r="BR28"/>
      <c r="BS28" s="155" t="str">
        <f>IF(BQ28&gt;0,'Grips Selector'!$T$9,"")</f>
        <v/>
      </c>
      <c r="BX28"/>
      <c r="BY28" s="155" t="str">
        <f>IF(BW28&gt;0,'Grips Selector'!$U$9,"")</f>
        <v/>
      </c>
      <c r="CD28"/>
      <c r="CE28" s="155" t="str">
        <f>IF(CC28&gt;0,'Grips Selector'!$V$9,"")</f>
        <v/>
      </c>
    </row>
    <row r="29" spans="4:89" x14ac:dyDescent="0.3">
      <c r="D29"/>
      <c r="E29" s="155" t="str">
        <f t="shared" si="0"/>
        <v/>
      </c>
      <c r="J29"/>
      <c r="K29" s="155" t="str">
        <f t="shared" si="1"/>
        <v/>
      </c>
      <c r="P29"/>
      <c r="Q29" s="155" t="str">
        <f t="shared" si="2"/>
        <v/>
      </c>
      <c r="V29"/>
      <c r="W29" s="155" t="str">
        <f t="shared" si="3"/>
        <v/>
      </c>
      <c r="AB29"/>
      <c r="AC29" s="155" t="str">
        <f t="shared" si="4"/>
        <v/>
      </c>
      <c r="AH29"/>
      <c r="AI29" s="155" t="str">
        <f t="shared" si="5"/>
        <v/>
      </c>
      <c r="AN29"/>
      <c r="AO29" s="155" t="str">
        <f t="shared" si="6"/>
        <v/>
      </c>
      <c r="AT29"/>
      <c r="AU29" s="155" t="str">
        <f t="shared" si="7"/>
        <v/>
      </c>
      <c r="AZ29"/>
      <c r="BA29" s="155" t="str">
        <f t="shared" si="8"/>
        <v/>
      </c>
      <c r="BF29"/>
      <c r="BG29" s="155" t="str">
        <f t="shared" si="9"/>
        <v/>
      </c>
      <c r="BL29"/>
      <c r="BM29" s="155" t="str">
        <f t="shared" si="10"/>
        <v/>
      </c>
      <c r="BR29"/>
      <c r="BS29" s="155" t="str">
        <f>IF(BQ29&gt;0,'Grips Selector'!$T$9,"")</f>
        <v/>
      </c>
      <c r="BX29"/>
      <c r="BY29" s="155" t="str">
        <f>IF(BW29&gt;0,'Grips Selector'!$U$9,"")</f>
        <v/>
      </c>
      <c r="CD29"/>
      <c r="CE29" s="155" t="str">
        <f>IF(CC29&gt;0,'Grips Selector'!$V$9,"")</f>
        <v/>
      </c>
    </row>
    <row r="30" spans="4:89" x14ac:dyDescent="0.3">
      <c r="D30"/>
      <c r="E30" s="155" t="str">
        <f t="shared" si="0"/>
        <v/>
      </c>
      <c r="J30"/>
      <c r="K30" s="155" t="str">
        <f t="shared" si="1"/>
        <v/>
      </c>
      <c r="P30"/>
      <c r="Q30" s="155" t="str">
        <f t="shared" si="2"/>
        <v/>
      </c>
      <c r="V30"/>
      <c r="W30" s="155" t="str">
        <f t="shared" si="3"/>
        <v/>
      </c>
      <c r="AB30"/>
      <c r="AC30" s="155" t="str">
        <f t="shared" si="4"/>
        <v/>
      </c>
      <c r="AH30"/>
      <c r="AI30" s="155" t="str">
        <f t="shared" si="5"/>
        <v/>
      </c>
      <c r="AN30"/>
      <c r="AO30" s="155" t="str">
        <f t="shared" si="6"/>
        <v/>
      </c>
      <c r="AT30"/>
      <c r="AU30" s="155" t="str">
        <f t="shared" si="7"/>
        <v/>
      </c>
      <c r="AZ30"/>
      <c r="BA30" s="155" t="str">
        <f t="shared" si="8"/>
        <v/>
      </c>
      <c r="BF30"/>
      <c r="BG30" s="155" t="str">
        <f t="shared" si="9"/>
        <v/>
      </c>
      <c r="BL30"/>
      <c r="BM30" s="155" t="str">
        <f t="shared" si="10"/>
        <v/>
      </c>
      <c r="BR30"/>
      <c r="BS30" s="155" t="str">
        <f>IF(BQ30&gt;0,'Grips Selector'!$T$9,"")</f>
        <v/>
      </c>
      <c r="BX30"/>
      <c r="BY30" s="155" t="str">
        <f>IF(BW30&gt;0,'Grips Selector'!$U$9,"")</f>
        <v/>
      </c>
      <c r="CD30"/>
      <c r="CE30" s="155" t="str">
        <f>IF(CC30&gt;0,'Grips Selector'!$V$9,"")</f>
        <v/>
      </c>
    </row>
    <row r="31" spans="4:89" x14ac:dyDescent="0.3">
      <c r="D31"/>
      <c r="E31" s="155" t="str">
        <f t="shared" si="0"/>
        <v/>
      </c>
      <c r="J31"/>
      <c r="K31" s="155" t="str">
        <f t="shared" si="1"/>
        <v/>
      </c>
      <c r="P31"/>
      <c r="Q31" s="155" t="str">
        <f t="shared" si="2"/>
        <v/>
      </c>
      <c r="V31"/>
      <c r="W31" s="155" t="str">
        <f t="shared" si="3"/>
        <v/>
      </c>
      <c r="AB31"/>
      <c r="AC31" s="155" t="str">
        <f t="shared" si="4"/>
        <v/>
      </c>
      <c r="AH31"/>
      <c r="AI31" s="155" t="str">
        <f t="shared" si="5"/>
        <v/>
      </c>
      <c r="AN31"/>
      <c r="AO31" s="155" t="str">
        <f t="shared" si="6"/>
        <v/>
      </c>
      <c r="AT31"/>
      <c r="AU31" s="155" t="str">
        <f t="shared" si="7"/>
        <v/>
      </c>
      <c r="AZ31"/>
      <c r="BA31" s="155" t="str">
        <f t="shared" si="8"/>
        <v/>
      </c>
      <c r="BF31"/>
      <c r="BG31" s="155" t="str">
        <f t="shared" si="9"/>
        <v/>
      </c>
      <c r="BL31"/>
      <c r="BM31" s="155" t="str">
        <f t="shared" si="10"/>
        <v/>
      </c>
      <c r="BR31"/>
      <c r="BS31" s="155" t="str">
        <f>IF(BQ31&gt;0,'Grips Selector'!$T$9,"")</f>
        <v/>
      </c>
      <c r="BX31"/>
      <c r="BY31" s="155" t="str">
        <f>IF(BW31&gt;0,'Grips Selector'!$U$9,"")</f>
        <v/>
      </c>
      <c r="CD31"/>
      <c r="CE31" s="155" t="str">
        <f>IF(CC31&gt;0,'Grips Selector'!$V$9,"")</f>
        <v/>
      </c>
    </row>
    <row r="32" spans="4:89" x14ac:dyDescent="0.3">
      <c r="D32"/>
      <c r="E32" s="155" t="str">
        <f t="shared" si="0"/>
        <v/>
      </c>
      <c r="J32"/>
      <c r="K32" s="155" t="str">
        <f t="shared" si="1"/>
        <v/>
      </c>
      <c r="P32"/>
      <c r="Q32" s="155" t="str">
        <f t="shared" si="2"/>
        <v/>
      </c>
      <c r="V32"/>
      <c r="W32" s="155" t="str">
        <f t="shared" si="3"/>
        <v/>
      </c>
      <c r="AB32"/>
      <c r="AC32" s="155" t="str">
        <f t="shared" si="4"/>
        <v/>
      </c>
      <c r="AH32"/>
      <c r="AI32" s="155" t="str">
        <f t="shared" si="5"/>
        <v/>
      </c>
      <c r="AN32"/>
      <c r="AO32" s="155" t="str">
        <f t="shared" si="6"/>
        <v/>
      </c>
      <c r="AT32"/>
      <c r="AU32" s="155" t="str">
        <f t="shared" si="7"/>
        <v/>
      </c>
      <c r="AZ32"/>
      <c r="BA32" s="155" t="str">
        <f t="shared" si="8"/>
        <v/>
      </c>
      <c r="BF32"/>
      <c r="BG32" s="155" t="str">
        <f t="shared" si="9"/>
        <v/>
      </c>
      <c r="BL32"/>
      <c r="BM32" s="155" t="str">
        <f t="shared" si="10"/>
        <v/>
      </c>
      <c r="BR32"/>
      <c r="BS32" s="155" t="str">
        <f>IF(BQ32&gt;0,'Grips Selector'!$T$9,"")</f>
        <v/>
      </c>
      <c r="BX32"/>
      <c r="BY32" s="155" t="str">
        <f>IF(BW32&gt;0,'Grips Selector'!$U$9,"")</f>
        <v/>
      </c>
      <c r="CD32"/>
      <c r="CE32" s="155" t="str">
        <f>IF(CC32&gt;0,'Grips Selector'!$V$9,"")</f>
        <v/>
      </c>
    </row>
    <row r="33" spans="4:83" x14ac:dyDescent="0.3">
      <c r="D33"/>
      <c r="E33" s="155" t="str">
        <f t="shared" si="0"/>
        <v/>
      </c>
      <c r="J33"/>
      <c r="K33" s="155" t="str">
        <f t="shared" si="1"/>
        <v/>
      </c>
      <c r="P33"/>
      <c r="Q33" s="155" t="str">
        <f t="shared" si="2"/>
        <v/>
      </c>
      <c r="V33"/>
      <c r="W33" s="155" t="str">
        <f t="shared" si="3"/>
        <v/>
      </c>
      <c r="AB33"/>
      <c r="AC33" s="155" t="str">
        <f t="shared" si="4"/>
        <v/>
      </c>
      <c r="AH33"/>
      <c r="AI33" s="155" t="str">
        <f t="shared" si="5"/>
        <v/>
      </c>
      <c r="AN33"/>
      <c r="AO33" s="155" t="str">
        <f t="shared" si="6"/>
        <v/>
      </c>
      <c r="AT33"/>
      <c r="AU33" s="155" t="str">
        <f t="shared" si="7"/>
        <v/>
      </c>
      <c r="AZ33"/>
      <c r="BA33" s="155" t="str">
        <f t="shared" si="8"/>
        <v/>
      </c>
      <c r="BF33"/>
      <c r="BG33" s="155" t="str">
        <f t="shared" si="9"/>
        <v/>
      </c>
      <c r="BL33"/>
      <c r="BM33" s="155" t="str">
        <f t="shared" si="10"/>
        <v/>
      </c>
      <c r="BR33"/>
      <c r="BS33" s="155" t="str">
        <f>IF(BQ33&gt;0,'Grips Selector'!$T$9,"")</f>
        <v/>
      </c>
      <c r="BX33"/>
      <c r="BY33" s="155" t="str">
        <f>IF(BW33&gt;0,'Grips Selector'!$U$9,"")</f>
        <v/>
      </c>
      <c r="CD33"/>
      <c r="CE33" s="155" t="str">
        <f>IF(CC33&gt;0,'Grips Selector'!$V$9,"")</f>
        <v/>
      </c>
    </row>
    <row r="34" spans="4:83" x14ac:dyDescent="0.3">
      <c r="D34"/>
      <c r="E34" s="155" t="str">
        <f t="shared" si="0"/>
        <v/>
      </c>
      <c r="J34"/>
      <c r="K34" s="155" t="str">
        <f t="shared" si="1"/>
        <v/>
      </c>
      <c r="P34"/>
      <c r="Q34" s="155" t="str">
        <f t="shared" si="2"/>
        <v/>
      </c>
      <c r="V34"/>
      <c r="W34" s="155" t="str">
        <f t="shared" si="3"/>
        <v/>
      </c>
      <c r="AB34"/>
      <c r="AC34" s="155" t="str">
        <f t="shared" si="4"/>
        <v/>
      </c>
      <c r="AH34"/>
      <c r="AI34" s="155" t="str">
        <f t="shared" si="5"/>
        <v/>
      </c>
      <c r="AN34"/>
      <c r="AO34" s="155" t="str">
        <f t="shared" si="6"/>
        <v/>
      </c>
      <c r="AT34"/>
      <c r="AU34" s="155" t="str">
        <f t="shared" si="7"/>
        <v/>
      </c>
      <c r="AZ34"/>
      <c r="BA34" s="155" t="str">
        <f t="shared" si="8"/>
        <v/>
      </c>
      <c r="BF34"/>
      <c r="BG34" s="155" t="str">
        <f t="shared" si="9"/>
        <v/>
      </c>
      <c r="BL34"/>
      <c r="BM34" s="155" t="str">
        <f t="shared" si="10"/>
        <v/>
      </c>
      <c r="BR34"/>
      <c r="BS34" s="155" t="str">
        <f>IF(BQ34&gt;0,'Grips Selector'!$T$9,"")</f>
        <v/>
      </c>
      <c r="BX34"/>
      <c r="BY34" s="155" t="str">
        <f>IF(BW34&gt;0,'Grips Selector'!$U$9,"")</f>
        <v/>
      </c>
      <c r="CD34"/>
      <c r="CE34" s="155" t="str">
        <f>IF(CC34&gt;0,'Grips Selector'!$V$9,"")</f>
        <v/>
      </c>
    </row>
    <row r="35" spans="4:83" x14ac:dyDescent="0.3">
      <c r="D35"/>
      <c r="E35" s="155" t="str">
        <f t="shared" si="0"/>
        <v/>
      </c>
      <c r="J35"/>
      <c r="K35" s="155" t="str">
        <f t="shared" si="1"/>
        <v/>
      </c>
      <c r="P35"/>
      <c r="Q35" s="155" t="str">
        <f t="shared" si="2"/>
        <v/>
      </c>
      <c r="V35"/>
      <c r="W35" s="155" t="str">
        <f t="shared" si="3"/>
        <v/>
      </c>
      <c r="AB35"/>
      <c r="AC35" s="155" t="str">
        <f t="shared" si="4"/>
        <v/>
      </c>
      <c r="AH35"/>
      <c r="AI35" s="155" t="str">
        <f t="shared" si="5"/>
        <v/>
      </c>
      <c r="AN35"/>
      <c r="AO35" s="155" t="str">
        <f t="shared" si="6"/>
        <v/>
      </c>
      <c r="AT35"/>
      <c r="AU35" s="155" t="str">
        <f t="shared" si="7"/>
        <v/>
      </c>
      <c r="AZ35"/>
      <c r="BA35" s="155" t="str">
        <f t="shared" si="8"/>
        <v/>
      </c>
      <c r="BF35"/>
      <c r="BG35" s="155" t="str">
        <f t="shared" si="9"/>
        <v/>
      </c>
      <c r="BL35"/>
      <c r="BM35" s="155" t="str">
        <f t="shared" si="10"/>
        <v/>
      </c>
      <c r="BR35"/>
      <c r="BS35" s="155" t="str">
        <f>IF(BQ35&gt;0,'Grips Selector'!$T$9,"")</f>
        <v/>
      </c>
      <c r="BX35"/>
      <c r="BY35" s="155" t="str">
        <f>IF(BW35&gt;0,'Grips Selector'!$U$9,"")</f>
        <v/>
      </c>
      <c r="CD35"/>
      <c r="CE35" s="155" t="str">
        <f>IF(CC35&gt;0,'Grips Selector'!$V$9,"")</f>
        <v/>
      </c>
    </row>
    <row r="36" spans="4:83" x14ac:dyDescent="0.3">
      <c r="D36"/>
      <c r="E36" s="155" t="str">
        <f t="shared" si="0"/>
        <v/>
      </c>
      <c r="J36"/>
      <c r="K36" s="155" t="str">
        <f t="shared" si="1"/>
        <v/>
      </c>
      <c r="P36"/>
      <c r="Q36" s="155" t="str">
        <f t="shared" si="2"/>
        <v/>
      </c>
      <c r="V36"/>
      <c r="W36" s="155" t="str">
        <f t="shared" si="3"/>
        <v/>
      </c>
      <c r="AB36"/>
      <c r="AC36" s="155" t="str">
        <f t="shared" si="4"/>
        <v/>
      </c>
      <c r="AH36"/>
      <c r="AI36" s="155" t="str">
        <f t="shared" si="5"/>
        <v/>
      </c>
      <c r="AN36"/>
      <c r="AO36" s="155" t="str">
        <f t="shared" si="6"/>
        <v/>
      </c>
      <c r="AT36"/>
      <c r="AU36" s="155" t="str">
        <f t="shared" si="7"/>
        <v/>
      </c>
      <c r="AZ36"/>
      <c r="BA36" s="155" t="str">
        <f t="shared" si="8"/>
        <v/>
      </c>
      <c r="BF36"/>
      <c r="BG36" s="155" t="str">
        <f t="shared" si="9"/>
        <v/>
      </c>
      <c r="BL36"/>
      <c r="BM36" s="155" t="str">
        <f t="shared" si="10"/>
        <v/>
      </c>
      <c r="BR36"/>
      <c r="BS36" s="155" t="str">
        <f>IF(BQ36&gt;0,'Grips Selector'!$T$9,"")</f>
        <v/>
      </c>
      <c r="BX36"/>
      <c r="BY36" s="155" t="str">
        <f>IF(BW36&gt;0,'Grips Selector'!$U$9,"")</f>
        <v/>
      </c>
      <c r="CD36"/>
      <c r="CE36" s="155" t="str">
        <f>IF(CC36&gt;0,'Grips Selector'!$V$9,"")</f>
        <v/>
      </c>
    </row>
    <row r="37" spans="4:83" x14ac:dyDescent="0.3">
      <c r="D37"/>
      <c r="E37" s="155" t="str">
        <f t="shared" ref="E37:E68" si="11">IF(C37&gt;0,"12-01","")</f>
        <v/>
      </c>
      <c r="J37"/>
      <c r="K37" s="155" t="str">
        <f t="shared" ref="K37:K68" si="12">IF(I37&gt;0,"11-26","")</f>
        <v/>
      </c>
      <c r="P37"/>
      <c r="Q37" s="155" t="str">
        <f t="shared" ref="Q37:Q68" si="13">IF(O37&gt;0,"11-12","")</f>
        <v/>
      </c>
      <c r="V37"/>
      <c r="W37" s="155" t="str">
        <f t="shared" ref="W37:W68" si="14">IF(U37&gt;0,"14-01","")</f>
        <v/>
      </c>
      <c r="AB37"/>
      <c r="AC37" s="155" t="str">
        <f t="shared" ref="AC37:AC68" si="15">IF(AA37&gt;0,"15-06","")</f>
        <v/>
      </c>
      <c r="AH37"/>
      <c r="AI37" s="155" t="str">
        <f t="shared" ref="AI37:AI68" si="16">IF(AG37&gt;0,"15-12","")</f>
        <v/>
      </c>
      <c r="AN37"/>
      <c r="AO37" s="155" t="str">
        <f t="shared" ref="AO37:AO68" si="17">IF(AM37&gt;0,"16-09","")</f>
        <v/>
      </c>
      <c r="AT37"/>
      <c r="AU37" s="155" t="str">
        <f t="shared" ref="AU37:AU68" si="18">IF(AS37&gt;0,"16-16","")</f>
        <v/>
      </c>
      <c r="AZ37"/>
      <c r="BA37" s="155" t="str">
        <f t="shared" ref="BA37:BA68" si="19">IF(AY37&gt;0,"13-01","")</f>
        <v/>
      </c>
      <c r="BF37"/>
      <c r="BG37" s="155" t="str">
        <f t="shared" ref="BG37:BG68" si="20">IF(BE37&gt;0,"07-13","")</f>
        <v/>
      </c>
      <c r="BL37"/>
      <c r="BM37" s="155" t="str">
        <f t="shared" ref="BM37:BM68" si="21">IF(BK37&gt;0,"18-01","")</f>
        <v/>
      </c>
      <c r="BR37"/>
      <c r="BS37" s="155" t="str">
        <f>IF(BQ37&gt;0,'Grips Selector'!$T$9,"")</f>
        <v/>
      </c>
      <c r="BX37"/>
      <c r="BY37" s="155" t="str">
        <f>IF(BW37&gt;0,'Grips Selector'!$U$9,"")</f>
        <v/>
      </c>
      <c r="CD37"/>
      <c r="CE37" s="155" t="str">
        <f>IF(CC37&gt;0,'Grips Selector'!$V$9,"")</f>
        <v/>
      </c>
    </row>
    <row r="38" spans="4:83" x14ac:dyDescent="0.3">
      <c r="D38"/>
      <c r="E38" s="155" t="str">
        <f t="shared" si="11"/>
        <v/>
      </c>
      <c r="J38"/>
      <c r="K38" s="155" t="str">
        <f t="shared" si="12"/>
        <v/>
      </c>
      <c r="P38"/>
      <c r="Q38" s="155" t="str">
        <f t="shared" si="13"/>
        <v/>
      </c>
      <c r="V38"/>
      <c r="W38" s="155" t="str">
        <f t="shared" si="14"/>
        <v/>
      </c>
      <c r="AB38"/>
      <c r="AC38" s="155" t="str">
        <f t="shared" si="15"/>
        <v/>
      </c>
      <c r="AH38"/>
      <c r="AI38" s="155" t="str">
        <f t="shared" si="16"/>
        <v/>
      </c>
      <c r="AN38"/>
      <c r="AO38" s="155" t="str">
        <f t="shared" si="17"/>
        <v/>
      </c>
      <c r="AT38"/>
      <c r="AU38" s="155" t="str">
        <f t="shared" si="18"/>
        <v/>
      </c>
      <c r="AZ38"/>
      <c r="BA38" s="155" t="str">
        <f t="shared" si="19"/>
        <v/>
      </c>
      <c r="BF38"/>
      <c r="BG38" s="155" t="str">
        <f t="shared" si="20"/>
        <v/>
      </c>
      <c r="BL38"/>
      <c r="BM38" s="155" t="str">
        <f t="shared" si="21"/>
        <v/>
      </c>
      <c r="BR38"/>
      <c r="BS38" s="155" t="str">
        <f>IF(BQ38&gt;0,'Grips Selector'!$T$9,"")</f>
        <v/>
      </c>
      <c r="BX38"/>
      <c r="BY38" s="155" t="str">
        <f>IF(BW38&gt;0,'Grips Selector'!$U$9,"")</f>
        <v/>
      </c>
      <c r="CD38"/>
      <c r="CE38" s="155" t="str">
        <f>IF(CC38&gt;0,'Grips Selector'!$V$9,"")</f>
        <v/>
      </c>
    </row>
    <row r="39" spans="4:83" x14ac:dyDescent="0.3">
      <c r="D39"/>
      <c r="E39" s="155" t="str">
        <f t="shared" si="11"/>
        <v/>
      </c>
      <c r="J39"/>
      <c r="K39" s="155" t="str">
        <f t="shared" si="12"/>
        <v/>
      </c>
      <c r="P39"/>
      <c r="Q39" s="155" t="str">
        <f t="shared" si="13"/>
        <v/>
      </c>
      <c r="V39"/>
      <c r="W39" s="155" t="str">
        <f t="shared" si="14"/>
        <v/>
      </c>
      <c r="AB39"/>
      <c r="AC39" s="155" t="str">
        <f t="shared" si="15"/>
        <v/>
      </c>
      <c r="AH39"/>
      <c r="AI39" s="155" t="str">
        <f t="shared" si="16"/>
        <v/>
      </c>
      <c r="AN39"/>
      <c r="AO39" s="155" t="str">
        <f t="shared" si="17"/>
        <v/>
      </c>
      <c r="AT39"/>
      <c r="AU39" s="155" t="str">
        <f t="shared" si="18"/>
        <v/>
      </c>
      <c r="AZ39"/>
      <c r="BA39" s="155" t="str">
        <f t="shared" si="19"/>
        <v/>
      </c>
      <c r="BF39"/>
      <c r="BG39" s="155" t="str">
        <f t="shared" si="20"/>
        <v/>
      </c>
      <c r="BL39"/>
      <c r="BM39" s="155" t="str">
        <f t="shared" si="21"/>
        <v/>
      </c>
      <c r="BR39"/>
      <c r="BS39" s="155" t="str">
        <f>IF(BQ39&gt;0,'Grips Selector'!$T$9,"")</f>
        <v/>
      </c>
      <c r="BX39"/>
      <c r="BY39" s="155" t="str">
        <f>IF(BW39&gt;0,'Grips Selector'!$U$9,"")</f>
        <v/>
      </c>
      <c r="CD39"/>
      <c r="CE39" s="155" t="str">
        <f>IF(CC39&gt;0,'Grips Selector'!$V$9,"")</f>
        <v/>
      </c>
    </row>
    <row r="40" spans="4:83" x14ac:dyDescent="0.3">
      <c r="D40"/>
      <c r="E40" s="155" t="str">
        <f t="shared" si="11"/>
        <v/>
      </c>
      <c r="J40"/>
      <c r="K40" s="155" t="str">
        <f t="shared" si="12"/>
        <v/>
      </c>
      <c r="P40"/>
      <c r="Q40" s="155" t="str">
        <f t="shared" si="13"/>
        <v/>
      </c>
      <c r="V40"/>
      <c r="W40" s="155" t="str">
        <f t="shared" si="14"/>
        <v/>
      </c>
      <c r="AB40"/>
      <c r="AC40" s="155" t="str">
        <f t="shared" si="15"/>
        <v/>
      </c>
      <c r="AH40"/>
      <c r="AI40" s="155" t="str">
        <f t="shared" si="16"/>
        <v/>
      </c>
      <c r="AN40"/>
      <c r="AO40" s="155" t="str">
        <f t="shared" si="17"/>
        <v/>
      </c>
      <c r="AT40"/>
      <c r="AU40" s="155" t="str">
        <f t="shared" si="18"/>
        <v/>
      </c>
      <c r="AZ40"/>
      <c r="BA40" s="155" t="str">
        <f t="shared" si="19"/>
        <v/>
      </c>
      <c r="BF40"/>
      <c r="BG40" s="155" t="str">
        <f t="shared" si="20"/>
        <v/>
      </c>
      <c r="BL40"/>
      <c r="BM40" s="155" t="str">
        <f t="shared" si="21"/>
        <v/>
      </c>
      <c r="BR40"/>
      <c r="BS40" s="155" t="str">
        <f>IF(BQ40&gt;0,'Grips Selector'!$T$9,"")</f>
        <v/>
      </c>
      <c r="BX40"/>
      <c r="BY40" s="155" t="str">
        <f>IF(BW40&gt;0,'Grips Selector'!$U$9,"")</f>
        <v/>
      </c>
      <c r="CD40"/>
      <c r="CE40" s="155" t="str">
        <f>IF(CC40&gt;0,'Grips Selector'!$V$9,"")</f>
        <v/>
      </c>
    </row>
    <row r="41" spans="4:83" x14ac:dyDescent="0.3">
      <c r="D41"/>
      <c r="E41" s="155" t="str">
        <f t="shared" si="11"/>
        <v/>
      </c>
      <c r="J41"/>
      <c r="K41" s="155" t="str">
        <f t="shared" si="12"/>
        <v/>
      </c>
      <c r="P41"/>
      <c r="Q41" s="155" t="str">
        <f t="shared" si="13"/>
        <v/>
      </c>
      <c r="V41"/>
      <c r="W41" s="155" t="str">
        <f t="shared" si="14"/>
        <v/>
      </c>
      <c r="AB41"/>
      <c r="AC41" s="155" t="str">
        <f t="shared" si="15"/>
        <v/>
      </c>
      <c r="AH41"/>
      <c r="AI41" s="155" t="str">
        <f t="shared" si="16"/>
        <v/>
      </c>
      <c r="AN41"/>
      <c r="AO41" s="155" t="str">
        <f t="shared" si="17"/>
        <v/>
      </c>
      <c r="AT41"/>
      <c r="AU41" s="155" t="str">
        <f t="shared" si="18"/>
        <v/>
      </c>
      <c r="AZ41"/>
      <c r="BA41" s="155" t="str">
        <f t="shared" si="19"/>
        <v/>
      </c>
      <c r="BF41"/>
      <c r="BG41" s="155" t="str">
        <f t="shared" si="20"/>
        <v/>
      </c>
      <c r="BL41"/>
      <c r="BM41" s="155" t="str">
        <f t="shared" si="21"/>
        <v/>
      </c>
      <c r="BR41"/>
      <c r="BS41" s="155" t="str">
        <f>IF(BQ41&gt;0,'Grips Selector'!$T$9,"")</f>
        <v/>
      </c>
      <c r="BX41"/>
      <c r="BY41" s="155" t="str">
        <f>IF(BW41&gt;0,'Grips Selector'!$U$9,"")</f>
        <v/>
      </c>
      <c r="CD41"/>
      <c r="CE41" s="155" t="str">
        <f>IF(CC41&gt;0,'Grips Selector'!$V$9,"")</f>
        <v/>
      </c>
    </row>
    <row r="42" spans="4:83" x14ac:dyDescent="0.3">
      <c r="D42"/>
      <c r="E42" s="155" t="str">
        <f t="shared" si="11"/>
        <v/>
      </c>
      <c r="J42"/>
      <c r="K42" s="155" t="str">
        <f t="shared" si="12"/>
        <v/>
      </c>
      <c r="P42"/>
      <c r="Q42" s="155" t="str">
        <f t="shared" si="13"/>
        <v/>
      </c>
      <c r="V42"/>
      <c r="W42" s="155" t="str">
        <f t="shared" si="14"/>
        <v/>
      </c>
      <c r="AB42"/>
      <c r="AC42" s="155" t="str">
        <f t="shared" si="15"/>
        <v/>
      </c>
      <c r="AH42"/>
      <c r="AI42" s="155" t="str">
        <f t="shared" si="16"/>
        <v/>
      </c>
      <c r="AN42"/>
      <c r="AO42" s="155" t="str">
        <f t="shared" si="17"/>
        <v/>
      </c>
      <c r="AT42"/>
      <c r="AU42" s="155" t="str">
        <f t="shared" si="18"/>
        <v/>
      </c>
      <c r="AZ42"/>
      <c r="BA42" s="155" t="str">
        <f t="shared" si="19"/>
        <v/>
      </c>
      <c r="BF42"/>
      <c r="BG42" s="155" t="str">
        <f t="shared" si="20"/>
        <v/>
      </c>
      <c r="BL42"/>
      <c r="BM42" s="155" t="str">
        <f t="shared" si="21"/>
        <v/>
      </c>
      <c r="BR42"/>
      <c r="BS42" s="155" t="str">
        <f>IF(BQ42&gt;0,'Grips Selector'!$T$9,"")</f>
        <v/>
      </c>
      <c r="BX42"/>
      <c r="BY42" s="155" t="str">
        <f>IF(BW42&gt;0,'Grips Selector'!$U$9,"")</f>
        <v/>
      </c>
      <c r="CD42"/>
      <c r="CE42" s="155" t="str">
        <f>IF(CC42&gt;0,'Grips Selector'!$V$9,"")</f>
        <v/>
      </c>
    </row>
    <row r="43" spans="4:83" x14ac:dyDescent="0.3">
      <c r="D43"/>
      <c r="E43" s="155" t="str">
        <f t="shared" si="11"/>
        <v/>
      </c>
      <c r="J43"/>
      <c r="K43" s="155" t="str">
        <f t="shared" si="12"/>
        <v/>
      </c>
      <c r="P43"/>
      <c r="Q43" s="155" t="str">
        <f t="shared" si="13"/>
        <v/>
      </c>
      <c r="V43"/>
      <c r="W43" s="155" t="str">
        <f t="shared" si="14"/>
        <v/>
      </c>
      <c r="AB43"/>
      <c r="AC43" s="155" t="str">
        <f t="shared" si="15"/>
        <v/>
      </c>
      <c r="AH43"/>
      <c r="AI43" s="155" t="str">
        <f t="shared" si="16"/>
        <v/>
      </c>
      <c r="AN43"/>
      <c r="AO43" s="155" t="str">
        <f t="shared" si="17"/>
        <v/>
      </c>
      <c r="AT43"/>
      <c r="AU43" s="155" t="str">
        <f t="shared" si="18"/>
        <v/>
      </c>
      <c r="AZ43"/>
      <c r="BA43" s="155" t="str">
        <f t="shared" si="19"/>
        <v/>
      </c>
      <c r="BF43"/>
      <c r="BG43" s="155" t="str">
        <f t="shared" si="20"/>
        <v/>
      </c>
      <c r="BL43"/>
      <c r="BM43" s="155" t="str">
        <f t="shared" si="21"/>
        <v/>
      </c>
      <c r="BR43"/>
      <c r="BS43" s="155" t="str">
        <f>IF(BQ43&gt;0,'Grips Selector'!$T$9,"")</f>
        <v/>
      </c>
      <c r="BX43"/>
      <c r="BY43" s="155" t="str">
        <f>IF(BW43&gt;0,'Grips Selector'!$U$9,"")</f>
        <v/>
      </c>
      <c r="CD43"/>
      <c r="CE43" s="155" t="str">
        <f>IF(CC43&gt;0,'Grips Selector'!$V$9,"")</f>
        <v/>
      </c>
    </row>
    <row r="44" spans="4:83" x14ac:dyDescent="0.3">
      <c r="D44"/>
      <c r="E44" s="155" t="str">
        <f t="shared" si="11"/>
        <v/>
      </c>
      <c r="J44"/>
      <c r="K44" s="155" t="str">
        <f t="shared" si="12"/>
        <v/>
      </c>
      <c r="P44"/>
      <c r="Q44" s="155" t="str">
        <f t="shared" si="13"/>
        <v/>
      </c>
      <c r="V44"/>
      <c r="W44" s="155" t="str">
        <f t="shared" si="14"/>
        <v/>
      </c>
      <c r="AB44"/>
      <c r="AC44" s="155" t="str">
        <f t="shared" si="15"/>
        <v/>
      </c>
      <c r="AH44"/>
      <c r="AI44" s="155" t="str">
        <f t="shared" si="16"/>
        <v/>
      </c>
      <c r="AN44"/>
      <c r="AO44" s="155" t="str">
        <f t="shared" si="17"/>
        <v/>
      </c>
      <c r="AT44"/>
      <c r="AU44" s="155" t="str">
        <f t="shared" si="18"/>
        <v/>
      </c>
      <c r="AZ44"/>
      <c r="BA44" s="155" t="str">
        <f t="shared" si="19"/>
        <v/>
      </c>
      <c r="BF44"/>
      <c r="BG44" s="155" t="str">
        <f t="shared" si="20"/>
        <v/>
      </c>
      <c r="BL44"/>
      <c r="BM44" s="155" t="str">
        <f t="shared" si="21"/>
        <v/>
      </c>
      <c r="BR44"/>
      <c r="BS44" s="155" t="str">
        <f>IF(BQ44&gt;0,'Grips Selector'!$T$9,"")</f>
        <v/>
      </c>
      <c r="BX44"/>
      <c r="BY44" s="155" t="str">
        <f>IF(BW44&gt;0,'Grips Selector'!$U$9,"")</f>
        <v/>
      </c>
      <c r="CD44"/>
      <c r="CE44" s="155" t="str">
        <f>IF(CC44&gt;0,'Grips Selector'!$V$9,"")</f>
        <v/>
      </c>
    </row>
    <row r="45" spans="4:83" x14ac:dyDescent="0.3">
      <c r="D45"/>
      <c r="E45" s="155" t="str">
        <f t="shared" si="11"/>
        <v/>
      </c>
      <c r="J45"/>
      <c r="K45" s="155" t="str">
        <f t="shared" si="12"/>
        <v/>
      </c>
      <c r="P45"/>
      <c r="Q45" s="155" t="str">
        <f t="shared" si="13"/>
        <v/>
      </c>
      <c r="V45"/>
      <c r="W45" s="155" t="str">
        <f t="shared" si="14"/>
        <v/>
      </c>
      <c r="AB45"/>
      <c r="AC45" s="155" t="str">
        <f t="shared" si="15"/>
        <v/>
      </c>
      <c r="AH45"/>
      <c r="AI45" s="155" t="str">
        <f t="shared" si="16"/>
        <v/>
      </c>
      <c r="AN45"/>
      <c r="AO45" s="155" t="str">
        <f t="shared" si="17"/>
        <v/>
      </c>
      <c r="AT45"/>
      <c r="AU45" s="155" t="str">
        <f t="shared" si="18"/>
        <v/>
      </c>
      <c r="AZ45"/>
      <c r="BA45" s="155" t="str">
        <f t="shared" si="19"/>
        <v/>
      </c>
      <c r="BF45"/>
      <c r="BG45" s="155" t="str">
        <f t="shared" si="20"/>
        <v/>
      </c>
      <c r="BL45"/>
      <c r="BM45" s="155" t="str">
        <f t="shared" si="21"/>
        <v/>
      </c>
      <c r="BR45"/>
      <c r="BS45" s="155" t="str">
        <f>IF(BQ45&gt;0,'Grips Selector'!$T$9,"")</f>
        <v/>
      </c>
      <c r="BX45"/>
      <c r="BY45" s="155" t="str">
        <f>IF(BW45&gt;0,'Grips Selector'!$U$9,"")</f>
        <v/>
      </c>
      <c r="CD45"/>
      <c r="CE45" s="155" t="str">
        <f>IF(CC45&gt;0,'Grips Selector'!$V$9,"")</f>
        <v/>
      </c>
    </row>
    <row r="46" spans="4:83" x14ac:dyDescent="0.3">
      <c r="D46"/>
      <c r="E46" s="155" t="str">
        <f t="shared" si="11"/>
        <v/>
      </c>
      <c r="J46"/>
      <c r="K46" s="155" t="str">
        <f t="shared" si="12"/>
        <v/>
      </c>
      <c r="P46"/>
      <c r="Q46" s="155" t="str">
        <f t="shared" si="13"/>
        <v/>
      </c>
      <c r="V46"/>
      <c r="W46" s="155" t="str">
        <f t="shared" si="14"/>
        <v/>
      </c>
      <c r="AB46"/>
      <c r="AC46" s="155" t="str">
        <f t="shared" si="15"/>
        <v/>
      </c>
      <c r="AH46"/>
      <c r="AI46" s="155" t="str">
        <f t="shared" si="16"/>
        <v/>
      </c>
      <c r="AN46"/>
      <c r="AO46" s="155" t="str">
        <f t="shared" si="17"/>
        <v/>
      </c>
      <c r="AT46"/>
      <c r="AU46" s="155" t="str">
        <f t="shared" si="18"/>
        <v/>
      </c>
      <c r="AZ46"/>
      <c r="BA46" s="155" t="str">
        <f t="shared" si="19"/>
        <v/>
      </c>
      <c r="BF46"/>
      <c r="BG46" s="155" t="str">
        <f t="shared" si="20"/>
        <v/>
      </c>
      <c r="BL46"/>
      <c r="BM46" s="155" t="str">
        <f t="shared" si="21"/>
        <v/>
      </c>
      <c r="BR46"/>
      <c r="BS46" s="155" t="str">
        <f>IF(BQ46&gt;0,'Grips Selector'!$T$9,"")</f>
        <v/>
      </c>
      <c r="BX46"/>
      <c r="BY46" s="155" t="str">
        <f>IF(BW46&gt;0,'Grips Selector'!$U$9,"")</f>
        <v/>
      </c>
      <c r="CD46"/>
      <c r="CE46" s="155" t="str">
        <f>IF(CC46&gt;0,'Grips Selector'!$V$9,"")</f>
        <v/>
      </c>
    </row>
    <row r="47" spans="4:83" x14ac:dyDescent="0.3">
      <c r="D47"/>
      <c r="E47" s="155" t="str">
        <f t="shared" si="11"/>
        <v/>
      </c>
      <c r="J47"/>
      <c r="K47" s="155" t="str">
        <f t="shared" si="12"/>
        <v/>
      </c>
      <c r="P47"/>
      <c r="Q47" s="155" t="str">
        <f t="shared" si="13"/>
        <v/>
      </c>
      <c r="V47"/>
      <c r="W47" s="155" t="str">
        <f t="shared" si="14"/>
        <v/>
      </c>
      <c r="AB47"/>
      <c r="AC47" s="155" t="str">
        <f t="shared" si="15"/>
        <v/>
      </c>
      <c r="AH47"/>
      <c r="AI47" s="155" t="str">
        <f t="shared" si="16"/>
        <v/>
      </c>
      <c r="AN47"/>
      <c r="AO47" s="155" t="str">
        <f t="shared" si="17"/>
        <v/>
      </c>
      <c r="AT47"/>
      <c r="AU47" s="155" t="str">
        <f t="shared" si="18"/>
        <v/>
      </c>
      <c r="AZ47"/>
      <c r="BA47" s="155" t="str">
        <f t="shared" si="19"/>
        <v/>
      </c>
      <c r="BF47"/>
      <c r="BG47" s="155" t="str">
        <f t="shared" si="20"/>
        <v/>
      </c>
      <c r="BL47"/>
      <c r="BM47" s="155" t="str">
        <f t="shared" si="21"/>
        <v/>
      </c>
      <c r="BR47"/>
      <c r="BS47" s="155" t="str">
        <f>IF(BQ47&gt;0,'Grips Selector'!$T$9,"")</f>
        <v/>
      </c>
      <c r="BX47"/>
      <c r="BY47" s="155" t="str">
        <f>IF(BW47&gt;0,'Grips Selector'!$U$9,"")</f>
        <v/>
      </c>
      <c r="CD47"/>
      <c r="CE47" s="155" t="str">
        <f>IF(CC47&gt;0,'Grips Selector'!$V$9,"")</f>
        <v/>
      </c>
    </row>
    <row r="48" spans="4:83" x14ac:dyDescent="0.3">
      <c r="D48"/>
      <c r="E48" s="155" t="str">
        <f t="shared" si="11"/>
        <v/>
      </c>
      <c r="J48"/>
      <c r="K48" s="155" t="str">
        <f t="shared" si="12"/>
        <v/>
      </c>
      <c r="P48"/>
      <c r="Q48" s="155" t="str">
        <f t="shared" si="13"/>
        <v/>
      </c>
      <c r="V48"/>
      <c r="W48" s="155" t="str">
        <f t="shared" si="14"/>
        <v/>
      </c>
      <c r="AB48"/>
      <c r="AC48" s="155" t="str">
        <f t="shared" si="15"/>
        <v/>
      </c>
      <c r="AH48"/>
      <c r="AI48" s="155" t="str">
        <f t="shared" si="16"/>
        <v/>
      </c>
      <c r="AN48"/>
      <c r="AO48" s="155" t="str">
        <f t="shared" si="17"/>
        <v/>
      </c>
      <c r="AT48"/>
      <c r="AU48" s="155" t="str">
        <f t="shared" si="18"/>
        <v/>
      </c>
      <c r="AZ48"/>
      <c r="BA48" s="155" t="str">
        <f t="shared" si="19"/>
        <v/>
      </c>
      <c r="BF48"/>
      <c r="BG48" s="155" t="str">
        <f t="shared" si="20"/>
        <v/>
      </c>
      <c r="BL48"/>
      <c r="BM48" s="155" t="str">
        <f t="shared" si="21"/>
        <v/>
      </c>
      <c r="BR48"/>
      <c r="BS48" s="155" t="str">
        <f>IF(BQ48&gt;0,'Grips Selector'!$T$9,"")</f>
        <v/>
      </c>
      <c r="BX48"/>
      <c r="BY48" s="155" t="str">
        <f>IF(BW48&gt;0,'Grips Selector'!$U$9,"")</f>
        <v/>
      </c>
      <c r="CD48"/>
      <c r="CE48" s="155" t="str">
        <f>IF(CC48&gt;0,'Grips Selector'!$V$9,"")</f>
        <v/>
      </c>
    </row>
    <row r="49" spans="4:83" x14ac:dyDescent="0.3">
      <c r="D49"/>
      <c r="E49" s="155" t="str">
        <f t="shared" si="11"/>
        <v/>
      </c>
      <c r="J49"/>
      <c r="K49" s="155" t="str">
        <f t="shared" si="12"/>
        <v/>
      </c>
      <c r="P49"/>
      <c r="Q49" s="155" t="str">
        <f t="shared" si="13"/>
        <v/>
      </c>
      <c r="V49"/>
      <c r="W49" s="155" t="str">
        <f t="shared" si="14"/>
        <v/>
      </c>
      <c r="AB49"/>
      <c r="AC49" s="155" t="str">
        <f t="shared" si="15"/>
        <v/>
      </c>
      <c r="AH49"/>
      <c r="AI49" s="155" t="str">
        <f t="shared" si="16"/>
        <v/>
      </c>
      <c r="AN49"/>
      <c r="AO49" s="155" t="str">
        <f t="shared" si="17"/>
        <v/>
      </c>
      <c r="AT49"/>
      <c r="AU49" s="155" t="str">
        <f t="shared" si="18"/>
        <v/>
      </c>
      <c r="AZ49"/>
      <c r="BA49" s="155" t="str">
        <f t="shared" si="19"/>
        <v/>
      </c>
      <c r="BF49"/>
      <c r="BG49" s="155" t="str">
        <f t="shared" si="20"/>
        <v/>
      </c>
      <c r="BL49"/>
      <c r="BM49" s="155" t="str">
        <f t="shared" si="21"/>
        <v/>
      </c>
      <c r="BR49"/>
      <c r="BS49" s="155" t="str">
        <f>IF(BQ49&gt;0,'Grips Selector'!$T$9,"")</f>
        <v/>
      </c>
      <c r="BX49"/>
      <c r="BY49" s="155" t="str">
        <f>IF(BW49&gt;0,'Grips Selector'!$U$9,"")</f>
        <v/>
      </c>
      <c r="CD49"/>
      <c r="CE49" s="155" t="str">
        <f>IF(CC49&gt;0,'Grips Selector'!$V$9,"")</f>
        <v/>
      </c>
    </row>
    <row r="50" spans="4:83" x14ac:dyDescent="0.3">
      <c r="D50"/>
      <c r="E50" s="155" t="str">
        <f t="shared" si="11"/>
        <v/>
      </c>
      <c r="J50"/>
      <c r="K50" s="155" t="str">
        <f t="shared" si="12"/>
        <v/>
      </c>
      <c r="P50"/>
      <c r="Q50" s="155" t="str">
        <f t="shared" si="13"/>
        <v/>
      </c>
      <c r="V50"/>
      <c r="W50" s="155" t="str">
        <f t="shared" si="14"/>
        <v/>
      </c>
      <c r="AB50"/>
      <c r="AC50" s="155" t="str">
        <f t="shared" si="15"/>
        <v/>
      </c>
      <c r="AH50"/>
      <c r="AI50" s="155" t="str">
        <f t="shared" si="16"/>
        <v/>
      </c>
      <c r="AN50"/>
      <c r="AO50" s="155" t="str">
        <f t="shared" si="17"/>
        <v/>
      </c>
      <c r="AT50"/>
      <c r="AU50" s="155" t="str">
        <f t="shared" si="18"/>
        <v/>
      </c>
      <c r="AZ50"/>
      <c r="BA50" s="155" t="str">
        <f t="shared" si="19"/>
        <v/>
      </c>
      <c r="BF50"/>
      <c r="BG50" s="155" t="str">
        <f t="shared" si="20"/>
        <v/>
      </c>
      <c r="BL50"/>
      <c r="BM50" s="155" t="str">
        <f t="shared" si="21"/>
        <v/>
      </c>
      <c r="BR50"/>
      <c r="BS50" s="155" t="str">
        <f>IF(BQ50&gt;0,'Grips Selector'!$T$9,"")</f>
        <v/>
      </c>
      <c r="BX50"/>
      <c r="BY50" s="155" t="str">
        <f>IF(BW50&gt;0,'Grips Selector'!$U$9,"")</f>
        <v/>
      </c>
      <c r="CD50"/>
      <c r="CE50" s="155" t="str">
        <f>IF(CC50&gt;0,'Grips Selector'!$V$9,"")</f>
        <v/>
      </c>
    </row>
    <row r="51" spans="4:83" x14ac:dyDescent="0.3">
      <c r="D51"/>
      <c r="E51" s="155" t="str">
        <f t="shared" si="11"/>
        <v/>
      </c>
      <c r="J51"/>
      <c r="K51" s="155" t="str">
        <f t="shared" si="12"/>
        <v/>
      </c>
      <c r="P51"/>
      <c r="Q51" s="155" t="str">
        <f t="shared" si="13"/>
        <v/>
      </c>
      <c r="V51"/>
      <c r="W51" s="155" t="str">
        <f t="shared" si="14"/>
        <v/>
      </c>
      <c r="AB51"/>
      <c r="AC51" s="155" t="str">
        <f t="shared" si="15"/>
        <v/>
      </c>
      <c r="AH51"/>
      <c r="AI51" s="155" t="str">
        <f t="shared" si="16"/>
        <v/>
      </c>
      <c r="AN51"/>
      <c r="AO51" s="155" t="str">
        <f t="shared" si="17"/>
        <v/>
      </c>
      <c r="AT51"/>
      <c r="AU51" s="155" t="str">
        <f t="shared" si="18"/>
        <v/>
      </c>
      <c r="AZ51"/>
      <c r="BA51" s="155" t="str">
        <f t="shared" si="19"/>
        <v/>
      </c>
      <c r="BF51"/>
      <c r="BG51" s="155" t="str">
        <f t="shared" si="20"/>
        <v/>
      </c>
      <c r="BL51"/>
      <c r="BM51" s="155" t="str">
        <f t="shared" si="21"/>
        <v/>
      </c>
      <c r="BR51"/>
      <c r="BS51" s="155" t="str">
        <f>IF(BQ51&gt;0,'Grips Selector'!$T$9,"")</f>
        <v/>
      </c>
      <c r="BX51"/>
      <c r="BY51" s="155" t="str">
        <f>IF(BW51&gt;0,'Grips Selector'!$U$9,"")</f>
        <v/>
      </c>
      <c r="CD51"/>
      <c r="CE51" s="155" t="str">
        <f>IF(CC51&gt;0,'Grips Selector'!$V$9,"")</f>
        <v/>
      </c>
    </row>
    <row r="52" spans="4:83" x14ac:dyDescent="0.3">
      <c r="D52"/>
      <c r="E52" s="155" t="str">
        <f t="shared" si="11"/>
        <v/>
      </c>
      <c r="J52"/>
      <c r="K52" s="155" t="str">
        <f t="shared" si="12"/>
        <v/>
      </c>
      <c r="P52"/>
      <c r="Q52" s="155" t="str">
        <f t="shared" si="13"/>
        <v/>
      </c>
      <c r="V52"/>
      <c r="W52" s="155" t="str">
        <f t="shared" si="14"/>
        <v/>
      </c>
      <c r="AB52"/>
      <c r="AC52" s="155" t="str">
        <f t="shared" si="15"/>
        <v/>
      </c>
      <c r="AH52"/>
      <c r="AI52" s="155" t="str">
        <f t="shared" si="16"/>
        <v/>
      </c>
      <c r="AN52"/>
      <c r="AO52" s="155" t="str">
        <f t="shared" si="17"/>
        <v/>
      </c>
      <c r="AT52"/>
      <c r="AU52" s="155" t="str">
        <f t="shared" si="18"/>
        <v/>
      </c>
      <c r="AZ52"/>
      <c r="BA52" s="155" t="str">
        <f t="shared" si="19"/>
        <v/>
      </c>
      <c r="BF52"/>
      <c r="BG52" s="155" t="str">
        <f t="shared" si="20"/>
        <v/>
      </c>
      <c r="BL52"/>
      <c r="BM52" s="155" t="str">
        <f t="shared" si="21"/>
        <v/>
      </c>
      <c r="BR52"/>
      <c r="BS52" s="155" t="str">
        <f>IF(BQ52&gt;0,'Grips Selector'!$T$9,"")</f>
        <v/>
      </c>
      <c r="BX52"/>
      <c r="BY52" s="155" t="str">
        <f>IF(BW52&gt;0,'Grips Selector'!$U$9,"")</f>
        <v/>
      </c>
      <c r="CD52"/>
      <c r="CE52" s="155" t="str">
        <f>IF(CC52&gt;0,'Grips Selector'!$V$9,"")</f>
        <v/>
      </c>
    </row>
    <row r="53" spans="4:83" x14ac:dyDescent="0.3">
      <c r="D53"/>
      <c r="E53" s="155" t="str">
        <f t="shared" si="11"/>
        <v/>
      </c>
      <c r="J53"/>
      <c r="K53" s="155" t="str">
        <f t="shared" si="12"/>
        <v/>
      </c>
      <c r="P53"/>
      <c r="Q53" s="155" t="str">
        <f t="shared" si="13"/>
        <v/>
      </c>
      <c r="V53"/>
      <c r="W53" s="155" t="str">
        <f t="shared" si="14"/>
        <v/>
      </c>
      <c r="AB53"/>
      <c r="AC53" s="155" t="str">
        <f t="shared" si="15"/>
        <v/>
      </c>
      <c r="AH53"/>
      <c r="AI53" s="155" t="str">
        <f t="shared" si="16"/>
        <v/>
      </c>
      <c r="AN53"/>
      <c r="AO53" s="155" t="str">
        <f t="shared" si="17"/>
        <v/>
      </c>
      <c r="AT53"/>
      <c r="AU53" s="155" t="str">
        <f t="shared" si="18"/>
        <v/>
      </c>
      <c r="AZ53"/>
      <c r="BA53" s="155" t="str">
        <f t="shared" si="19"/>
        <v/>
      </c>
      <c r="BF53"/>
      <c r="BG53" s="155" t="str">
        <f t="shared" si="20"/>
        <v/>
      </c>
      <c r="BL53"/>
      <c r="BM53" s="155" t="str">
        <f t="shared" si="21"/>
        <v/>
      </c>
      <c r="BR53"/>
      <c r="BS53" s="155" t="str">
        <f>IF(BQ53&gt;0,'Grips Selector'!$T$9,"")</f>
        <v/>
      </c>
      <c r="BX53"/>
      <c r="BY53" s="155" t="str">
        <f>IF(BW53&gt;0,'Grips Selector'!$U$9,"")</f>
        <v/>
      </c>
      <c r="CD53"/>
      <c r="CE53" s="155" t="str">
        <f>IF(CC53&gt;0,'Grips Selector'!$V$9,"")</f>
        <v/>
      </c>
    </row>
    <row r="54" spans="4:83" x14ac:dyDescent="0.3">
      <c r="D54"/>
      <c r="E54" s="155" t="str">
        <f t="shared" si="11"/>
        <v/>
      </c>
      <c r="J54"/>
      <c r="K54" s="155" t="str">
        <f t="shared" si="12"/>
        <v/>
      </c>
      <c r="P54"/>
      <c r="Q54" s="155" t="str">
        <f t="shared" si="13"/>
        <v/>
      </c>
      <c r="V54"/>
      <c r="W54" s="155" t="str">
        <f t="shared" si="14"/>
        <v/>
      </c>
      <c r="AB54"/>
      <c r="AC54" s="155" t="str">
        <f t="shared" si="15"/>
        <v/>
      </c>
      <c r="AH54"/>
      <c r="AI54" s="155" t="str">
        <f t="shared" si="16"/>
        <v/>
      </c>
      <c r="AN54"/>
      <c r="AO54" s="155" t="str">
        <f t="shared" si="17"/>
        <v/>
      </c>
      <c r="AT54"/>
      <c r="AU54" s="155" t="str">
        <f t="shared" si="18"/>
        <v/>
      </c>
      <c r="AZ54"/>
      <c r="BA54" s="155" t="str">
        <f t="shared" si="19"/>
        <v/>
      </c>
      <c r="BF54"/>
      <c r="BG54" s="155" t="str">
        <f t="shared" si="20"/>
        <v/>
      </c>
      <c r="BL54"/>
      <c r="BM54" s="155" t="str">
        <f t="shared" si="21"/>
        <v/>
      </c>
      <c r="BR54"/>
      <c r="BS54" s="155" t="str">
        <f>IF(BQ54&gt;0,'Grips Selector'!$T$9,"")</f>
        <v/>
      </c>
      <c r="BX54"/>
      <c r="BY54" s="155" t="str">
        <f>IF(BW54&gt;0,'Grips Selector'!$U$9,"")</f>
        <v/>
      </c>
      <c r="CD54"/>
      <c r="CE54" s="155" t="str">
        <f>IF(CC54&gt;0,'Grips Selector'!$V$9,"")</f>
        <v/>
      </c>
    </row>
    <row r="55" spans="4:83" x14ac:dyDescent="0.3">
      <c r="D55"/>
      <c r="E55" s="155" t="str">
        <f t="shared" si="11"/>
        <v/>
      </c>
      <c r="J55"/>
      <c r="K55" s="155" t="str">
        <f t="shared" si="12"/>
        <v/>
      </c>
      <c r="P55"/>
      <c r="Q55" s="155" t="str">
        <f t="shared" si="13"/>
        <v/>
      </c>
      <c r="V55"/>
      <c r="W55" s="155" t="str">
        <f t="shared" si="14"/>
        <v/>
      </c>
      <c r="AB55"/>
      <c r="AC55" s="155" t="str">
        <f t="shared" si="15"/>
        <v/>
      </c>
      <c r="AH55"/>
      <c r="AI55" s="155" t="str">
        <f t="shared" si="16"/>
        <v/>
      </c>
      <c r="AN55"/>
      <c r="AO55" s="155" t="str">
        <f t="shared" si="17"/>
        <v/>
      </c>
      <c r="AT55"/>
      <c r="AU55" s="155" t="str">
        <f t="shared" si="18"/>
        <v/>
      </c>
      <c r="AZ55"/>
      <c r="BA55" s="155" t="str">
        <f t="shared" si="19"/>
        <v/>
      </c>
      <c r="BF55"/>
      <c r="BG55" s="155" t="str">
        <f t="shared" si="20"/>
        <v/>
      </c>
      <c r="BL55"/>
      <c r="BM55" s="155" t="str">
        <f t="shared" si="21"/>
        <v/>
      </c>
      <c r="BR55"/>
      <c r="BS55" s="155" t="str">
        <f>IF(BQ55&gt;0,'Grips Selector'!$T$9,"")</f>
        <v/>
      </c>
      <c r="BX55"/>
      <c r="BY55" s="155" t="str">
        <f>IF(BW55&gt;0,'Grips Selector'!$U$9,"")</f>
        <v/>
      </c>
      <c r="CD55"/>
      <c r="CE55" s="155" t="str">
        <f>IF(CC55&gt;0,'Grips Selector'!$V$9,"")</f>
        <v/>
      </c>
    </row>
    <row r="56" spans="4:83" x14ac:dyDescent="0.3">
      <c r="D56"/>
      <c r="E56" s="155" t="str">
        <f t="shared" si="11"/>
        <v/>
      </c>
      <c r="J56"/>
      <c r="K56" s="155" t="str">
        <f t="shared" si="12"/>
        <v/>
      </c>
      <c r="P56"/>
      <c r="Q56" s="155" t="str">
        <f t="shared" si="13"/>
        <v/>
      </c>
      <c r="V56"/>
      <c r="W56" s="155" t="str">
        <f t="shared" si="14"/>
        <v/>
      </c>
      <c r="AB56"/>
      <c r="AC56" s="155" t="str">
        <f t="shared" si="15"/>
        <v/>
      </c>
      <c r="AH56"/>
      <c r="AI56" s="155" t="str">
        <f t="shared" si="16"/>
        <v/>
      </c>
      <c r="AN56"/>
      <c r="AO56" s="155" t="str">
        <f t="shared" si="17"/>
        <v/>
      </c>
      <c r="AT56"/>
      <c r="AU56" s="155" t="str">
        <f t="shared" si="18"/>
        <v/>
      </c>
      <c r="AZ56"/>
      <c r="BA56" s="155" t="str">
        <f t="shared" si="19"/>
        <v/>
      </c>
      <c r="BF56"/>
      <c r="BG56" s="155" t="str">
        <f t="shared" si="20"/>
        <v/>
      </c>
      <c r="BL56"/>
      <c r="BM56" s="155" t="str">
        <f t="shared" si="21"/>
        <v/>
      </c>
      <c r="BR56"/>
      <c r="BS56" s="155" t="str">
        <f>IF(BQ56&gt;0,'Grips Selector'!$T$9,"")</f>
        <v/>
      </c>
      <c r="BX56"/>
      <c r="BY56" s="155" t="str">
        <f>IF(BW56&gt;0,'Grips Selector'!$U$9,"")</f>
        <v/>
      </c>
      <c r="CD56"/>
      <c r="CE56" s="155" t="str">
        <f>IF(CC56&gt;0,'Grips Selector'!$V$9,"")</f>
        <v/>
      </c>
    </row>
    <row r="57" spans="4:83" x14ac:dyDescent="0.3">
      <c r="D57"/>
      <c r="E57" s="155" t="str">
        <f t="shared" si="11"/>
        <v/>
      </c>
      <c r="J57"/>
      <c r="K57" s="155" t="str">
        <f t="shared" si="12"/>
        <v/>
      </c>
      <c r="P57"/>
      <c r="Q57" s="155" t="str">
        <f t="shared" si="13"/>
        <v/>
      </c>
      <c r="V57"/>
      <c r="W57" s="155" t="str">
        <f t="shared" si="14"/>
        <v/>
      </c>
      <c r="AB57"/>
      <c r="AC57" s="155" t="str">
        <f t="shared" si="15"/>
        <v/>
      </c>
      <c r="AH57"/>
      <c r="AI57" s="155" t="str">
        <f t="shared" si="16"/>
        <v/>
      </c>
      <c r="AN57"/>
      <c r="AO57" s="155" t="str">
        <f t="shared" si="17"/>
        <v/>
      </c>
      <c r="AT57"/>
      <c r="AU57" s="155" t="str">
        <f t="shared" si="18"/>
        <v/>
      </c>
      <c r="AZ57"/>
      <c r="BA57" s="155" t="str">
        <f t="shared" si="19"/>
        <v/>
      </c>
      <c r="BF57"/>
      <c r="BG57" s="155" t="str">
        <f t="shared" si="20"/>
        <v/>
      </c>
      <c r="BL57"/>
      <c r="BM57" s="155" t="str">
        <f t="shared" si="21"/>
        <v/>
      </c>
      <c r="BR57"/>
      <c r="BS57" s="155" t="str">
        <f>IF(BQ57&gt;0,'Grips Selector'!$T$9,"")</f>
        <v/>
      </c>
      <c r="BX57"/>
      <c r="BY57" s="155" t="str">
        <f>IF(BW57&gt;0,'Grips Selector'!$U$9,"")</f>
        <v/>
      </c>
      <c r="CD57"/>
      <c r="CE57" s="155" t="str">
        <f>IF(CC57&gt;0,'Grips Selector'!$V$9,"")</f>
        <v/>
      </c>
    </row>
    <row r="58" spans="4:83" x14ac:dyDescent="0.3">
      <c r="D58"/>
      <c r="E58" s="155" t="str">
        <f t="shared" si="11"/>
        <v/>
      </c>
      <c r="J58"/>
      <c r="K58" s="155" t="str">
        <f t="shared" si="12"/>
        <v/>
      </c>
      <c r="P58"/>
      <c r="Q58" s="155" t="str">
        <f t="shared" si="13"/>
        <v/>
      </c>
      <c r="V58"/>
      <c r="W58" s="155" t="str">
        <f t="shared" si="14"/>
        <v/>
      </c>
      <c r="AB58"/>
      <c r="AC58" s="155" t="str">
        <f t="shared" si="15"/>
        <v/>
      </c>
      <c r="AH58"/>
      <c r="AI58" s="155" t="str">
        <f t="shared" si="16"/>
        <v/>
      </c>
      <c r="AN58"/>
      <c r="AO58" s="155" t="str">
        <f t="shared" si="17"/>
        <v/>
      </c>
      <c r="AT58"/>
      <c r="AU58" s="155" t="str">
        <f t="shared" si="18"/>
        <v/>
      </c>
      <c r="AZ58"/>
      <c r="BA58" s="155" t="str">
        <f t="shared" si="19"/>
        <v/>
      </c>
      <c r="BF58"/>
      <c r="BG58" s="155" t="str">
        <f t="shared" si="20"/>
        <v/>
      </c>
      <c r="BL58"/>
      <c r="BM58" s="155" t="str">
        <f t="shared" si="21"/>
        <v/>
      </c>
      <c r="BR58"/>
      <c r="BS58" s="155" t="str">
        <f>IF(BQ58&gt;0,'Grips Selector'!$T$9,"")</f>
        <v/>
      </c>
      <c r="BX58"/>
      <c r="BY58" s="155" t="str">
        <f>IF(BW58&gt;0,'Grips Selector'!$U$9,"")</f>
        <v/>
      </c>
      <c r="CD58"/>
      <c r="CE58" s="155" t="str">
        <f>IF(CC58&gt;0,'Grips Selector'!$V$9,"")</f>
        <v/>
      </c>
    </row>
    <row r="59" spans="4:83" x14ac:dyDescent="0.3">
      <c r="D59"/>
      <c r="E59" s="155" t="str">
        <f t="shared" si="11"/>
        <v/>
      </c>
      <c r="J59"/>
      <c r="K59" s="155" t="str">
        <f t="shared" si="12"/>
        <v/>
      </c>
      <c r="P59"/>
      <c r="Q59" s="155" t="str">
        <f t="shared" si="13"/>
        <v/>
      </c>
      <c r="V59"/>
      <c r="W59" s="155" t="str">
        <f t="shared" si="14"/>
        <v/>
      </c>
      <c r="AB59"/>
      <c r="AC59" s="155" t="str">
        <f t="shared" si="15"/>
        <v/>
      </c>
      <c r="AH59"/>
      <c r="AI59" s="155" t="str">
        <f t="shared" si="16"/>
        <v/>
      </c>
      <c r="AN59"/>
      <c r="AO59" s="155" t="str">
        <f t="shared" si="17"/>
        <v/>
      </c>
      <c r="AT59"/>
      <c r="AU59" s="155" t="str">
        <f t="shared" si="18"/>
        <v/>
      </c>
      <c r="AZ59"/>
      <c r="BA59" s="155" t="str">
        <f t="shared" si="19"/>
        <v/>
      </c>
      <c r="BF59"/>
      <c r="BG59" s="155" t="str">
        <f t="shared" si="20"/>
        <v/>
      </c>
      <c r="BL59"/>
      <c r="BM59" s="155" t="str">
        <f t="shared" si="21"/>
        <v/>
      </c>
      <c r="BR59"/>
      <c r="BS59" s="155" t="str">
        <f>IF(BQ59&gt;0,'Grips Selector'!$T$9,"")</f>
        <v/>
      </c>
      <c r="BX59"/>
      <c r="BY59" s="155" t="str">
        <f>IF(BW59&gt;0,'Grips Selector'!$U$9,"")</f>
        <v/>
      </c>
      <c r="CD59"/>
      <c r="CE59" s="155" t="str">
        <f>IF(CC59&gt;0,'Grips Selector'!$V$9,"")</f>
        <v/>
      </c>
    </row>
    <row r="60" spans="4:83" x14ac:dyDescent="0.3">
      <c r="D60"/>
      <c r="E60" s="155" t="str">
        <f t="shared" si="11"/>
        <v/>
      </c>
      <c r="J60"/>
      <c r="K60" s="155" t="str">
        <f t="shared" si="12"/>
        <v/>
      </c>
      <c r="P60"/>
      <c r="Q60" s="155" t="str">
        <f t="shared" si="13"/>
        <v/>
      </c>
      <c r="V60"/>
      <c r="W60" s="155" t="str">
        <f t="shared" si="14"/>
        <v/>
      </c>
      <c r="AB60"/>
      <c r="AC60" s="155" t="str">
        <f t="shared" si="15"/>
        <v/>
      </c>
      <c r="AH60"/>
      <c r="AI60" s="155" t="str">
        <f t="shared" si="16"/>
        <v/>
      </c>
      <c r="AN60"/>
      <c r="AO60" s="155" t="str">
        <f t="shared" si="17"/>
        <v/>
      </c>
      <c r="AT60"/>
      <c r="AU60" s="155" t="str">
        <f t="shared" si="18"/>
        <v/>
      </c>
      <c r="AZ60"/>
      <c r="BA60" s="155" t="str">
        <f t="shared" si="19"/>
        <v/>
      </c>
      <c r="BF60"/>
      <c r="BG60" s="155" t="str">
        <f t="shared" si="20"/>
        <v/>
      </c>
      <c r="BL60"/>
      <c r="BM60" s="155" t="str">
        <f t="shared" si="21"/>
        <v/>
      </c>
      <c r="BR60"/>
      <c r="BS60" s="155" t="str">
        <f>IF(BQ60&gt;0,'Grips Selector'!$T$9,"")</f>
        <v/>
      </c>
      <c r="BX60"/>
      <c r="BY60" s="155" t="str">
        <f>IF(BW60&gt;0,'Grips Selector'!$U$9,"")</f>
        <v/>
      </c>
      <c r="CD60"/>
      <c r="CE60" s="155" t="str">
        <f>IF(CC60&gt;0,'Grips Selector'!$V$9,"")</f>
        <v/>
      </c>
    </row>
    <row r="61" spans="4:83" x14ac:dyDescent="0.3">
      <c r="D61"/>
      <c r="E61" s="155" t="str">
        <f t="shared" si="11"/>
        <v/>
      </c>
      <c r="J61"/>
      <c r="K61" s="155" t="str">
        <f t="shared" si="12"/>
        <v/>
      </c>
      <c r="P61"/>
      <c r="Q61" s="155" t="str">
        <f t="shared" si="13"/>
        <v/>
      </c>
      <c r="V61"/>
      <c r="W61" s="155" t="str">
        <f t="shared" si="14"/>
        <v/>
      </c>
      <c r="AB61"/>
      <c r="AC61" s="155" t="str">
        <f t="shared" si="15"/>
        <v/>
      </c>
      <c r="AH61"/>
      <c r="AI61" s="155" t="str">
        <f t="shared" si="16"/>
        <v/>
      </c>
      <c r="AN61"/>
      <c r="AO61" s="155" t="str">
        <f t="shared" si="17"/>
        <v/>
      </c>
      <c r="AT61"/>
      <c r="AU61" s="155" t="str">
        <f t="shared" si="18"/>
        <v/>
      </c>
      <c r="AZ61"/>
      <c r="BA61" s="155" t="str">
        <f t="shared" si="19"/>
        <v/>
      </c>
      <c r="BF61"/>
      <c r="BG61" s="155" t="str">
        <f t="shared" si="20"/>
        <v/>
      </c>
      <c r="BL61"/>
      <c r="BM61" s="155" t="str">
        <f t="shared" si="21"/>
        <v/>
      </c>
      <c r="BR61"/>
      <c r="BS61" s="155" t="str">
        <f>IF(BQ61&gt;0,'Grips Selector'!$T$9,"")</f>
        <v/>
      </c>
      <c r="BX61"/>
      <c r="BY61" s="155" t="str">
        <f>IF(BW61&gt;0,'Grips Selector'!$U$9,"")</f>
        <v/>
      </c>
      <c r="CD61"/>
      <c r="CE61" s="155" t="str">
        <f>IF(CC61&gt;0,'Grips Selector'!$V$9,"")</f>
        <v/>
      </c>
    </row>
    <row r="62" spans="4:83" x14ac:dyDescent="0.3">
      <c r="D62"/>
      <c r="E62" s="155" t="str">
        <f t="shared" si="11"/>
        <v/>
      </c>
      <c r="J62"/>
      <c r="K62" s="155" t="str">
        <f t="shared" si="12"/>
        <v/>
      </c>
      <c r="P62"/>
      <c r="Q62" s="155" t="str">
        <f t="shared" si="13"/>
        <v/>
      </c>
      <c r="V62"/>
      <c r="W62" s="155" t="str">
        <f t="shared" si="14"/>
        <v/>
      </c>
      <c r="AB62"/>
      <c r="AC62" s="155" t="str">
        <f t="shared" si="15"/>
        <v/>
      </c>
      <c r="AH62"/>
      <c r="AI62" s="155" t="str">
        <f t="shared" si="16"/>
        <v/>
      </c>
      <c r="AN62"/>
      <c r="AO62" s="155" t="str">
        <f t="shared" si="17"/>
        <v/>
      </c>
      <c r="AT62"/>
      <c r="AU62" s="155" t="str">
        <f t="shared" si="18"/>
        <v/>
      </c>
      <c r="AZ62"/>
      <c r="BA62" s="155" t="str">
        <f t="shared" si="19"/>
        <v/>
      </c>
      <c r="BF62"/>
      <c r="BG62" s="155" t="str">
        <f t="shared" si="20"/>
        <v/>
      </c>
      <c r="BL62"/>
      <c r="BM62" s="155" t="str">
        <f t="shared" si="21"/>
        <v/>
      </c>
      <c r="BR62"/>
      <c r="BS62" s="155" t="str">
        <f>IF(BQ62&gt;0,'Grips Selector'!$T$9,"")</f>
        <v/>
      </c>
      <c r="BX62"/>
      <c r="BY62" s="155" t="str">
        <f>IF(BW62&gt;0,'Grips Selector'!$U$9,"")</f>
        <v/>
      </c>
      <c r="CD62"/>
      <c r="CE62" s="155" t="str">
        <f>IF(CC62&gt;0,'Grips Selector'!$V$9,"")</f>
        <v/>
      </c>
    </row>
    <row r="63" spans="4:83" x14ac:dyDescent="0.3">
      <c r="D63"/>
      <c r="E63" s="155" t="str">
        <f t="shared" si="11"/>
        <v/>
      </c>
      <c r="J63"/>
      <c r="K63" s="155" t="str">
        <f t="shared" si="12"/>
        <v/>
      </c>
      <c r="P63"/>
      <c r="Q63" s="155" t="str">
        <f t="shared" si="13"/>
        <v/>
      </c>
      <c r="V63"/>
      <c r="W63" s="155" t="str">
        <f t="shared" si="14"/>
        <v/>
      </c>
      <c r="AB63"/>
      <c r="AC63" s="155" t="str">
        <f t="shared" si="15"/>
        <v/>
      </c>
      <c r="AH63"/>
      <c r="AI63" s="155" t="str">
        <f t="shared" si="16"/>
        <v/>
      </c>
      <c r="AN63"/>
      <c r="AO63" s="155" t="str">
        <f t="shared" si="17"/>
        <v/>
      </c>
      <c r="AT63"/>
      <c r="AU63" s="155" t="str">
        <f t="shared" si="18"/>
        <v/>
      </c>
      <c r="AZ63"/>
      <c r="BA63" s="155" t="str">
        <f t="shared" si="19"/>
        <v/>
      </c>
      <c r="BF63"/>
      <c r="BG63" s="155" t="str">
        <f t="shared" si="20"/>
        <v/>
      </c>
      <c r="BL63"/>
      <c r="BM63" s="155" t="str">
        <f t="shared" si="21"/>
        <v/>
      </c>
      <c r="BR63"/>
      <c r="BS63" s="155" t="str">
        <f>IF(BQ63&gt;0,'Grips Selector'!$T$9,"")</f>
        <v/>
      </c>
      <c r="BX63"/>
      <c r="BY63" s="155" t="str">
        <f>IF(BW63&gt;0,'Grips Selector'!$U$9,"")</f>
        <v/>
      </c>
      <c r="CD63"/>
      <c r="CE63" s="155" t="str">
        <f>IF(CC63&gt;0,'Grips Selector'!$V$9,"")</f>
        <v/>
      </c>
    </row>
    <row r="64" spans="4:83" x14ac:dyDescent="0.3">
      <c r="D64"/>
      <c r="E64" s="155" t="str">
        <f t="shared" si="11"/>
        <v/>
      </c>
      <c r="J64"/>
      <c r="K64" s="155" t="str">
        <f t="shared" si="12"/>
        <v/>
      </c>
      <c r="P64"/>
      <c r="Q64" s="155" t="str">
        <f t="shared" si="13"/>
        <v/>
      </c>
      <c r="V64"/>
      <c r="W64" s="155" t="str">
        <f t="shared" si="14"/>
        <v/>
      </c>
      <c r="AB64"/>
      <c r="AC64" s="155" t="str">
        <f t="shared" si="15"/>
        <v/>
      </c>
      <c r="AH64"/>
      <c r="AI64" s="155" t="str">
        <f t="shared" si="16"/>
        <v/>
      </c>
      <c r="AN64"/>
      <c r="AO64" s="155" t="str">
        <f t="shared" si="17"/>
        <v/>
      </c>
      <c r="AT64"/>
      <c r="AU64" s="155" t="str">
        <f t="shared" si="18"/>
        <v/>
      </c>
      <c r="AZ64"/>
      <c r="BA64" s="155" t="str">
        <f t="shared" si="19"/>
        <v/>
      </c>
      <c r="BF64"/>
      <c r="BG64" s="155" t="str">
        <f t="shared" si="20"/>
        <v/>
      </c>
      <c r="BL64"/>
      <c r="BM64" s="155" t="str">
        <f t="shared" si="21"/>
        <v/>
      </c>
      <c r="BR64"/>
      <c r="BS64" s="155" t="str">
        <f>IF(BQ64&gt;0,'Grips Selector'!$T$9,"")</f>
        <v/>
      </c>
      <c r="BX64"/>
      <c r="BY64" s="155" t="str">
        <f>IF(BW64&gt;0,'Grips Selector'!$U$9,"")</f>
        <v/>
      </c>
      <c r="CD64"/>
      <c r="CE64" s="155" t="str">
        <f>IF(CC64&gt;0,'Grips Selector'!$V$9,"")</f>
        <v/>
      </c>
    </row>
    <row r="65" spans="4:83" x14ac:dyDescent="0.3">
      <c r="D65"/>
      <c r="E65" s="155" t="str">
        <f t="shared" si="11"/>
        <v/>
      </c>
      <c r="J65"/>
      <c r="K65" s="155" t="str">
        <f t="shared" si="12"/>
        <v/>
      </c>
      <c r="P65"/>
      <c r="Q65" s="155" t="str">
        <f t="shared" si="13"/>
        <v/>
      </c>
      <c r="V65"/>
      <c r="W65" s="155" t="str">
        <f t="shared" si="14"/>
        <v/>
      </c>
      <c r="AB65"/>
      <c r="AC65" s="155" t="str">
        <f t="shared" si="15"/>
        <v/>
      </c>
      <c r="AH65"/>
      <c r="AI65" s="155" t="str">
        <f t="shared" si="16"/>
        <v/>
      </c>
      <c r="AN65"/>
      <c r="AO65" s="155" t="str">
        <f t="shared" si="17"/>
        <v/>
      </c>
      <c r="AT65"/>
      <c r="AU65" s="155" t="str">
        <f t="shared" si="18"/>
        <v/>
      </c>
      <c r="AZ65"/>
      <c r="BA65" s="155" t="str">
        <f t="shared" si="19"/>
        <v/>
      </c>
      <c r="BF65"/>
      <c r="BG65" s="155" t="str">
        <f t="shared" si="20"/>
        <v/>
      </c>
      <c r="BL65"/>
      <c r="BM65" s="155" t="str">
        <f t="shared" si="21"/>
        <v/>
      </c>
      <c r="BR65"/>
      <c r="BS65" s="155" t="str">
        <f>IF(BQ65&gt;0,'Grips Selector'!$T$9,"")</f>
        <v/>
      </c>
      <c r="BX65"/>
      <c r="BY65" s="155" t="str">
        <f>IF(BW65&gt;0,'Grips Selector'!$U$9,"")</f>
        <v/>
      </c>
      <c r="CD65"/>
      <c r="CE65" s="155" t="str">
        <f>IF(CC65&gt;0,'Grips Selector'!$V$9,"")</f>
        <v/>
      </c>
    </row>
    <row r="66" spans="4:83" x14ac:dyDescent="0.3">
      <c r="D66"/>
      <c r="E66" s="155" t="str">
        <f t="shared" si="11"/>
        <v/>
      </c>
      <c r="J66"/>
      <c r="K66" s="155" t="str">
        <f t="shared" si="12"/>
        <v/>
      </c>
      <c r="P66"/>
      <c r="Q66" s="155" t="str">
        <f t="shared" si="13"/>
        <v/>
      </c>
      <c r="V66"/>
      <c r="W66" s="155" t="str">
        <f t="shared" si="14"/>
        <v/>
      </c>
      <c r="AB66"/>
      <c r="AC66" s="155" t="str">
        <f t="shared" si="15"/>
        <v/>
      </c>
      <c r="AH66"/>
      <c r="AI66" s="155" t="str">
        <f t="shared" si="16"/>
        <v/>
      </c>
      <c r="AN66"/>
      <c r="AO66" s="155" t="str">
        <f t="shared" si="17"/>
        <v/>
      </c>
      <c r="AT66"/>
      <c r="AU66" s="155" t="str">
        <f t="shared" si="18"/>
        <v/>
      </c>
      <c r="AZ66"/>
      <c r="BA66" s="155" t="str">
        <f t="shared" si="19"/>
        <v/>
      </c>
      <c r="BF66"/>
      <c r="BG66" s="155" t="str">
        <f t="shared" si="20"/>
        <v/>
      </c>
      <c r="BL66"/>
      <c r="BM66" s="155" t="str">
        <f t="shared" si="21"/>
        <v/>
      </c>
      <c r="BR66"/>
      <c r="BS66" s="155" t="str">
        <f>IF(BQ66&gt;0,'Grips Selector'!$T$9,"")</f>
        <v/>
      </c>
      <c r="BX66"/>
      <c r="BY66" s="155" t="str">
        <f>IF(BW66&gt;0,'Grips Selector'!$U$9,"")</f>
        <v/>
      </c>
      <c r="CD66"/>
      <c r="CE66" s="155" t="str">
        <f>IF(CC66&gt;0,'Grips Selector'!$V$9,"")</f>
        <v/>
      </c>
    </row>
    <row r="67" spans="4:83" x14ac:dyDescent="0.3">
      <c r="D67"/>
      <c r="E67" s="155" t="str">
        <f t="shared" si="11"/>
        <v/>
      </c>
      <c r="J67"/>
      <c r="K67" s="155" t="str">
        <f t="shared" si="12"/>
        <v/>
      </c>
      <c r="P67"/>
      <c r="Q67" s="155" t="str">
        <f t="shared" si="13"/>
        <v/>
      </c>
      <c r="V67"/>
      <c r="W67" s="155" t="str">
        <f t="shared" si="14"/>
        <v/>
      </c>
      <c r="AB67"/>
      <c r="AC67" s="155" t="str">
        <f t="shared" si="15"/>
        <v/>
      </c>
      <c r="AH67"/>
      <c r="AI67" s="155" t="str">
        <f t="shared" si="16"/>
        <v/>
      </c>
      <c r="AN67"/>
      <c r="AO67" s="155" t="str">
        <f t="shared" si="17"/>
        <v/>
      </c>
      <c r="AT67"/>
      <c r="AU67" s="155" t="str">
        <f t="shared" si="18"/>
        <v/>
      </c>
      <c r="AZ67"/>
      <c r="BA67" s="155" t="str">
        <f t="shared" si="19"/>
        <v/>
      </c>
      <c r="BF67"/>
      <c r="BG67" s="155" t="str">
        <f t="shared" si="20"/>
        <v/>
      </c>
      <c r="BL67"/>
      <c r="BM67" s="155" t="str">
        <f t="shared" si="21"/>
        <v/>
      </c>
      <c r="BR67"/>
      <c r="BS67" s="155" t="str">
        <f>IF(BQ67&gt;0,'Grips Selector'!$T$9,"")</f>
        <v/>
      </c>
      <c r="BX67"/>
      <c r="BY67" s="155" t="str">
        <f>IF(BW67&gt;0,'Grips Selector'!$U$9,"")</f>
        <v/>
      </c>
      <c r="CD67"/>
      <c r="CE67" s="155" t="str">
        <f>IF(CC67&gt;0,'Grips Selector'!$V$9,"")</f>
        <v/>
      </c>
    </row>
    <row r="68" spans="4:83" x14ac:dyDescent="0.3">
      <c r="D68"/>
      <c r="E68" s="155" t="str">
        <f t="shared" si="11"/>
        <v/>
      </c>
      <c r="J68"/>
      <c r="K68" s="155" t="str">
        <f t="shared" si="12"/>
        <v/>
      </c>
      <c r="P68"/>
      <c r="Q68" s="155" t="str">
        <f t="shared" si="13"/>
        <v/>
      </c>
      <c r="V68"/>
      <c r="W68" s="155" t="str">
        <f t="shared" si="14"/>
        <v/>
      </c>
      <c r="AB68"/>
      <c r="AC68" s="155" t="str">
        <f t="shared" si="15"/>
        <v/>
      </c>
      <c r="AH68"/>
      <c r="AI68" s="155" t="str">
        <f t="shared" si="16"/>
        <v/>
      </c>
      <c r="AN68"/>
      <c r="AO68" s="155" t="str">
        <f t="shared" si="17"/>
        <v/>
      </c>
      <c r="AT68"/>
      <c r="AU68" s="155" t="str">
        <f t="shared" si="18"/>
        <v/>
      </c>
      <c r="AZ68"/>
      <c r="BA68" s="155" t="str">
        <f t="shared" si="19"/>
        <v/>
      </c>
      <c r="BF68"/>
      <c r="BG68" s="155" t="str">
        <f t="shared" si="20"/>
        <v/>
      </c>
      <c r="BL68"/>
      <c r="BM68" s="155" t="str">
        <f t="shared" si="21"/>
        <v/>
      </c>
      <c r="BR68"/>
      <c r="BS68" s="155" t="str">
        <f>IF(BQ68&gt;0,'Grips Selector'!$T$9,"")</f>
        <v/>
      </c>
      <c r="BX68"/>
      <c r="BY68" s="155" t="str">
        <f>IF(BW68&gt;0,'Grips Selector'!$U$9,"")</f>
        <v/>
      </c>
      <c r="CD68"/>
      <c r="CE68" s="155" t="str">
        <f>IF(CC68&gt;0,'Grips Selector'!$V$9,"")</f>
        <v/>
      </c>
    </row>
    <row r="69" spans="4:83" x14ac:dyDescent="0.3">
      <c r="D69"/>
      <c r="E69" s="155" t="str">
        <f t="shared" ref="E69:E91" si="22">IF(C69&gt;0,"12-01","")</f>
        <v/>
      </c>
      <c r="J69"/>
      <c r="K69" s="155" t="str">
        <f t="shared" ref="K69:K91" si="23">IF(I69&gt;0,"11-26","")</f>
        <v/>
      </c>
      <c r="P69"/>
      <c r="Q69" s="155" t="str">
        <f t="shared" ref="Q69:Q91" si="24">IF(O69&gt;0,"11-12","")</f>
        <v/>
      </c>
      <c r="V69"/>
      <c r="W69" s="155" t="str">
        <f t="shared" ref="W69:W91" si="25">IF(U69&gt;0,"14-01","")</f>
        <v/>
      </c>
      <c r="AB69"/>
      <c r="AC69" s="155" t="str">
        <f t="shared" ref="AC69:AC91" si="26">IF(AA69&gt;0,"15-06","")</f>
        <v/>
      </c>
      <c r="AH69"/>
      <c r="AI69" s="155" t="str">
        <f t="shared" ref="AI69:AI91" si="27">IF(AG69&gt;0,"15-12","")</f>
        <v/>
      </c>
      <c r="AN69"/>
      <c r="AO69" s="155" t="str">
        <f t="shared" ref="AO69:AO92" si="28">IF(AM69&gt;0,"16-09","")</f>
        <v/>
      </c>
      <c r="AT69"/>
      <c r="AU69" s="155" t="str">
        <f t="shared" ref="AU69:AU91" si="29">IF(AS69&gt;0,"16-16","")</f>
        <v/>
      </c>
      <c r="AZ69"/>
      <c r="BA69" s="155" t="str">
        <f t="shared" ref="BA69:BA92" si="30">IF(AY69&gt;0,"13-01","")</f>
        <v/>
      </c>
      <c r="BF69"/>
      <c r="BG69" s="155" t="str">
        <f t="shared" ref="BG69:BG93" si="31">IF(BE69&gt;0,"07-13","")</f>
        <v/>
      </c>
      <c r="BL69"/>
      <c r="BM69" s="155" t="str">
        <f t="shared" ref="BM69:BM93" si="32">IF(BK69&gt;0,"18-01","")</f>
        <v/>
      </c>
      <c r="BR69"/>
      <c r="BS69" s="155" t="str">
        <f>IF(BQ69&gt;0,'Grips Selector'!$T$9,"")</f>
        <v/>
      </c>
      <c r="BX69"/>
      <c r="BY69" s="155" t="str">
        <f>IF(BW69&gt;0,'Grips Selector'!$U$9,"")</f>
        <v/>
      </c>
      <c r="CD69"/>
      <c r="CE69" s="155" t="str">
        <f>IF(CC69&gt;0,'Grips Selector'!$V$9,"")</f>
        <v/>
      </c>
    </row>
    <row r="70" spans="4:83" x14ac:dyDescent="0.3">
      <c r="D70"/>
      <c r="E70" s="155" t="str">
        <f t="shared" si="22"/>
        <v/>
      </c>
      <c r="J70"/>
      <c r="K70" s="155" t="str">
        <f t="shared" si="23"/>
        <v/>
      </c>
      <c r="P70"/>
      <c r="Q70" s="155" t="str">
        <f t="shared" si="24"/>
        <v/>
      </c>
      <c r="V70"/>
      <c r="W70" s="155" t="str">
        <f t="shared" si="25"/>
        <v/>
      </c>
      <c r="AB70"/>
      <c r="AC70" s="155" t="str">
        <f t="shared" si="26"/>
        <v/>
      </c>
      <c r="AH70"/>
      <c r="AI70" s="155" t="str">
        <f t="shared" si="27"/>
        <v/>
      </c>
      <c r="AN70"/>
      <c r="AO70" s="155" t="str">
        <f t="shared" si="28"/>
        <v/>
      </c>
      <c r="AT70"/>
      <c r="AU70" s="155" t="str">
        <f t="shared" si="29"/>
        <v/>
      </c>
      <c r="AZ70"/>
      <c r="BA70" s="155" t="str">
        <f t="shared" si="30"/>
        <v/>
      </c>
      <c r="BF70"/>
      <c r="BG70" s="155" t="str">
        <f t="shared" si="31"/>
        <v/>
      </c>
      <c r="BL70"/>
      <c r="BM70" s="155" t="str">
        <f t="shared" si="32"/>
        <v/>
      </c>
      <c r="BR70"/>
      <c r="BS70" s="155" t="str">
        <f>IF(BQ70&gt;0,'Grips Selector'!$T$9,"")</f>
        <v/>
      </c>
      <c r="BX70"/>
      <c r="BY70" s="155" t="str">
        <f>IF(BW70&gt;0,'Grips Selector'!$U$9,"")</f>
        <v/>
      </c>
      <c r="CD70"/>
      <c r="CE70" s="155" t="str">
        <f>IF(CC70&gt;0,'Grips Selector'!$V$9,"")</f>
        <v/>
      </c>
    </row>
    <row r="71" spans="4:83" x14ac:dyDescent="0.3">
      <c r="D71"/>
      <c r="E71" s="155" t="str">
        <f t="shared" si="22"/>
        <v/>
      </c>
      <c r="J71"/>
      <c r="K71" s="155" t="str">
        <f t="shared" si="23"/>
        <v/>
      </c>
      <c r="P71"/>
      <c r="Q71" s="155" t="str">
        <f t="shared" si="24"/>
        <v/>
      </c>
      <c r="V71"/>
      <c r="W71" s="155" t="str">
        <f t="shared" si="25"/>
        <v/>
      </c>
      <c r="AB71"/>
      <c r="AC71" s="155" t="str">
        <f t="shared" si="26"/>
        <v/>
      </c>
      <c r="AH71"/>
      <c r="AI71" s="155" t="str">
        <f t="shared" si="27"/>
        <v/>
      </c>
      <c r="AN71"/>
      <c r="AO71" s="155" t="str">
        <f t="shared" si="28"/>
        <v/>
      </c>
      <c r="AT71"/>
      <c r="AU71" s="155" t="str">
        <f t="shared" si="29"/>
        <v/>
      </c>
      <c r="AZ71"/>
      <c r="BA71" s="155" t="str">
        <f t="shared" si="30"/>
        <v/>
      </c>
      <c r="BF71"/>
      <c r="BG71" s="155" t="str">
        <f t="shared" si="31"/>
        <v/>
      </c>
      <c r="BL71"/>
      <c r="BM71" s="155" t="str">
        <f t="shared" si="32"/>
        <v/>
      </c>
      <c r="BR71"/>
      <c r="BS71" s="155" t="str">
        <f>IF(BQ71&gt;0,'Grips Selector'!$T$9,"")</f>
        <v/>
      </c>
      <c r="BX71"/>
      <c r="BY71" s="155" t="str">
        <f>IF(BW71&gt;0,'Grips Selector'!$U$9,"")</f>
        <v/>
      </c>
      <c r="CD71"/>
      <c r="CE71" s="155" t="str">
        <f>IF(CC71&gt;0,'Grips Selector'!$V$9,"")</f>
        <v/>
      </c>
    </row>
    <row r="72" spans="4:83" x14ac:dyDescent="0.3">
      <c r="D72"/>
      <c r="E72" s="155" t="str">
        <f t="shared" si="22"/>
        <v/>
      </c>
      <c r="J72"/>
      <c r="K72" s="155" t="str">
        <f t="shared" si="23"/>
        <v/>
      </c>
      <c r="P72"/>
      <c r="Q72" s="155" t="str">
        <f t="shared" si="24"/>
        <v/>
      </c>
      <c r="V72"/>
      <c r="W72" s="155" t="str">
        <f t="shared" si="25"/>
        <v/>
      </c>
      <c r="AB72"/>
      <c r="AC72" s="155" t="str">
        <f t="shared" si="26"/>
        <v/>
      </c>
      <c r="AH72"/>
      <c r="AI72" s="155" t="str">
        <f t="shared" si="27"/>
        <v/>
      </c>
      <c r="AN72"/>
      <c r="AO72" s="155" t="str">
        <f t="shared" si="28"/>
        <v/>
      </c>
      <c r="AT72"/>
      <c r="AU72" s="155" t="str">
        <f t="shared" si="29"/>
        <v/>
      </c>
      <c r="AZ72"/>
      <c r="BA72" s="155" t="str">
        <f t="shared" si="30"/>
        <v/>
      </c>
      <c r="BF72"/>
      <c r="BG72" s="155" t="str">
        <f t="shared" si="31"/>
        <v/>
      </c>
      <c r="BL72"/>
      <c r="BM72" s="155" t="str">
        <f t="shared" si="32"/>
        <v/>
      </c>
      <c r="BR72"/>
      <c r="BS72" s="155" t="str">
        <f>IF(BQ72&gt;0,'Grips Selector'!$T$9,"")</f>
        <v/>
      </c>
      <c r="BX72"/>
      <c r="BY72" s="155" t="str">
        <f>IF(BW72&gt;0,'Grips Selector'!$U$9,"")</f>
        <v/>
      </c>
      <c r="CD72"/>
      <c r="CE72" s="155" t="str">
        <f>IF(CC72&gt;0,'Grips Selector'!$V$9,"")</f>
        <v/>
      </c>
    </row>
    <row r="73" spans="4:83" x14ac:dyDescent="0.3">
      <c r="D73"/>
      <c r="E73" s="155" t="str">
        <f t="shared" si="22"/>
        <v/>
      </c>
      <c r="J73"/>
      <c r="K73" s="155" t="str">
        <f t="shared" si="23"/>
        <v/>
      </c>
      <c r="P73"/>
      <c r="Q73" s="155" t="str">
        <f t="shared" si="24"/>
        <v/>
      </c>
      <c r="V73"/>
      <c r="W73" s="155" t="str">
        <f t="shared" si="25"/>
        <v/>
      </c>
      <c r="AB73"/>
      <c r="AC73" s="155" t="str">
        <f t="shared" si="26"/>
        <v/>
      </c>
      <c r="AH73"/>
      <c r="AI73" s="155" t="str">
        <f t="shared" si="27"/>
        <v/>
      </c>
      <c r="AN73"/>
      <c r="AO73" s="155" t="str">
        <f t="shared" si="28"/>
        <v/>
      </c>
      <c r="AT73"/>
      <c r="AU73" s="155" t="str">
        <f t="shared" si="29"/>
        <v/>
      </c>
      <c r="AZ73"/>
      <c r="BA73" s="155" t="str">
        <f t="shared" si="30"/>
        <v/>
      </c>
      <c r="BF73"/>
      <c r="BG73" s="155" t="str">
        <f t="shared" si="31"/>
        <v/>
      </c>
      <c r="BL73"/>
      <c r="BM73" s="155" t="str">
        <f t="shared" si="32"/>
        <v/>
      </c>
      <c r="BR73"/>
      <c r="BS73" s="155" t="str">
        <f>IF(BQ73&gt;0,'Grips Selector'!$T$9,"")</f>
        <v/>
      </c>
      <c r="BX73"/>
      <c r="BY73" s="155" t="str">
        <f>IF(BW73&gt;0,'Grips Selector'!$U$9,"")</f>
        <v/>
      </c>
      <c r="CD73"/>
      <c r="CE73" s="155" t="str">
        <f>IF(CC73&gt;0,'Grips Selector'!$V$9,"")</f>
        <v/>
      </c>
    </row>
    <row r="74" spans="4:83" x14ac:dyDescent="0.3">
      <c r="D74"/>
      <c r="E74" s="155" t="str">
        <f t="shared" si="22"/>
        <v/>
      </c>
      <c r="J74"/>
      <c r="K74" s="155" t="str">
        <f t="shared" si="23"/>
        <v/>
      </c>
      <c r="P74"/>
      <c r="Q74" s="155" t="str">
        <f t="shared" si="24"/>
        <v/>
      </c>
      <c r="V74"/>
      <c r="W74" s="155" t="str">
        <f t="shared" si="25"/>
        <v/>
      </c>
      <c r="AB74"/>
      <c r="AC74" s="155" t="str">
        <f t="shared" si="26"/>
        <v/>
      </c>
      <c r="AH74"/>
      <c r="AI74" s="155" t="str">
        <f t="shared" si="27"/>
        <v/>
      </c>
      <c r="AN74"/>
      <c r="AO74" s="155" t="str">
        <f t="shared" si="28"/>
        <v/>
      </c>
      <c r="AT74"/>
      <c r="AU74" s="155" t="str">
        <f t="shared" si="29"/>
        <v/>
      </c>
      <c r="AZ74"/>
      <c r="BA74" s="155" t="str">
        <f t="shared" si="30"/>
        <v/>
      </c>
      <c r="BF74"/>
      <c r="BG74" s="155" t="str">
        <f t="shared" si="31"/>
        <v/>
      </c>
      <c r="BL74"/>
      <c r="BM74" s="155" t="str">
        <f t="shared" si="32"/>
        <v/>
      </c>
      <c r="BR74"/>
      <c r="BS74" s="155" t="str">
        <f>IF(BQ74&gt;0,'Grips Selector'!$T$9,"")</f>
        <v/>
      </c>
      <c r="BX74"/>
      <c r="BY74" s="155" t="str">
        <f>IF(BW74&gt;0,'Grips Selector'!$U$9,"")</f>
        <v/>
      </c>
      <c r="CD74"/>
      <c r="CE74" s="155" t="str">
        <f>IF(CC74&gt;0,'Grips Selector'!$V$9,"")</f>
        <v/>
      </c>
    </row>
    <row r="75" spans="4:83" x14ac:dyDescent="0.3">
      <c r="D75"/>
      <c r="E75" s="155" t="str">
        <f t="shared" si="22"/>
        <v/>
      </c>
      <c r="J75"/>
      <c r="K75" s="155" t="str">
        <f t="shared" si="23"/>
        <v/>
      </c>
      <c r="P75"/>
      <c r="Q75" s="155" t="str">
        <f t="shared" si="24"/>
        <v/>
      </c>
      <c r="V75"/>
      <c r="W75" s="155" t="str">
        <f t="shared" si="25"/>
        <v/>
      </c>
      <c r="AB75"/>
      <c r="AC75" s="155" t="str">
        <f t="shared" si="26"/>
        <v/>
      </c>
      <c r="AH75"/>
      <c r="AI75" s="155" t="str">
        <f t="shared" si="27"/>
        <v/>
      </c>
      <c r="AN75"/>
      <c r="AO75" s="155" t="str">
        <f t="shared" si="28"/>
        <v/>
      </c>
      <c r="AT75"/>
      <c r="AU75" s="155" t="str">
        <f t="shared" si="29"/>
        <v/>
      </c>
      <c r="AZ75"/>
      <c r="BA75" s="155" t="str">
        <f t="shared" si="30"/>
        <v/>
      </c>
      <c r="BF75"/>
      <c r="BG75" s="155" t="str">
        <f t="shared" si="31"/>
        <v/>
      </c>
      <c r="BL75"/>
      <c r="BM75" s="155" t="str">
        <f t="shared" si="32"/>
        <v/>
      </c>
      <c r="BR75"/>
      <c r="BS75" s="155" t="str">
        <f>IF(BQ75&gt;0,'Grips Selector'!$T$9,"")</f>
        <v/>
      </c>
      <c r="BX75"/>
      <c r="BY75" s="155" t="str">
        <f>IF(BW75&gt;0,'Grips Selector'!$U$9,"")</f>
        <v/>
      </c>
      <c r="CD75"/>
      <c r="CE75" s="155" t="str">
        <f>IF(CC75&gt;0,'Grips Selector'!$V$9,"")</f>
        <v/>
      </c>
    </row>
    <row r="76" spans="4:83" x14ac:dyDescent="0.3">
      <c r="D76"/>
      <c r="E76" s="155" t="str">
        <f t="shared" si="22"/>
        <v/>
      </c>
      <c r="J76"/>
      <c r="K76" s="155" t="str">
        <f t="shared" si="23"/>
        <v/>
      </c>
      <c r="P76"/>
      <c r="Q76" s="155" t="str">
        <f t="shared" si="24"/>
        <v/>
      </c>
      <c r="V76"/>
      <c r="W76" s="155" t="str">
        <f t="shared" si="25"/>
        <v/>
      </c>
      <c r="AB76"/>
      <c r="AC76" s="155" t="str">
        <f t="shared" si="26"/>
        <v/>
      </c>
      <c r="AH76"/>
      <c r="AI76" s="155" t="str">
        <f t="shared" si="27"/>
        <v/>
      </c>
      <c r="AN76"/>
      <c r="AO76" s="155" t="str">
        <f t="shared" si="28"/>
        <v/>
      </c>
      <c r="AT76"/>
      <c r="AU76" s="155" t="str">
        <f t="shared" si="29"/>
        <v/>
      </c>
      <c r="AZ76"/>
      <c r="BA76" s="155" t="str">
        <f t="shared" si="30"/>
        <v/>
      </c>
      <c r="BF76"/>
      <c r="BG76" s="155" t="str">
        <f t="shared" si="31"/>
        <v/>
      </c>
      <c r="BL76"/>
      <c r="BM76" s="155" t="str">
        <f t="shared" si="32"/>
        <v/>
      </c>
      <c r="BR76"/>
      <c r="BS76" s="155" t="str">
        <f>IF(BQ76&gt;0,'Grips Selector'!$T$9,"")</f>
        <v/>
      </c>
      <c r="BX76"/>
      <c r="BY76" s="155" t="str">
        <f>IF(BW76&gt;0,'Grips Selector'!$U$9,"")</f>
        <v/>
      </c>
      <c r="CD76"/>
      <c r="CE76" s="155" t="str">
        <f>IF(CC76&gt;0,'Grips Selector'!$V$9,"")</f>
        <v/>
      </c>
    </row>
    <row r="77" spans="4:83" x14ac:dyDescent="0.3">
      <c r="D77"/>
      <c r="E77" s="155" t="str">
        <f t="shared" si="22"/>
        <v/>
      </c>
      <c r="J77"/>
      <c r="K77" s="155" t="str">
        <f t="shared" si="23"/>
        <v/>
      </c>
      <c r="P77"/>
      <c r="Q77" s="155" t="str">
        <f t="shared" si="24"/>
        <v/>
      </c>
      <c r="V77"/>
      <c r="W77" s="155" t="str">
        <f t="shared" si="25"/>
        <v/>
      </c>
      <c r="AB77"/>
      <c r="AC77" s="155" t="str">
        <f t="shared" si="26"/>
        <v/>
      </c>
      <c r="AH77"/>
      <c r="AI77" s="155" t="str">
        <f t="shared" si="27"/>
        <v/>
      </c>
      <c r="AN77"/>
      <c r="AO77" s="155" t="str">
        <f t="shared" si="28"/>
        <v/>
      </c>
      <c r="AT77"/>
      <c r="AU77" s="155" t="str">
        <f t="shared" si="29"/>
        <v/>
      </c>
      <c r="AZ77"/>
      <c r="BA77" s="155" t="str">
        <f t="shared" si="30"/>
        <v/>
      </c>
      <c r="BF77"/>
      <c r="BG77" s="155" t="str">
        <f t="shared" si="31"/>
        <v/>
      </c>
      <c r="BL77"/>
      <c r="BM77" s="155" t="str">
        <f t="shared" si="32"/>
        <v/>
      </c>
      <c r="BR77"/>
      <c r="BS77" s="155" t="str">
        <f>IF(BQ77&gt;0,'Grips Selector'!$T$9,"")</f>
        <v/>
      </c>
      <c r="BX77"/>
      <c r="BY77" s="155" t="str">
        <f>IF(BW77&gt;0,'Grips Selector'!$U$9,"")</f>
        <v/>
      </c>
      <c r="CD77"/>
      <c r="CE77" s="155" t="str">
        <f>IF(CC77&gt;0,'Grips Selector'!$V$9,"")</f>
        <v/>
      </c>
    </row>
    <row r="78" spans="4:83" x14ac:dyDescent="0.3">
      <c r="D78"/>
      <c r="E78" s="155" t="str">
        <f t="shared" si="22"/>
        <v/>
      </c>
      <c r="J78"/>
      <c r="K78" s="155" t="str">
        <f t="shared" si="23"/>
        <v/>
      </c>
      <c r="P78"/>
      <c r="Q78" s="155" t="str">
        <f t="shared" si="24"/>
        <v/>
      </c>
      <c r="V78"/>
      <c r="W78" s="155" t="str">
        <f t="shared" si="25"/>
        <v/>
      </c>
      <c r="AB78"/>
      <c r="AC78" s="155" t="str">
        <f t="shared" si="26"/>
        <v/>
      </c>
      <c r="AH78"/>
      <c r="AI78" s="155" t="str">
        <f t="shared" si="27"/>
        <v/>
      </c>
      <c r="AN78"/>
      <c r="AO78" s="155" t="str">
        <f t="shared" si="28"/>
        <v/>
      </c>
      <c r="AT78"/>
      <c r="AU78" s="155" t="str">
        <f t="shared" si="29"/>
        <v/>
      </c>
      <c r="AZ78"/>
      <c r="BA78" s="155" t="str">
        <f t="shared" si="30"/>
        <v/>
      </c>
      <c r="BF78"/>
      <c r="BG78" s="155" t="str">
        <f t="shared" si="31"/>
        <v/>
      </c>
      <c r="BL78"/>
      <c r="BM78" s="155" t="str">
        <f t="shared" si="32"/>
        <v/>
      </c>
      <c r="BR78"/>
      <c r="BS78" s="155" t="str">
        <f>IF(BQ78&gt;0,'Grips Selector'!$T$9,"")</f>
        <v/>
      </c>
      <c r="BX78"/>
      <c r="BY78" s="155" t="str">
        <f>IF(BW78&gt;0,'Grips Selector'!$U$9,"")</f>
        <v/>
      </c>
      <c r="CD78"/>
      <c r="CE78" s="155" t="str">
        <f>IF(CC78&gt;0,'Grips Selector'!$V$9,"")</f>
        <v/>
      </c>
    </row>
    <row r="79" spans="4:83" x14ac:dyDescent="0.3">
      <c r="D79"/>
      <c r="E79" s="155" t="str">
        <f t="shared" si="22"/>
        <v/>
      </c>
      <c r="J79"/>
      <c r="K79" s="155" t="str">
        <f t="shared" si="23"/>
        <v/>
      </c>
      <c r="P79"/>
      <c r="Q79" s="155" t="str">
        <f t="shared" si="24"/>
        <v/>
      </c>
      <c r="V79"/>
      <c r="W79" s="155" t="str">
        <f t="shared" si="25"/>
        <v/>
      </c>
      <c r="AB79"/>
      <c r="AC79" s="155" t="str">
        <f t="shared" si="26"/>
        <v/>
      </c>
      <c r="AH79"/>
      <c r="AI79" s="155" t="str">
        <f t="shared" si="27"/>
        <v/>
      </c>
      <c r="AN79"/>
      <c r="AO79" s="155" t="str">
        <f t="shared" si="28"/>
        <v/>
      </c>
      <c r="AT79"/>
      <c r="AU79" s="155" t="str">
        <f t="shared" si="29"/>
        <v/>
      </c>
      <c r="AZ79"/>
      <c r="BA79" s="155" t="str">
        <f t="shared" si="30"/>
        <v/>
      </c>
      <c r="BF79"/>
      <c r="BG79" s="155" t="str">
        <f t="shared" si="31"/>
        <v/>
      </c>
      <c r="BL79"/>
      <c r="BM79" s="155" t="str">
        <f t="shared" si="32"/>
        <v/>
      </c>
      <c r="BR79"/>
      <c r="BS79" s="155" t="str">
        <f>IF(BQ79&gt;0,'Grips Selector'!$T$9,"")</f>
        <v/>
      </c>
      <c r="BX79"/>
      <c r="BY79" s="155" t="str">
        <f>IF(BW79&gt;0,'Grips Selector'!$U$9,"")</f>
        <v/>
      </c>
      <c r="CD79"/>
      <c r="CE79" s="155" t="str">
        <f>IF(CC79&gt;0,'Grips Selector'!$V$9,"")</f>
        <v/>
      </c>
    </row>
    <row r="80" spans="4:83" x14ac:dyDescent="0.3">
      <c r="D80"/>
      <c r="E80" s="155" t="str">
        <f t="shared" si="22"/>
        <v/>
      </c>
      <c r="J80"/>
      <c r="K80" s="155" t="str">
        <f t="shared" si="23"/>
        <v/>
      </c>
      <c r="P80"/>
      <c r="Q80" s="155" t="str">
        <f t="shared" si="24"/>
        <v/>
      </c>
      <c r="V80"/>
      <c r="W80" s="155" t="str">
        <f t="shared" si="25"/>
        <v/>
      </c>
      <c r="AB80"/>
      <c r="AC80" s="155" t="str">
        <f t="shared" si="26"/>
        <v/>
      </c>
      <c r="AH80"/>
      <c r="AI80" s="155" t="str">
        <f t="shared" si="27"/>
        <v/>
      </c>
      <c r="AN80"/>
      <c r="AO80" s="155" t="str">
        <f t="shared" si="28"/>
        <v/>
      </c>
      <c r="AT80"/>
      <c r="AU80" s="155" t="str">
        <f t="shared" si="29"/>
        <v/>
      </c>
      <c r="AZ80"/>
      <c r="BA80" s="155" t="str">
        <f t="shared" si="30"/>
        <v/>
      </c>
      <c r="BF80"/>
      <c r="BG80" s="155" t="str">
        <f t="shared" si="31"/>
        <v/>
      </c>
      <c r="BL80"/>
      <c r="BM80" s="155" t="str">
        <f t="shared" si="32"/>
        <v/>
      </c>
      <c r="BR80"/>
      <c r="BS80" s="155" t="str">
        <f>IF(BQ80&gt;0,'Grips Selector'!$T$9,"")</f>
        <v/>
      </c>
      <c r="BX80"/>
      <c r="BY80" s="155" t="str">
        <f>IF(BW80&gt;0,'Grips Selector'!$U$9,"")</f>
        <v/>
      </c>
      <c r="CD80"/>
      <c r="CE80" s="155" t="str">
        <f>IF(CC80&gt;0,'Grips Selector'!$V$9,"")</f>
        <v/>
      </c>
    </row>
    <row r="81" spans="4:83" x14ac:dyDescent="0.3">
      <c r="D81"/>
      <c r="E81" s="155" t="str">
        <f t="shared" si="22"/>
        <v/>
      </c>
      <c r="J81"/>
      <c r="K81" s="155" t="str">
        <f t="shared" si="23"/>
        <v/>
      </c>
      <c r="P81"/>
      <c r="Q81" s="155" t="str">
        <f t="shared" si="24"/>
        <v/>
      </c>
      <c r="V81"/>
      <c r="W81" s="155" t="str">
        <f t="shared" si="25"/>
        <v/>
      </c>
      <c r="AB81"/>
      <c r="AC81" s="155" t="str">
        <f t="shared" si="26"/>
        <v/>
      </c>
      <c r="AH81"/>
      <c r="AI81" s="155" t="str">
        <f t="shared" si="27"/>
        <v/>
      </c>
      <c r="AN81"/>
      <c r="AO81" s="155" t="str">
        <f t="shared" si="28"/>
        <v/>
      </c>
      <c r="AT81"/>
      <c r="AU81" s="155" t="str">
        <f t="shared" si="29"/>
        <v/>
      </c>
      <c r="AZ81"/>
      <c r="BA81" s="155" t="str">
        <f t="shared" si="30"/>
        <v/>
      </c>
      <c r="BF81"/>
      <c r="BG81" s="155" t="str">
        <f t="shared" si="31"/>
        <v/>
      </c>
      <c r="BL81"/>
      <c r="BM81" s="155" t="str">
        <f t="shared" si="32"/>
        <v/>
      </c>
      <c r="BR81"/>
      <c r="BS81" s="155" t="str">
        <f>IF(BQ81&gt;0,'Grips Selector'!$T$9,"")</f>
        <v/>
      </c>
      <c r="BX81"/>
      <c r="BY81" s="155" t="str">
        <f>IF(BW81&gt;0,'Grips Selector'!$U$9,"")</f>
        <v/>
      </c>
      <c r="CD81"/>
      <c r="CE81" s="155" t="str">
        <f>IF(CC81&gt;0,'Grips Selector'!$V$9,"")</f>
        <v/>
      </c>
    </row>
    <row r="82" spans="4:83" x14ac:dyDescent="0.3">
      <c r="D82"/>
      <c r="E82" s="155" t="str">
        <f t="shared" si="22"/>
        <v/>
      </c>
      <c r="J82"/>
      <c r="K82" s="155" t="str">
        <f t="shared" si="23"/>
        <v/>
      </c>
      <c r="P82"/>
      <c r="Q82" s="155" t="str">
        <f t="shared" si="24"/>
        <v/>
      </c>
      <c r="V82"/>
      <c r="W82" s="155" t="str">
        <f t="shared" si="25"/>
        <v/>
      </c>
      <c r="AB82"/>
      <c r="AC82" s="155" t="str">
        <f t="shared" si="26"/>
        <v/>
      </c>
      <c r="AH82"/>
      <c r="AI82" s="155" t="str">
        <f t="shared" si="27"/>
        <v/>
      </c>
      <c r="AN82"/>
      <c r="AO82" s="155" t="str">
        <f t="shared" si="28"/>
        <v/>
      </c>
      <c r="AT82"/>
      <c r="AU82" s="155" t="str">
        <f t="shared" si="29"/>
        <v/>
      </c>
      <c r="AZ82"/>
      <c r="BA82" s="155" t="str">
        <f t="shared" si="30"/>
        <v/>
      </c>
      <c r="BF82"/>
      <c r="BG82" s="155" t="str">
        <f t="shared" si="31"/>
        <v/>
      </c>
      <c r="BL82"/>
      <c r="BM82" s="155" t="str">
        <f t="shared" si="32"/>
        <v/>
      </c>
      <c r="BR82"/>
      <c r="BS82" s="155" t="str">
        <f>IF(BQ82&gt;0,'Grips Selector'!$T$9,"")</f>
        <v/>
      </c>
      <c r="BX82"/>
      <c r="BY82" s="155" t="str">
        <f>IF(BW82&gt;0,'Grips Selector'!$U$9,"")</f>
        <v/>
      </c>
      <c r="CD82"/>
      <c r="CE82" s="155" t="str">
        <f>IF(CC82&gt;0,'Grips Selector'!$V$9,"")</f>
        <v/>
      </c>
    </row>
    <row r="83" spans="4:83" x14ac:dyDescent="0.3">
      <c r="D83"/>
      <c r="E83" s="155" t="str">
        <f t="shared" si="22"/>
        <v/>
      </c>
      <c r="J83"/>
      <c r="K83" s="155" t="str">
        <f t="shared" si="23"/>
        <v/>
      </c>
      <c r="P83"/>
      <c r="Q83" s="155" t="str">
        <f t="shared" si="24"/>
        <v/>
      </c>
      <c r="V83"/>
      <c r="W83" s="155" t="str">
        <f t="shared" si="25"/>
        <v/>
      </c>
      <c r="AB83"/>
      <c r="AC83" s="155" t="str">
        <f t="shared" si="26"/>
        <v/>
      </c>
      <c r="AH83"/>
      <c r="AI83" s="155" t="str">
        <f t="shared" si="27"/>
        <v/>
      </c>
      <c r="AN83"/>
      <c r="AO83" s="155" t="str">
        <f t="shared" si="28"/>
        <v/>
      </c>
      <c r="AT83"/>
      <c r="AU83" s="155" t="str">
        <f t="shared" si="29"/>
        <v/>
      </c>
      <c r="AZ83"/>
      <c r="BA83" s="155" t="str">
        <f t="shared" si="30"/>
        <v/>
      </c>
      <c r="BF83"/>
      <c r="BG83" s="155" t="str">
        <f t="shared" si="31"/>
        <v/>
      </c>
      <c r="BL83"/>
      <c r="BM83" s="155" t="str">
        <f t="shared" si="32"/>
        <v/>
      </c>
      <c r="BR83"/>
      <c r="BS83" s="155" t="str">
        <f>IF(BQ83&gt;0,'Grips Selector'!$T$9,"")</f>
        <v/>
      </c>
      <c r="BX83"/>
      <c r="BY83" s="155" t="str">
        <f>IF(BW83&gt;0,'Grips Selector'!$U$9,"")</f>
        <v/>
      </c>
      <c r="CD83"/>
      <c r="CE83" s="155" t="str">
        <f>IF(CC83&gt;0,'Grips Selector'!$V$9,"")</f>
        <v/>
      </c>
    </row>
    <row r="84" spans="4:83" x14ac:dyDescent="0.3">
      <c r="D84"/>
      <c r="E84" s="155" t="str">
        <f t="shared" si="22"/>
        <v/>
      </c>
      <c r="J84"/>
      <c r="K84" s="155" t="str">
        <f t="shared" si="23"/>
        <v/>
      </c>
      <c r="P84"/>
      <c r="Q84" s="155" t="str">
        <f t="shared" si="24"/>
        <v/>
      </c>
      <c r="V84"/>
      <c r="W84" s="155" t="str">
        <f t="shared" si="25"/>
        <v/>
      </c>
      <c r="AB84"/>
      <c r="AC84" s="155" t="str">
        <f t="shared" si="26"/>
        <v/>
      </c>
      <c r="AH84"/>
      <c r="AI84" s="155" t="str">
        <f t="shared" si="27"/>
        <v/>
      </c>
      <c r="AN84"/>
      <c r="AO84" s="155" t="str">
        <f t="shared" si="28"/>
        <v/>
      </c>
      <c r="AT84"/>
      <c r="AU84" s="155" t="str">
        <f t="shared" si="29"/>
        <v/>
      </c>
      <c r="AZ84"/>
      <c r="BA84" s="155" t="str">
        <f t="shared" si="30"/>
        <v/>
      </c>
      <c r="BF84"/>
      <c r="BG84" s="155" t="str">
        <f t="shared" si="31"/>
        <v/>
      </c>
      <c r="BL84"/>
      <c r="BM84" s="155" t="str">
        <f t="shared" si="32"/>
        <v/>
      </c>
      <c r="BR84"/>
      <c r="BS84" s="155" t="str">
        <f>IF(BQ84&gt;0,'Grips Selector'!$T$9,"")</f>
        <v/>
      </c>
      <c r="BX84"/>
      <c r="BY84" s="155" t="str">
        <f>IF(BW84&gt;0,'Grips Selector'!$U$9,"")</f>
        <v/>
      </c>
      <c r="CD84"/>
      <c r="CE84" s="155" t="str">
        <f>IF(CC84&gt;0,'Grips Selector'!$V$9,"")</f>
        <v/>
      </c>
    </row>
    <row r="85" spans="4:83" x14ac:dyDescent="0.3">
      <c r="D85"/>
      <c r="E85" s="155" t="str">
        <f t="shared" si="22"/>
        <v/>
      </c>
      <c r="J85"/>
      <c r="K85" s="155" t="str">
        <f t="shared" si="23"/>
        <v/>
      </c>
      <c r="P85"/>
      <c r="Q85" s="155" t="str">
        <f t="shared" si="24"/>
        <v/>
      </c>
      <c r="V85"/>
      <c r="W85" s="155" t="str">
        <f t="shared" si="25"/>
        <v/>
      </c>
      <c r="AB85"/>
      <c r="AC85" s="155" t="str">
        <f t="shared" si="26"/>
        <v/>
      </c>
      <c r="AH85"/>
      <c r="AI85" s="155" t="str">
        <f t="shared" si="27"/>
        <v/>
      </c>
      <c r="AN85"/>
      <c r="AO85" s="155" t="str">
        <f t="shared" si="28"/>
        <v/>
      </c>
      <c r="AT85"/>
      <c r="AU85" s="155" t="str">
        <f t="shared" si="29"/>
        <v/>
      </c>
      <c r="AZ85"/>
      <c r="BA85" s="155" t="str">
        <f t="shared" si="30"/>
        <v/>
      </c>
      <c r="BF85"/>
      <c r="BG85" s="155" t="str">
        <f t="shared" si="31"/>
        <v/>
      </c>
      <c r="BL85"/>
      <c r="BM85" s="155" t="str">
        <f t="shared" si="32"/>
        <v/>
      </c>
      <c r="BR85"/>
      <c r="BS85" s="155" t="str">
        <f>IF(BQ85&gt;0,'Grips Selector'!$T$9,"")</f>
        <v/>
      </c>
      <c r="BX85"/>
      <c r="BY85" s="155" t="str">
        <f>IF(BW85&gt;0,'Grips Selector'!$U$9,"")</f>
        <v/>
      </c>
      <c r="CD85"/>
      <c r="CE85" s="155" t="str">
        <f>IF(CC85&gt;0,'Grips Selector'!$V$9,"")</f>
        <v/>
      </c>
    </row>
    <row r="86" spans="4:83" x14ac:dyDescent="0.3">
      <c r="D86"/>
      <c r="E86" s="155" t="str">
        <f t="shared" si="22"/>
        <v/>
      </c>
      <c r="J86"/>
      <c r="K86" s="155" t="str">
        <f t="shared" si="23"/>
        <v/>
      </c>
      <c r="P86"/>
      <c r="Q86" s="155" t="str">
        <f t="shared" si="24"/>
        <v/>
      </c>
      <c r="V86"/>
      <c r="W86" s="155" t="str">
        <f t="shared" si="25"/>
        <v/>
      </c>
      <c r="AB86"/>
      <c r="AC86" s="155" t="str">
        <f t="shared" si="26"/>
        <v/>
      </c>
      <c r="AH86"/>
      <c r="AI86" s="155" t="str">
        <f t="shared" si="27"/>
        <v/>
      </c>
      <c r="AN86"/>
      <c r="AO86" s="155" t="str">
        <f t="shared" si="28"/>
        <v/>
      </c>
      <c r="AT86"/>
      <c r="AU86" s="155" t="str">
        <f t="shared" si="29"/>
        <v/>
      </c>
      <c r="AZ86"/>
      <c r="BA86" s="155" t="str">
        <f t="shared" si="30"/>
        <v/>
      </c>
      <c r="BF86"/>
      <c r="BG86" s="155" t="str">
        <f t="shared" si="31"/>
        <v/>
      </c>
      <c r="BL86"/>
      <c r="BM86" s="155" t="str">
        <f t="shared" si="32"/>
        <v/>
      </c>
      <c r="BR86"/>
      <c r="BS86" s="155" t="str">
        <f>IF(BQ86&gt;0,'Grips Selector'!$T$9,"")</f>
        <v/>
      </c>
      <c r="BX86"/>
      <c r="BY86" s="155" t="str">
        <f>IF(BW86&gt;0,'Grips Selector'!$U$9,"")</f>
        <v/>
      </c>
      <c r="CD86"/>
      <c r="CE86" s="155" t="str">
        <f>IF(CC86&gt;0,'Grips Selector'!$V$9,"")</f>
        <v/>
      </c>
    </row>
    <row r="87" spans="4:83" x14ac:dyDescent="0.3">
      <c r="D87"/>
      <c r="E87" s="155" t="str">
        <f t="shared" si="22"/>
        <v/>
      </c>
      <c r="J87"/>
      <c r="K87" s="155" t="str">
        <f t="shared" si="23"/>
        <v/>
      </c>
      <c r="P87"/>
      <c r="Q87" s="155" t="str">
        <f t="shared" si="24"/>
        <v/>
      </c>
      <c r="V87"/>
      <c r="W87" s="155" t="str">
        <f t="shared" si="25"/>
        <v/>
      </c>
      <c r="AB87"/>
      <c r="AC87" s="155" t="str">
        <f t="shared" si="26"/>
        <v/>
      </c>
      <c r="AH87"/>
      <c r="AI87" s="155" t="str">
        <f t="shared" si="27"/>
        <v/>
      </c>
      <c r="AN87"/>
      <c r="AO87" s="155" t="str">
        <f t="shared" si="28"/>
        <v/>
      </c>
      <c r="AT87"/>
      <c r="AU87" s="155" t="str">
        <f t="shared" si="29"/>
        <v/>
      </c>
      <c r="AZ87"/>
      <c r="BA87" s="155" t="str">
        <f t="shared" si="30"/>
        <v/>
      </c>
      <c r="BF87"/>
      <c r="BG87" s="155" t="str">
        <f t="shared" si="31"/>
        <v/>
      </c>
      <c r="BL87"/>
      <c r="BM87" s="155" t="str">
        <f t="shared" si="32"/>
        <v/>
      </c>
      <c r="BR87"/>
      <c r="BS87" s="155" t="str">
        <f>IF(BQ87&gt;0,'Grips Selector'!$T$9,"")</f>
        <v/>
      </c>
      <c r="BX87"/>
      <c r="BY87" s="155" t="str">
        <f>IF(BW87&gt;0,'Grips Selector'!$U$9,"")</f>
        <v/>
      </c>
      <c r="CD87"/>
      <c r="CE87" s="155" t="str">
        <f>IF(CC87&gt;0,'Grips Selector'!$V$9,"")</f>
        <v/>
      </c>
    </row>
    <row r="88" spans="4:83" x14ac:dyDescent="0.3">
      <c r="D88"/>
      <c r="E88" s="155" t="str">
        <f t="shared" si="22"/>
        <v/>
      </c>
      <c r="J88"/>
      <c r="K88" s="155" t="str">
        <f t="shared" si="23"/>
        <v/>
      </c>
      <c r="P88"/>
      <c r="Q88" s="155" t="str">
        <f t="shared" si="24"/>
        <v/>
      </c>
      <c r="V88"/>
      <c r="W88" s="155" t="str">
        <f t="shared" si="25"/>
        <v/>
      </c>
      <c r="AB88"/>
      <c r="AC88" s="155" t="str">
        <f t="shared" si="26"/>
        <v/>
      </c>
      <c r="AH88"/>
      <c r="AI88" s="155" t="str">
        <f t="shared" si="27"/>
        <v/>
      </c>
      <c r="AN88"/>
      <c r="AO88" s="155" t="str">
        <f t="shared" si="28"/>
        <v/>
      </c>
      <c r="AT88"/>
      <c r="AU88" s="155" t="str">
        <f t="shared" si="29"/>
        <v/>
      </c>
      <c r="AZ88"/>
      <c r="BA88" s="155" t="str">
        <f t="shared" si="30"/>
        <v/>
      </c>
      <c r="BF88"/>
      <c r="BG88" s="155" t="str">
        <f t="shared" si="31"/>
        <v/>
      </c>
      <c r="BL88"/>
      <c r="BM88" s="155" t="str">
        <f t="shared" si="32"/>
        <v/>
      </c>
      <c r="BR88"/>
      <c r="BS88" s="155" t="str">
        <f>IF(BQ88&gt;0,'Grips Selector'!$T$9,"")</f>
        <v/>
      </c>
      <c r="BX88"/>
      <c r="BY88" s="155" t="str">
        <f>IF(BW88&gt;0,'Grips Selector'!$U$9,"")</f>
        <v/>
      </c>
      <c r="CD88"/>
      <c r="CE88" s="155" t="str">
        <f>IF(CC88&gt;0,'Grips Selector'!$V$9,"")</f>
        <v/>
      </c>
    </row>
    <row r="89" spans="4:83" x14ac:dyDescent="0.3">
      <c r="D89"/>
      <c r="E89" s="155" t="str">
        <f t="shared" si="22"/>
        <v/>
      </c>
      <c r="J89"/>
      <c r="K89" s="155" t="str">
        <f t="shared" si="23"/>
        <v/>
      </c>
      <c r="P89"/>
      <c r="Q89" s="155" t="str">
        <f t="shared" si="24"/>
        <v/>
      </c>
      <c r="V89"/>
      <c r="W89" s="155" t="str">
        <f t="shared" si="25"/>
        <v/>
      </c>
      <c r="AB89"/>
      <c r="AC89" s="155" t="str">
        <f t="shared" si="26"/>
        <v/>
      </c>
      <c r="AH89"/>
      <c r="AI89" s="155" t="str">
        <f t="shared" si="27"/>
        <v/>
      </c>
      <c r="AN89"/>
      <c r="AO89" s="155" t="str">
        <f t="shared" si="28"/>
        <v/>
      </c>
      <c r="AT89"/>
      <c r="AU89" s="155" t="str">
        <f t="shared" si="29"/>
        <v/>
      </c>
      <c r="AZ89"/>
      <c r="BA89" s="155" t="str">
        <f t="shared" si="30"/>
        <v/>
      </c>
      <c r="BF89"/>
      <c r="BG89" s="155" t="str">
        <f t="shared" si="31"/>
        <v/>
      </c>
      <c r="BL89"/>
      <c r="BM89" s="155" t="str">
        <f t="shared" si="32"/>
        <v/>
      </c>
      <c r="BR89"/>
      <c r="BS89" s="155" t="str">
        <f>IF(BQ89&gt;0,'Grips Selector'!$T$9,"")</f>
        <v/>
      </c>
      <c r="BX89"/>
      <c r="BY89" s="155" t="str">
        <f>IF(BW89&gt;0,'Grips Selector'!$U$9,"")</f>
        <v/>
      </c>
      <c r="CD89"/>
      <c r="CE89" s="155" t="str">
        <f>IF(CC89&gt;0,'Grips Selector'!$V$9,"")</f>
        <v/>
      </c>
    </row>
    <row r="90" spans="4:83" x14ac:dyDescent="0.3">
      <c r="D90"/>
      <c r="E90" s="155" t="str">
        <f t="shared" si="22"/>
        <v/>
      </c>
      <c r="J90"/>
      <c r="K90" s="155" t="str">
        <f t="shared" si="23"/>
        <v/>
      </c>
      <c r="P90"/>
      <c r="Q90" s="155" t="str">
        <f t="shared" si="24"/>
        <v/>
      </c>
      <c r="V90"/>
      <c r="W90" s="155" t="str">
        <f t="shared" si="25"/>
        <v/>
      </c>
      <c r="AB90"/>
      <c r="AC90" s="155" t="str">
        <f t="shared" si="26"/>
        <v/>
      </c>
      <c r="AH90"/>
      <c r="AI90" s="155" t="str">
        <f t="shared" si="27"/>
        <v/>
      </c>
      <c r="AN90"/>
      <c r="AO90" s="155" t="str">
        <f t="shared" si="28"/>
        <v/>
      </c>
      <c r="AT90"/>
      <c r="AU90" s="155" t="str">
        <f t="shared" si="29"/>
        <v/>
      </c>
      <c r="AZ90"/>
      <c r="BA90" s="155" t="str">
        <f t="shared" si="30"/>
        <v/>
      </c>
      <c r="BF90"/>
      <c r="BG90" s="155" t="str">
        <f t="shared" si="31"/>
        <v/>
      </c>
      <c r="BL90"/>
      <c r="BM90" s="155" t="str">
        <f t="shared" si="32"/>
        <v/>
      </c>
      <c r="BR90"/>
      <c r="BS90" s="155" t="str">
        <f>IF(BQ90&gt;0,'Grips Selector'!$T$9,"")</f>
        <v/>
      </c>
      <c r="BX90"/>
      <c r="BY90" s="155" t="str">
        <f>IF(BW90&gt;0,'Grips Selector'!$U$9,"")</f>
        <v/>
      </c>
      <c r="CD90"/>
      <c r="CE90" s="155" t="str">
        <f>IF(CC90&gt;0,'Grips Selector'!$V$9,"")</f>
        <v/>
      </c>
    </row>
    <row r="91" spans="4:83" x14ac:dyDescent="0.3">
      <c r="D91"/>
      <c r="E91" s="155" t="str">
        <f t="shared" si="22"/>
        <v/>
      </c>
      <c r="J91"/>
      <c r="K91" s="155" t="str">
        <f t="shared" si="23"/>
        <v/>
      </c>
      <c r="P91"/>
      <c r="Q91" s="155" t="str">
        <f t="shared" si="24"/>
        <v/>
      </c>
      <c r="V91"/>
      <c r="W91" s="155" t="str">
        <f t="shared" si="25"/>
        <v/>
      </c>
      <c r="AB91"/>
      <c r="AC91" s="155" t="str">
        <f t="shared" si="26"/>
        <v/>
      </c>
      <c r="AH91"/>
      <c r="AI91" s="155" t="str">
        <f t="shared" si="27"/>
        <v/>
      </c>
      <c r="AN91"/>
      <c r="AO91" s="155" t="str">
        <f t="shared" si="28"/>
        <v/>
      </c>
      <c r="AT91"/>
      <c r="AU91" s="155" t="str">
        <f t="shared" si="29"/>
        <v/>
      </c>
      <c r="AZ91"/>
      <c r="BA91" s="155" t="str">
        <f t="shared" si="30"/>
        <v/>
      </c>
      <c r="BF91"/>
      <c r="BG91" s="155" t="str">
        <f t="shared" si="31"/>
        <v/>
      </c>
      <c r="BL91"/>
      <c r="BM91" s="155" t="str">
        <f t="shared" si="32"/>
        <v/>
      </c>
      <c r="BR91"/>
      <c r="BS91" s="155" t="str">
        <f>IF(BQ91&gt;0,'Grips Selector'!$T$9,"")</f>
        <v/>
      </c>
      <c r="BX91"/>
      <c r="BY91" s="155" t="str">
        <f>IF(BW91&gt;0,'Grips Selector'!$U$9,"")</f>
        <v/>
      </c>
      <c r="CD91"/>
      <c r="CE91" s="155" t="str">
        <f>IF(CC91&gt;0,'Grips Selector'!$V$9,"")</f>
        <v/>
      </c>
    </row>
    <row r="92" spans="4:83" x14ac:dyDescent="0.3">
      <c r="AO92" s="155" t="str">
        <f t="shared" si="28"/>
        <v/>
      </c>
      <c r="BA92" s="155" t="str">
        <f t="shared" si="30"/>
        <v/>
      </c>
      <c r="BG92" s="155" t="str">
        <f t="shared" si="31"/>
        <v/>
      </c>
      <c r="BM92" s="155" t="str">
        <f t="shared" si="32"/>
        <v/>
      </c>
      <c r="BS92" s="155" t="str">
        <f>IF(BQ92&gt;0,'Grips Selector'!$T$9,"")</f>
        <v/>
      </c>
      <c r="BY92" s="155" t="str">
        <f>IF(BW92&gt;0,'Grips Selector'!$U$9,"")</f>
        <v/>
      </c>
      <c r="CE92" s="155" t="str">
        <f>IF(CC92&gt;0,'Grips Selector'!$V$9,"")</f>
        <v/>
      </c>
    </row>
    <row r="93" spans="4:83" x14ac:dyDescent="0.3">
      <c r="BG93" s="155" t="str">
        <f t="shared" si="31"/>
        <v/>
      </c>
      <c r="BM93" s="155" t="str">
        <f t="shared" si="32"/>
        <v/>
      </c>
      <c r="BY93" s="155" t="str">
        <f>IF(BW93&gt;0,'Grips Selector'!$U$9,"")</f>
        <v/>
      </c>
      <c r="CE93" s="155" t="str">
        <f>IF(CC93&gt;0,'Grips Selector'!$V$9,"")</f>
        <v/>
      </c>
    </row>
  </sheetData>
  <phoneticPr fontId="7" type="noConversion"/>
  <pageMargins left="0.7" right="0.7" top="0.75" bottom="0.75" header="0.3" footer="0.3"/>
  <pageSetup orientation="portrait" r:id="rId15"/>
  <tableParts count="1">
    <tablePart r:id="rId1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CA8B1-D471-4CA7-A147-AF1055CD261A}">
  <sheetPr codeName="Sheet6"/>
  <dimension ref="A1:CE120"/>
  <sheetViews>
    <sheetView workbookViewId="0">
      <selection activeCell="G1" sqref="G1"/>
    </sheetView>
  </sheetViews>
  <sheetFormatPr defaultColWidth="8.796875" defaultRowHeight="15.6" x14ac:dyDescent="0.3"/>
  <cols>
    <col min="1" max="2" width="8.796875" style="155"/>
    <col min="3" max="3" width="10" style="155" customWidth="1"/>
    <col min="4" max="8" width="8.796875" style="155"/>
    <col min="9" max="9" width="10" style="155" customWidth="1"/>
    <col min="10" max="14" width="8.796875" style="155"/>
    <col min="15" max="15" width="10" style="155" customWidth="1"/>
    <col min="16" max="20" width="8.796875" style="155"/>
    <col min="21" max="21" width="10" style="155" customWidth="1"/>
    <col min="22" max="26" width="8.796875" style="155"/>
    <col min="27" max="27" width="10" style="155" customWidth="1"/>
    <col min="28" max="32" width="8.796875" style="155"/>
    <col min="33" max="33" width="10" style="155" customWidth="1"/>
    <col min="34" max="38" width="8.796875" style="155"/>
    <col min="39" max="39" width="10" style="155" customWidth="1"/>
    <col min="40" max="44" width="8.796875" style="155"/>
    <col min="45" max="45" width="10" style="155" customWidth="1"/>
    <col min="46" max="50" width="8.796875" style="155"/>
    <col min="51" max="51" width="10" style="155" customWidth="1"/>
    <col min="52" max="56" width="8.796875" style="155"/>
    <col min="57" max="57" width="10" style="155" customWidth="1"/>
    <col min="58" max="62" width="8.796875" style="155"/>
    <col min="63" max="63" width="10" style="155" customWidth="1"/>
    <col min="64" max="67" width="8.796875" style="155"/>
    <col min="68" max="68" width="9" style="155" customWidth="1"/>
    <col min="69" max="69" width="10" style="155" customWidth="1"/>
    <col min="70" max="73" width="8.796875" style="155"/>
    <col min="74" max="75" width="10" style="155" customWidth="1"/>
    <col min="76" max="79" width="8.796875" style="155"/>
    <col min="80" max="81" width="10" style="155" customWidth="1"/>
    <col min="82" max="16384" width="8.796875" style="155"/>
  </cols>
  <sheetData>
    <row r="1" spans="1:83" s="156" customFormat="1" x14ac:dyDescent="0.3">
      <c r="A1" s="156" t="s">
        <v>13</v>
      </c>
      <c r="B1" s="156" t="s">
        <v>177</v>
      </c>
      <c r="C1" s="156" t="s">
        <v>176</v>
      </c>
      <c r="D1" s="157" t="s">
        <v>222</v>
      </c>
      <c r="E1" s="156" t="s">
        <v>206</v>
      </c>
      <c r="F1" s="158"/>
      <c r="G1" s="156" t="s">
        <v>13</v>
      </c>
      <c r="H1" s="156" t="s">
        <v>179</v>
      </c>
      <c r="I1" s="156" t="s">
        <v>176</v>
      </c>
      <c r="J1" s="157" t="s">
        <v>222</v>
      </c>
      <c r="K1" s="156" t="s">
        <v>206</v>
      </c>
      <c r="L1" s="158"/>
      <c r="M1" s="156" t="s">
        <v>13</v>
      </c>
      <c r="N1" s="156" t="s">
        <v>181</v>
      </c>
      <c r="O1" s="156" t="s">
        <v>176</v>
      </c>
      <c r="P1" s="157" t="s">
        <v>222</v>
      </c>
      <c r="Q1" s="156" t="s">
        <v>206</v>
      </c>
      <c r="R1" s="158"/>
      <c r="S1" s="156" t="s">
        <v>13</v>
      </c>
      <c r="T1" s="156" t="s">
        <v>183</v>
      </c>
      <c r="U1" s="156" t="s">
        <v>176</v>
      </c>
      <c r="V1" s="157" t="s">
        <v>222</v>
      </c>
      <c r="W1" s="156" t="s">
        <v>206</v>
      </c>
      <c r="X1" s="158"/>
      <c r="Y1" s="156" t="s">
        <v>13</v>
      </c>
      <c r="Z1" s="156" t="s">
        <v>185</v>
      </c>
      <c r="AA1" s="156" t="s">
        <v>176</v>
      </c>
      <c r="AB1" s="157" t="s">
        <v>222</v>
      </c>
      <c r="AC1" s="156" t="s">
        <v>206</v>
      </c>
      <c r="AD1" s="158"/>
      <c r="AE1" s="156" t="s">
        <v>13</v>
      </c>
      <c r="AF1" s="156" t="s">
        <v>187</v>
      </c>
      <c r="AG1" s="156" t="s">
        <v>176</v>
      </c>
      <c r="AH1" s="157" t="s">
        <v>222</v>
      </c>
      <c r="AI1" s="156" t="s">
        <v>206</v>
      </c>
      <c r="AJ1" s="158"/>
      <c r="AK1" s="156" t="s">
        <v>13</v>
      </c>
      <c r="AL1" s="156" t="s">
        <v>189</v>
      </c>
      <c r="AM1" s="156" t="s">
        <v>176</v>
      </c>
      <c r="AN1" s="157" t="s">
        <v>222</v>
      </c>
      <c r="AO1" s="156" t="s">
        <v>206</v>
      </c>
      <c r="AP1" s="158"/>
      <c r="AQ1" s="156" t="s">
        <v>13</v>
      </c>
      <c r="AR1" s="156" t="s">
        <v>191</v>
      </c>
      <c r="AS1" s="156" t="s">
        <v>176</v>
      </c>
      <c r="AT1" s="157" t="s">
        <v>222</v>
      </c>
      <c r="AU1" s="156" t="s">
        <v>206</v>
      </c>
      <c r="AV1" s="158"/>
      <c r="AW1" s="156" t="s">
        <v>13</v>
      </c>
      <c r="AX1" s="156" t="s">
        <v>193</v>
      </c>
      <c r="AY1" s="156" t="s">
        <v>176</v>
      </c>
      <c r="AZ1" s="157" t="s">
        <v>222</v>
      </c>
      <c r="BA1" s="156" t="s">
        <v>206</v>
      </c>
      <c r="BB1" s="158"/>
      <c r="BC1" s="156" t="s">
        <v>13</v>
      </c>
      <c r="BD1" s="156" t="s">
        <v>195</v>
      </c>
      <c r="BE1" s="156" t="s">
        <v>176</v>
      </c>
      <c r="BF1" s="157" t="s">
        <v>222</v>
      </c>
      <c r="BG1" s="156" t="s">
        <v>206</v>
      </c>
      <c r="BH1" s="158"/>
      <c r="BI1" s="156" t="s">
        <v>13</v>
      </c>
      <c r="BJ1" s="156" t="s">
        <v>197</v>
      </c>
      <c r="BK1" s="156" t="s">
        <v>176</v>
      </c>
      <c r="BL1" s="157" t="s">
        <v>222</v>
      </c>
      <c r="BM1" s="156" t="s">
        <v>206</v>
      </c>
      <c r="BN1" s="158"/>
      <c r="BO1" s="156" t="s">
        <v>13</v>
      </c>
      <c r="BP1" s="156" t="s">
        <v>199</v>
      </c>
      <c r="BQ1" s="156" t="s">
        <v>176</v>
      </c>
      <c r="BR1" s="157" t="s">
        <v>222</v>
      </c>
      <c r="BS1" s="156" t="s">
        <v>206</v>
      </c>
      <c r="BT1" s="158"/>
      <c r="BU1" s="156" t="s">
        <v>13</v>
      </c>
      <c r="BV1" s="156" t="s">
        <v>204</v>
      </c>
      <c r="BW1" s="156" t="s">
        <v>176</v>
      </c>
      <c r="BX1" s="157" t="s">
        <v>222</v>
      </c>
      <c r="BY1" s="156" t="s">
        <v>206</v>
      </c>
      <c r="BZ1" s="158"/>
      <c r="CA1" s="156" t="s">
        <v>13</v>
      </c>
      <c r="CB1" s="156" t="s">
        <v>205</v>
      </c>
      <c r="CC1" s="156" t="s">
        <v>176</v>
      </c>
      <c r="CD1" s="157" t="s">
        <v>222</v>
      </c>
      <c r="CE1" s="156" t="s">
        <v>206</v>
      </c>
    </row>
    <row r="2" spans="1:83" x14ac:dyDescent="0.3">
      <c r="A2" s="155" t="str">
        <f>IF('Itemized Order'!A5="","",'Itemized Order'!A5)</f>
        <v/>
      </c>
      <c r="B2" s="155" t="str">
        <f>IF('Itemized Order'!B5="","",'Itemized Order'!B5)</f>
        <v/>
      </c>
      <c r="C2" s="155" t="str">
        <f>IF('Itemized Order'!C5="","",'Itemized Order'!C5)</f>
        <v/>
      </c>
      <c r="D2" s="155" t="str">
        <f>IF('Itemized Order'!D5="","",'Itemized Order'!D5)</f>
        <v/>
      </c>
      <c r="E2" s="183" t="str">
        <f>IF('Itemized Order'!E5="","",'Itemized Order'!E5)</f>
        <v/>
      </c>
      <c r="G2" s="155" t="str">
        <f>IF('Itemized Order'!G5="","",'Itemized Order'!G5)</f>
        <v>OCE-0170</v>
      </c>
      <c r="H2" s="155">
        <f>IF('Itemized Order'!H5="","",'Itemized Order'!H5)</f>
        <v>1</v>
      </c>
      <c r="I2" s="155">
        <f>IF('Itemized Order'!I5="","",'Itemized Order'!I5)</f>
        <v>1</v>
      </c>
      <c r="J2" s="155">
        <f>IF('Itemized Order'!J5="","",'Itemized Order'!J5)</f>
        <v>961.03</v>
      </c>
      <c r="K2" s="155" t="str">
        <f>IF('Itemized Order'!K5="","",'Itemized Order'!K5)</f>
        <v>11-26</v>
      </c>
      <c r="M2" s="155" t="str">
        <f>IF('Itemized Order'!M5="","",'Itemized Order'!M5)</f>
        <v/>
      </c>
      <c r="N2" s="155" t="str">
        <f>IF('Itemized Order'!N5="","",'Itemized Order'!N5)</f>
        <v/>
      </c>
      <c r="O2" s="155" t="str">
        <f>IF('Itemized Order'!O5="","",'Itemized Order'!O5)</f>
        <v/>
      </c>
      <c r="P2" s="155" t="str">
        <f>IF('Itemized Order'!P5="","",'Itemized Order'!P5)</f>
        <v/>
      </c>
      <c r="Q2" s="155" t="str">
        <f>IF('Itemized Order'!Q5="","",'Itemized Order'!Q5)</f>
        <v/>
      </c>
      <c r="S2" s="155" t="str">
        <f>IF('Itemized Order'!S5="","",'Itemized Order'!S5)</f>
        <v/>
      </c>
      <c r="T2" s="155" t="str">
        <f>IF('Itemized Order'!T5="","",'Itemized Order'!T5)</f>
        <v/>
      </c>
      <c r="U2" s="155" t="str">
        <f>IF('Itemized Order'!U5="","",'Itemized Order'!U5)</f>
        <v/>
      </c>
      <c r="V2" s="155" t="str">
        <f>IF('Itemized Order'!V5="","",'Itemized Order'!V5)</f>
        <v/>
      </c>
      <c r="W2" s="155" t="str">
        <f>IF('Itemized Order'!W5="","",'Itemized Order'!W5)</f>
        <v/>
      </c>
      <c r="Y2" s="155" t="str">
        <f>IF('Itemized Order'!Y5="","",'Itemized Order'!Y5)</f>
        <v/>
      </c>
      <c r="Z2" s="155" t="str">
        <f>IF('Itemized Order'!Z5="","",'Itemized Order'!Z5)</f>
        <v/>
      </c>
      <c r="AA2" s="155" t="str">
        <f>IF('Itemized Order'!AA5="","",'Itemized Order'!AA5)</f>
        <v/>
      </c>
      <c r="AB2" s="155" t="str">
        <f>IF('Itemized Order'!AB5="","",'Itemized Order'!AB5)</f>
        <v/>
      </c>
      <c r="AC2" s="155" t="str">
        <f>IF('Itemized Order'!AC5="","",'Itemized Order'!AC5)</f>
        <v/>
      </c>
      <c r="AE2" s="155" t="str">
        <f>IF('Itemized Order'!AE5="","",'Itemized Order'!AE5)</f>
        <v/>
      </c>
      <c r="AF2" s="155" t="str">
        <f>IF('Itemized Order'!AF5="","",'Itemized Order'!AF5)</f>
        <v/>
      </c>
      <c r="AG2" s="155" t="str">
        <f>IF('Itemized Order'!AG5="","",'Itemized Order'!AG5)</f>
        <v/>
      </c>
      <c r="AH2" s="155" t="str">
        <f>IF('Itemized Order'!AH5="","",'Itemized Order'!AH5)</f>
        <v/>
      </c>
      <c r="AI2" s="155" t="str">
        <f>IF('Itemized Order'!AI5="","",'Itemized Order'!AI5)</f>
        <v/>
      </c>
      <c r="AK2" s="155" t="str">
        <f>IF('Itemized Order'!AK5="","",'Itemized Order'!AK5)</f>
        <v/>
      </c>
      <c r="AL2" s="155" t="str">
        <f>IF('Itemized Order'!AL5="","",'Itemized Order'!AL5)</f>
        <v/>
      </c>
      <c r="AM2" s="155" t="str">
        <f>IF('Itemized Order'!AM5="","",'Itemized Order'!AM5)</f>
        <v/>
      </c>
      <c r="AN2" s="155" t="str">
        <f>IF('Itemized Order'!AN5="","",'Itemized Order'!AN5)</f>
        <v/>
      </c>
      <c r="AO2" s="155" t="str">
        <f>IF('Itemized Order'!AO5="","",'Itemized Order'!AO5)</f>
        <v/>
      </c>
      <c r="AQ2" s="155" t="str">
        <f>IF('Itemized Order'!AQ5="","",'Itemized Order'!AQ5)</f>
        <v/>
      </c>
      <c r="AR2" s="155" t="str">
        <f>IF('Itemized Order'!AR5="","",'Itemized Order'!AR5)</f>
        <v/>
      </c>
      <c r="AS2" s="155" t="str">
        <f>IF('Itemized Order'!AS5="","",'Itemized Order'!AS5)</f>
        <v/>
      </c>
      <c r="AT2" s="155" t="str">
        <f>IF('Itemized Order'!AT5="","",'Itemized Order'!AT5)</f>
        <v/>
      </c>
      <c r="AU2" s="155" t="str">
        <f>IF('Itemized Order'!AU5="","",'Itemized Order'!AU5)</f>
        <v/>
      </c>
      <c r="AW2" s="155" t="str">
        <f>IF('Itemized Order'!AW5="","",'Itemized Order'!AW5)</f>
        <v>OCE-0165</v>
      </c>
      <c r="AX2" s="155">
        <f>IF('Itemized Order'!AX5="","",'Itemized Order'!AX5)</f>
        <v>1</v>
      </c>
      <c r="AY2" s="155">
        <f>IF('Itemized Order'!AY5="","",'Itemized Order'!AY5)</f>
        <v>1</v>
      </c>
      <c r="AZ2" s="155">
        <f>IF('Itemized Order'!AZ5="","",'Itemized Order'!AZ5)</f>
        <v>91</v>
      </c>
      <c r="BA2" s="155" t="str">
        <f>IF('Itemized Order'!BA5="","",'Itemized Order'!BA5)</f>
        <v>13-01</v>
      </c>
      <c r="BC2" s="155" t="str">
        <f>IF('Itemized Order'!BC5="","",'Itemized Order'!BC5)</f>
        <v>OCE-0404</v>
      </c>
      <c r="BD2" s="155">
        <f>IF('Itemized Order'!BD5="","",'Itemized Order'!BD5)</f>
        <v>1</v>
      </c>
      <c r="BE2" s="155">
        <f>IF('Itemized Order'!BE5="","",'Itemized Order'!BE5)</f>
        <v>1</v>
      </c>
      <c r="BF2" s="155">
        <f>IF('Itemized Order'!BF5="","",'Itemized Order'!BF5)</f>
        <v>47</v>
      </c>
      <c r="BG2" s="155" t="str">
        <f>IF('Itemized Order'!BG5="","",'Itemized Order'!BG5)</f>
        <v>07-13</v>
      </c>
      <c r="BI2" s="155" t="str">
        <f>IF('Itemized Order'!BI5="","",'Itemized Order'!BI5)</f>
        <v>OCE-0408</v>
      </c>
      <c r="BJ2" s="155">
        <f>IF('Itemized Order'!BJ5="","",'Itemized Order'!BJ5)</f>
        <v>1</v>
      </c>
      <c r="BK2" s="155">
        <f>IF('Itemized Order'!BK5="","",'Itemized Order'!BK5)</f>
        <v>1</v>
      </c>
      <c r="BL2" s="155">
        <f>IF('Itemized Order'!BL5="","",'Itemized Order'!BL5)</f>
        <v>447</v>
      </c>
      <c r="BM2" s="155" t="str">
        <f>IF('Itemized Order'!BM5="","",'Itemized Order'!BM5)</f>
        <v>18-01</v>
      </c>
      <c r="BO2" s="155" t="str">
        <f>IF('Itemized Order'!BO5="","",'Itemized Order'!BO5)</f>
        <v/>
      </c>
      <c r="BP2" s="155" t="str">
        <f>IF('Itemized Order'!BP5="","",'Itemized Order'!BP5)</f>
        <v/>
      </c>
      <c r="BQ2" s="155" t="str">
        <f>IF('Itemized Order'!BQ5="","",'Itemized Order'!BQ5)</f>
        <v/>
      </c>
      <c r="BR2" s="155" t="str">
        <f>IF('Itemized Order'!BR5="","",'Itemized Order'!BR5)</f>
        <v/>
      </c>
      <c r="BS2" s="155" t="str">
        <f>IF('Itemized Order'!BS5="","",'Itemized Order'!BS5)</f>
        <v/>
      </c>
      <c r="BU2" s="155" t="str">
        <f>IF('Itemized Order'!BU5="","",'Itemized Order'!BU5)</f>
        <v/>
      </c>
      <c r="BV2" s="155" t="str">
        <f>IF('Itemized Order'!BV5="","",'Itemized Order'!BV5)</f>
        <v/>
      </c>
      <c r="BW2" s="155" t="str">
        <f>IF('Itemized Order'!BW5="","",'Itemized Order'!BW5)</f>
        <v/>
      </c>
      <c r="BX2" s="155" t="str">
        <f>IF('Itemized Order'!BX5="","",'Itemized Order'!BX5)</f>
        <v/>
      </c>
      <c r="BY2" s="155" t="str">
        <f>IF('Itemized Order'!BY5="","",'Itemized Order'!BY5)</f>
        <v/>
      </c>
      <c r="CA2" s="155" t="str">
        <f>IF('Itemized Order'!CA5="","",'Itemized Order'!CA5)</f>
        <v/>
      </c>
      <c r="CB2" s="155" t="str">
        <f>IF('Itemized Order'!CB5="","",'Itemized Order'!CB5)</f>
        <v/>
      </c>
      <c r="CC2" s="155" t="str">
        <f>IF('Itemized Order'!CC5="","",'Itemized Order'!CC5)</f>
        <v/>
      </c>
      <c r="CD2" s="155" t="str">
        <f>IF('Itemized Order'!CD5="","",'Itemized Order'!CD5)</f>
        <v/>
      </c>
      <c r="CE2" s="155" t="str">
        <f>IF('Itemized Order'!CE5="","",'Itemized Order'!CE5)</f>
        <v/>
      </c>
    </row>
    <row r="3" spans="1:83" x14ac:dyDescent="0.3">
      <c r="A3" s="155" t="str">
        <f>IF('Itemized Order'!A6="","",'Itemized Order'!A6)</f>
        <v/>
      </c>
      <c r="B3" s="155" t="str">
        <f>IF('Itemized Order'!B6="","",'Itemized Order'!B6)</f>
        <v/>
      </c>
      <c r="C3" s="155" t="str">
        <f>IF('Itemized Order'!C6="","",'Itemized Order'!C6)</f>
        <v/>
      </c>
      <c r="D3" s="155" t="str">
        <f>IF('Itemized Order'!D6="","",'Itemized Order'!D6)</f>
        <v/>
      </c>
      <c r="E3" s="183" t="str">
        <f>IF('Itemized Order'!E6="","",'Itemized Order'!E6)</f>
        <v/>
      </c>
      <c r="G3" s="155" t="str">
        <f>IF('Itemized Order'!G6="","",'Itemized Order'!G6)</f>
        <v/>
      </c>
      <c r="H3" s="155" t="str">
        <f>IF('Itemized Order'!H6="","",'Itemized Order'!H6)</f>
        <v/>
      </c>
      <c r="I3" s="155" t="str">
        <f>IF('Itemized Order'!I6="","",'Itemized Order'!I6)</f>
        <v/>
      </c>
      <c r="J3" s="155" t="str">
        <f>IF('Itemized Order'!J6="","",'Itemized Order'!J6)</f>
        <v/>
      </c>
      <c r="K3" s="155" t="str">
        <f>IF('Itemized Order'!K6="","",'Itemized Order'!K6)</f>
        <v/>
      </c>
      <c r="M3" s="155" t="str">
        <f>IF('Itemized Order'!M6="","",'Itemized Order'!M6)</f>
        <v/>
      </c>
      <c r="N3" s="155" t="str">
        <f>IF('Itemized Order'!N6="","",'Itemized Order'!N6)</f>
        <v/>
      </c>
      <c r="O3" s="155" t="str">
        <f>IF('Itemized Order'!O6="","",'Itemized Order'!O6)</f>
        <v/>
      </c>
      <c r="P3" s="155" t="str">
        <f>IF('Itemized Order'!P6="","",'Itemized Order'!P6)</f>
        <v/>
      </c>
      <c r="Q3" s="155" t="str">
        <f>IF('Itemized Order'!Q6="","",'Itemized Order'!Q6)</f>
        <v/>
      </c>
      <c r="S3" s="155" t="str">
        <f>IF('Itemized Order'!S6="","",'Itemized Order'!S6)</f>
        <v/>
      </c>
      <c r="T3" s="155" t="str">
        <f>IF('Itemized Order'!T6="","",'Itemized Order'!T6)</f>
        <v/>
      </c>
      <c r="U3" s="155" t="str">
        <f>IF('Itemized Order'!U6="","",'Itemized Order'!U6)</f>
        <v/>
      </c>
      <c r="V3" s="155" t="str">
        <f>IF('Itemized Order'!V6="","",'Itemized Order'!V6)</f>
        <v/>
      </c>
      <c r="W3" s="155" t="str">
        <f>IF('Itemized Order'!W6="","",'Itemized Order'!W6)</f>
        <v/>
      </c>
      <c r="Y3" s="155" t="str">
        <f>IF('Itemized Order'!Y6="","",'Itemized Order'!Y6)</f>
        <v/>
      </c>
      <c r="Z3" s="155" t="str">
        <f>IF('Itemized Order'!Z6="","",'Itemized Order'!Z6)</f>
        <v/>
      </c>
      <c r="AA3" s="155" t="str">
        <f>IF('Itemized Order'!AA6="","",'Itemized Order'!AA6)</f>
        <v/>
      </c>
      <c r="AB3" s="155" t="str">
        <f>IF('Itemized Order'!AB6="","",'Itemized Order'!AB6)</f>
        <v/>
      </c>
      <c r="AC3" s="155" t="str">
        <f>IF('Itemized Order'!AC6="","",'Itemized Order'!AC6)</f>
        <v/>
      </c>
      <c r="AE3" s="155" t="str">
        <f>IF('Itemized Order'!AE6="","",'Itemized Order'!AE6)</f>
        <v/>
      </c>
      <c r="AF3" s="155" t="str">
        <f>IF('Itemized Order'!AF6="","",'Itemized Order'!AF6)</f>
        <v/>
      </c>
      <c r="AG3" s="155" t="str">
        <f>IF('Itemized Order'!AG6="","",'Itemized Order'!AG6)</f>
        <v/>
      </c>
      <c r="AH3" s="155" t="str">
        <f>IF('Itemized Order'!AH6="","",'Itemized Order'!AH6)</f>
        <v/>
      </c>
      <c r="AI3" s="155" t="str">
        <f>IF('Itemized Order'!AI6="","",'Itemized Order'!AI6)</f>
        <v/>
      </c>
      <c r="AK3" s="155" t="str">
        <f>IF('Itemized Order'!AK6="","",'Itemized Order'!AK6)</f>
        <v/>
      </c>
      <c r="AL3" s="155" t="str">
        <f>IF('Itemized Order'!AL6="","",'Itemized Order'!AL6)</f>
        <v/>
      </c>
      <c r="AM3" s="155" t="str">
        <f>IF('Itemized Order'!AM6="","",'Itemized Order'!AM6)</f>
        <v/>
      </c>
      <c r="AN3" s="155" t="str">
        <f>IF('Itemized Order'!AN6="","",'Itemized Order'!AN6)</f>
        <v/>
      </c>
      <c r="AO3" s="155" t="str">
        <f>IF('Itemized Order'!AO6="","",'Itemized Order'!AO6)</f>
        <v/>
      </c>
      <c r="AQ3" s="155" t="str">
        <f>IF('Itemized Order'!AQ6="","",'Itemized Order'!AQ6)</f>
        <v/>
      </c>
      <c r="AR3" s="155" t="str">
        <f>IF('Itemized Order'!AR6="","",'Itemized Order'!AR6)</f>
        <v/>
      </c>
      <c r="AS3" s="155" t="str">
        <f>IF('Itemized Order'!AS6="","",'Itemized Order'!AS6)</f>
        <v/>
      </c>
      <c r="AT3" s="155" t="str">
        <f>IF('Itemized Order'!AT6="","",'Itemized Order'!AT6)</f>
        <v/>
      </c>
      <c r="AU3" s="155" t="str">
        <f>IF('Itemized Order'!AU6="","",'Itemized Order'!AU6)</f>
        <v/>
      </c>
      <c r="AW3" s="155" t="str">
        <f>IF('Itemized Order'!AW6="","",'Itemized Order'!AW6)</f>
        <v>OCE-0166</v>
      </c>
      <c r="AX3" s="155">
        <f>IF('Itemized Order'!AX6="","",'Itemized Order'!AX6)</f>
        <v>1</v>
      </c>
      <c r="AY3" s="155">
        <f>IF('Itemized Order'!AY6="","",'Itemized Order'!AY6)</f>
        <v>1</v>
      </c>
      <c r="AZ3" s="155">
        <f>IF('Itemized Order'!AZ6="","",'Itemized Order'!AZ6)</f>
        <v>103.97</v>
      </c>
      <c r="BA3" s="155" t="str">
        <f>IF('Itemized Order'!BA6="","",'Itemized Order'!BA6)</f>
        <v>13-01</v>
      </c>
      <c r="BC3" s="155" t="str">
        <f>IF('Itemized Order'!BC6="","",'Itemized Order'!BC6)</f>
        <v>OCE-0405</v>
      </c>
      <c r="BD3" s="155">
        <f>IF('Itemized Order'!BD6="","",'Itemized Order'!BD6)</f>
        <v>1</v>
      </c>
      <c r="BE3" s="155">
        <f>IF('Itemized Order'!BE6="","",'Itemized Order'!BE6)</f>
        <v>1</v>
      </c>
      <c r="BF3" s="155">
        <f>IF('Itemized Order'!BF6="","",'Itemized Order'!BF6)</f>
        <v>68</v>
      </c>
      <c r="BG3" s="155" t="str">
        <f>IF('Itemized Order'!BG6="","",'Itemized Order'!BG6)</f>
        <v>07-13</v>
      </c>
      <c r="BI3" s="155" t="str">
        <f>IF('Itemized Order'!BI6="","",'Itemized Order'!BI6)</f>
        <v/>
      </c>
      <c r="BJ3" s="155" t="str">
        <f>IF('Itemized Order'!BJ6="","",'Itemized Order'!BJ6)</f>
        <v/>
      </c>
      <c r="BK3" s="155" t="str">
        <f>IF('Itemized Order'!BK6="","",'Itemized Order'!BK6)</f>
        <v/>
      </c>
      <c r="BL3" s="155" t="str">
        <f>IF('Itemized Order'!BL6="","",'Itemized Order'!BL6)</f>
        <v/>
      </c>
      <c r="BM3" s="155" t="str">
        <f>IF('Itemized Order'!BM6="","",'Itemized Order'!BM6)</f>
        <v/>
      </c>
      <c r="BO3" s="155" t="str">
        <f>IF('Itemized Order'!BO6="","",'Itemized Order'!BO6)</f>
        <v/>
      </c>
      <c r="BP3" s="155" t="str">
        <f>IF('Itemized Order'!BP6="","",'Itemized Order'!BP6)</f>
        <v/>
      </c>
      <c r="BQ3" s="155" t="str">
        <f>IF('Itemized Order'!BQ6="","",'Itemized Order'!BQ6)</f>
        <v/>
      </c>
      <c r="BR3" s="155" t="str">
        <f>IF('Itemized Order'!BR6="","",'Itemized Order'!BR6)</f>
        <v/>
      </c>
      <c r="BS3" s="155" t="str">
        <f>IF('Itemized Order'!BS6="","",'Itemized Order'!BS6)</f>
        <v/>
      </c>
      <c r="BU3" s="155" t="str">
        <f>IF('Itemized Order'!BU6="","",'Itemized Order'!BU6)</f>
        <v/>
      </c>
      <c r="BV3" s="155" t="str">
        <f>IF('Itemized Order'!BV6="","",'Itemized Order'!BV6)</f>
        <v/>
      </c>
      <c r="BW3" s="155" t="str">
        <f>IF('Itemized Order'!BW6="","",'Itemized Order'!BW6)</f>
        <v/>
      </c>
      <c r="BX3" s="155" t="str">
        <f>IF('Itemized Order'!BX6="","",'Itemized Order'!BX6)</f>
        <v/>
      </c>
      <c r="BY3" s="155" t="str">
        <f>IF('Itemized Order'!BY6="","",'Itemized Order'!BY6)</f>
        <v/>
      </c>
      <c r="CA3" s="155" t="str">
        <f>IF('Itemized Order'!CA6="","",'Itemized Order'!CA6)</f>
        <v/>
      </c>
      <c r="CB3" s="155" t="str">
        <f>IF('Itemized Order'!CB6="","",'Itemized Order'!CB6)</f>
        <v/>
      </c>
      <c r="CC3" s="155" t="str">
        <f>IF('Itemized Order'!CC6="","",'Itemized Order'!CC6)</f>
        <v/>
      </c>
      <c r="CD3" s="155" t="str">
        <f>IF('Itemized Order'!CD6="","",'Itemized Order'!CD6)</f>
        <v/>
      </c>
      <c r="CE3" s="155" t="str">
        <f>IF('Itemized Order'!CE6="","",'Itemized Order'!CE6)</f>
        <v/>
      </c>
    </row>
    <row r="4" spans="1:83" x14ac:dyDescent="0.3">
      <c r="A4" s="155" t="str">
        <f>IF('Itemized Order'!A7="","",'Itemized Order'!A7)</f>
        <v/>
      </c>
      <c r="B4" s="155" t="str">
        <f>IF('Itemized Order'!B7="","",'Itemized Order'!B7)</f>
        <v/>
      </c>
      <c r="C4" s="155" t="str">
        <f>IF('Itemized Order'!C7="","",'Itemized Order'!C7)</f>
        <v/>
      </c>
      <c r="D4" s="155" t="str">
        <f>IF('Itemized Order'!D7="","",'Itemized Order'!D7)</f>
        <v/>
      </c>
      <c r="E4" s="183" t="str">
        <f>IF('Itemized Order'!E7="","",'Itemized Order'!E7)</f>
        <v/>
      </c>
      <c r="G4" s="155" t="str">
        <f>IF('Itemized Order'!G7="","",'Itemized Order'!G7)</f>
        <v/>
      </c>
      <c r="H4" s="155" t="str">
        <f>IF('Itemized Order'!H7="","",'Itemized Order'!H7)</f>
        <v/>
      </c>
      <c r="I4" s="155" t="str">
        <f>IF('Itemized Order'!I7="","",'Itemized Order'!I7)</f>
        <v/>
      </c>
      <c r="J4" s="155" t="str">
        <f>IF('Itemized Order'!J7="","",'Itemized Order'!J7)</f>
        <v/>
      </c>
      <c r="K4" s="155" t="str">
        <f>IF('Itemized Order'!K7="","",'Itemized Order'!K7)</f>
        <v/>
      </c>
      <c r="M4" s="155" t="str">
        <f>IF('Itemized Order'!M7="","",'Itemized Order'!M7)</f>
        <v/>
      </c>
      <c r="N4" s="155" t="str">
        <f>IF('Itemized Order'!N7="","",'Itemized Order'!N7)</f>
        <v/>
      </c>
      <c r="O4" s="155" t="str">
        <f>IF('Itemized Order'!O7="","",'Itemized Order'!O7)</f>
        <v/>
      </c>
      <c r="P4" s="155" t="str">
        <f>IF('Itemized Order'!P7="","",'Itemized Order'!P7)</f>
        <v/>
      </c>
      <c r="Q4" s="155" t="str">
        <f>IF('Itemized Order'!Q7="","",'Itemized Order'!Q7)</f>
        <v/>
      </c>
      <c r="S4" s="155" t="str">
        <f>IF('Itemized Order'!S7="","",'Itemized Order'!S7)</f>
        <v/>
      </c>
      <c r="T4" s="155" t="str">
        <f>IF('Itemized Order'!T7="","",'Itemized Order'!T7)</f>
        <v/>
      </c>
      <c r="U4" s="155" t="str">
        <f>IF('Itemized Order'!U7="","",'Itemized Order'!U7)</f>
        <v/>
      </c>
      <c r="V4" s="155" t="str">
        <f>IF('Itemized Order'!V7="","",'Itemized Order'!V7)</f>
        <v/>
      </c>
      <c r="W4" s="155" t="str">
        <f>IF('Itemized Order'!W7="","",'Itemized Order'!W7)</f>
        <v/>
      </c>
      <c r="Y4" s="155" t="str">
        <f>IF('Itemized Order'!Y7="","",'Itemized Order'!Y7)</f>
        <v/>
      </c>
      <c r="Z4" s="155" t="str">
        <f>IF('Itemized Order'!Z7="","",'Itemized Order'!Z7)</f>
        <v/>
      </c>
      <c r="AA4" s="155" t="str">
        <f>IF('Itemized Order'!AA7="","",'Itemized Order'!AA7)</f>
        <v/>
      </c>
      <c r="AB4" s="155" t="str">
        <f>IF('Itemized Order'!AB7="","",'Itemized Order'!AB7)</f>
        <v/>
      </c>
      <c r="AC4" s="155" t="str">
        <f>IF('Itemized Order'!AC7="","",'Itemized Order'!AC7)</f>
        <v/>
      </c>
      <c r="AE4" s="155" t="str">
        <f>IF('Itemized Order'!AE7="","",'Itemized Order'!AE7)</f>
        <v/>
      </c>
      <c r="AF4" s="155" t="str">
        <f>IF('Itemized Order'!AF7="","",'Itemized Order'!AF7)</f>
        <v/>
      </c>
      <c r="AG4" s="155" t="str">
        <f>IF('Itemized Order'!AG7="","",'Itemized Order'!AG7)</f>
        <v/>
      </c>
      <c r="AH4" s="155" t="str">
        <f>IF('Itemized Order'!AH7="","",'Itemized Order'!AH7)</f>
        <v/>
      </c>
      <c r="AI4" s="155" t="str">
        <f>IF('Itemized Order'!AI7="","",'Itemized Order'!AI7)</f>
        <v/>
      </c>
      <c r="AK4" s="155" t="str">
        <f>IF('Itemized Order'!AK7="","",'Itemized Order'!AK7)</f>
        <v/>
      </c>
      <c r="AL4" s="155" t="str">
        <f>IF('Itemized Order'!AL7="","",'Itemized Order'!AL7)</f>
        <v/>
      </c>
      <c r="AM4" s="155" t="str">
        <f>IF('Itemized Order'!AM7="","",'Itemized Order'!AM7)</f>
        <v/>
      </c>
      <c r="AN4" s="155" t="str">
        <f>IF('Itemized Order'!AN7="","",'Itemized Order'!AN7)</f>
        <v/>
      </c>
      <c r="AO4" s="155" t="str">
        <f>IF('Itemized Order'!AO7="","",'Itemized Order'!AO7)</f>
        <v/>
      </c>
      <c r="AQ4" s="155" t="str">
        <f>IF('Itemized Order'!AQ7="","",'Itemized Order'!AQ7)</f>
        <v/>
      </c>
      <c r="AR4" s="155" t="str">
        <f>IF('Itemized Order'!AR7="","",'Itemized Order'!AR7)</f>
        <v/>
      </c>
      <c r="AS4" s="155" t="str">
        <f>IF('Itemized Order'!AS7="","",'Itemized Order'!AS7)</f>
        <v/>
      </c>
      <c r="AT4" s="155" t="str">
        <f>IF('Itemized Order'!AT7="","",'Itemized Order'!AT7)</f>
        <v/>
      </c>
      <c r="AU4" s="155" t="str">
        <f>IF('Itemized Order'!AU7="","",'Itemized Order'!AU7)</f>
        <v/>
      </c>
      <c r="AW4" s="155" t="str">
        <f>IF('Itemized Order'!AW7="","",'Itemized Order'!AW7)</f>
        <v>OCE-0167</v>
      </c>
      <c r="AX4" s="155">
        <f>IF('Itemized Order'!AX7="","",'Itemized Order'!AX7)</f>
        <v>1</v>
      </c>
      <c r="AY4" s="155">
        <f>IF('Itemized Order'!AY7="","",'Itemized Order'!AY7)</f>
        <v>1</v>
      </c>
      <c r="AZ4" s="155">
        <f>IF('Itemized Order'!AZ7="","",'Itemized Order'!AZ7)</f>
        <v>111.38</v>
      </c>
      <c r="BA4" s="155" t="str">
        <f>IF('Itemized Order'!BA7="","",'Itemized Order'!BA7)</f>
        <v>13-01</v>
      </c>
      <c r="BC4" s="155" t="str">
        <f>IF('Itemized Order'!BC7="","",'Itemized Order'!BC7)</f>
        <v>OCE-0406</v>
      </c>
      <c r="BD4" s="155">
        <f>IF('Itemized Order'!BD7="","",'Itemized Order'!BD7)</f>
        <v>1</v>
      </c>
      <c r="BE4" s="155">
        <f>IF('Itemized Order'!BE7="","",'Itemized Order'!BE7)</f>
        <v>1</v>
      </c>
      <c r="BF4" s="155">
        <f>IF('Itemized Order'!BF7="","",'Itemized Order'!BF7)</f>
        <v>106</v>
      </c>
      <c r="BG4" s="155" t="str">
        <f>IF('Itemized Order'!BG7="","",'Itemized Order'!BG7)</f>
        <v>07-13</v>
      </c>
      <c r="BI4" s="155" t="str">
        <f>IF('Itemized Order'!BI7="","",'Itemized Order'!BI7)</f>
        <v/>
      </c>
      <c r="BJ4" s="155" t="str">
        <f>IF('Itemized Order'!BJ7="","",'Itemized Order'!BJ7)</f>
        <v/>
      </c>
      <c r="BK4" s="155" t="str">
        <f>IF('Itemized Order'!BK7="","",'Itemized Order'!BK7)</f>
        <v/>
      </c>
      <c r="BL4" s="155" t="str">
        <f>IF('Itemized Order'!BL7="","",'Itemized Order'!BL7)</f>
        <v/>
      </c>
      <c r="BM4" s="155" t="str">
        <f>IF('Itemized Order'!BM7="","",'Itemized Order'!BM7)</f>
        <v/>
      </c>
      <c r="BO4" s="155" t="str">
        <f>IF('Itemized Order'!BO7="","",'Itemized Order'!BO7)</f>
        <v/>
      </c>
      <c r="BP4" s="155" t="str">
        <f>IF('Itemized Order'!BP7="","",'Itemized Order'!BP7)</f>
        <v/>
      </c>
      <c r="BQ4" s="155" t="str">
        <f>IF('Itemized Order'!BQ7="","",'Itemized Order'!BQ7)</f>
        <v/>
      </c>
      <c r="BR4" s="155" t="str">
        <f>IF('Itemized Order'!BR7="","",'Itemized Order'!BR7)</f>
        <v/>
      </c>
      <c r="BS4" s="155" t="str">
        <f>IF('Itemized Order'!BS7="","",'Itemized Order'!BS7)</f>
        <v/>
      </c>
      <c r="BU4" s="155" t="str">
        <f>IF('Itemized Order'!BU7="","",'Itemized Order'!BU7)</f>
        <v/>
      </c>
      <c r="BV4" s="155" t="str">
        <f>IF('Itemized Order'!BV7="","",'Itemized Order'!BV7)</f>
        <v/>
      </c>
      <c r="BW4" s="155" t="str">
        <f>IF('Itemized Order'!BW7="","",'Itemized Order'!BW7)</f>
        <v/>
      </c>
      <c r="BX4" s="155" t="str">
        <f>IF('Itemized Order'!BX7="","",'Itemized Order'!BX7)</f>
        <v/>
      </c>
      <c r="BY4" s="155" t="str">
        <f>IF('Itemized Order'!BY7="","",'Itemized Order'!BY7)</f>
        <v/>
      </c>
      <c r="CA4" s="155" t="str">
        <f>IF('Itemized Order'!CA7="","",'Itemized Order'!CA7)</f>
        <v/>
      </c>
      <c r="CB4" s="155" t="str">
        <f>IF('Itemized Order'!CB7="","",'Itemized Order'!CB7)</f>
        <v/>
      </c>
      <c r="CC4" s="155" t="str">
        <f>IF('Itemized Order'!CC7="","",'Itemized Order'!CC7)</f>
        <v/>
      </c>
      <c r="CD4" s="155" t="str">
        <f>IF('Itemized Order'!CD7="","",'Itemized Order'!CD7)</f>
        <v/>
      </c>
      <c r="CE4" s="155" t="str">
        <f>IF('Itemized Order'!CE7="","",'Itemized Order'!CE7)</f>
        <v/>
      </c>
    </row>
    <row r="5" spans="1:83" x14ac:dyDescent="0.3">
      <c r="A5" s="155" t="str">
        <f>IF('Itemized Order'!A8="","",'Itemized Order'!A8)</f>
        <v/>
      </c>
      <c r="B5" s="155" t="str">
        <f>IF('Itemized Order'!B8="","",'Itemized Order'!B8)</f>
        <v/>
      </c>
      <c r="C5" s="155" t="str">
        <f>IF('Itemized Order'!C8="","",'Itemized Order'!C8)</f>
        <v/>
      </c>
      <c r="D5" s="155" t="str">
        <f>IF('Itemized Order'!D8="","",'Itemized Order'!D8)</f>
        <v/>
      </c>
      <c r="E5" s="183" t="str">
        <f>IF('Itemized Order'!E8="","",'Itemized Order'!E8)</f>
        <v/>
      </c>
      <c r="G5" s="155" t="str">
        <f>IF('Itemized Order'!G8="","",'Itemized Order'!G8)</f>
        <v/>
      </c>
      <c r="H5" s="155" t="str">
        <f>IF('Itemized Order'!H8="","",'Itemized Order'!H8)</f>
        <v/>
      </c>
      <c r="I5" s="155" t="str">
        <f>IF('Itemized Order'!I8="","",'Itemized Order'!I8)</f>
        <v/>
      </c>
      <c r="J5" s="155" t="str">
        <f>IF('Itemized Order'!J8="","",'Itemized Order'!J8)</f>
        <v/>
      </c>
      <c r="K5" s="155" t="str">
        <f>IF('Itemized Order'!K8="","",'Itemized Order'!K8)</f>
        <v/>
      </c>
      <c r="M5" s="155" t="str">
        <f>IF('Itemized Order'!M8="","",'Itemized Order'!M8)</f>
        <v/>
      </c>
      <c r="N5" s="155" t="str">
        <f>IF('Itemized Order'!N8="","",'Itemized Order'!N8)</f>
        <v/>
      </c>
      <c r="O5" s="155" t="str">
        <f>IF('Itemized Order'!O8="","",'Itemized Order'!O8)</f>
        <v/>
      </c>
      <c r="P5" s="155" t="str">
        <f>IF('Itemized Order'!P8="","",'Itemized Order'!P8)</f>
        <v/>
      </c>
      <c r="Q5" s="155" t="str">
        <f>IF('Itemized Order'!Q8="","",'Itemized Order'!Q8)</f>
        <v/>
      </c>
      <c r="S5" s="155" t="str">
        <f>IF('Itemized Order'!S8="","",'Itemized Order'!S8)</f>
        <v/>
      </c>
      <c r="T5" s="155" t="str">
        <f>IF('Itemized Order'!T8="","",'Itemized Order'!T8)</f>
        <v/>
      </c>
      <c r="U5" s="155" t="str">
        <f>IF('Itemized Order'!U8="","",'Itemized Order'!U8)</f>
        <v/>
      </c>
      <c r="V5" s="155" t="str">
        <f>IF('Itemized Order'!V8="","",'Itemized Order'!V8)</f>
        <v/>
      </c>
      <c r="W5" s="155" t="str">
        <f>IF('Itemized Order'!W8="","",'Itemized Order'!W8)</f>
        <v/>
      </c>
      <c r="Y5" s="155" t="str">
        <f>IF('Itemized Order'!Y8="","",'Itemized Order'!Y8)</f>
        <v/>
      </c>
      <c r="Z5" s="155" t="str">
        <f>IF('Itemized Order'!Z8="","",'Itemized Order'!Z8)</f>
        <v/>
      </c>
      <c r="AA5" s="155" t="str">
        <f>IF('Itemized Order'!AA8="","",'Itemized Order'!AA8)</f>
        <v/>
      </c>
      <c r="AB5" s="155" t="str">
        <f>IF('Itemized Order'!AB8="","",'Itemized Order'!AB8)</f>
        <v/>
      </c>
      <c r="AC5" s="155" t="str">
        <f>IF('Itemized Order'!AC8="","",'Itemized Order'!AC8)</f>
        <v/>
      </c>
      <c r="AE5" s="155" t="str">
        <f>IF('Itemized Order'!AE8="","",'Itemized Order'!AE8)</f>
        <v/>
      </c>
      <c r="AF5" s="155" t="str">
        <f>IF('Itemized Order'!AF8="","",'Itemized Order'!AF8)</f>
        <v/>
      </c>
      <c r="AG5" s="155" t="str">
        <f>IF('Itemized Order'!AG8="","",'Itemized Order'!AG8)</f>
        <v/>
      </c>
      <c r="AH5" s="155" t="str">
        <f>IF('Itemized Order'!AH8="","",'Itemized Order'!AH8)</f>
        <v/>
      </c>
      <c r="AI5" s="155" t="str">
        <f>IF('Itemized Order'!AI8="","",'Itemized Order'!AI8)</f>
        <v/>
      </c>
      <c r="AK5" s="155" t="str">
        <f>IF('Itemized Order'!AK8="","",'Itemized Order'!AK8)</f>
        <v/>
      </c>
      <c r="AL5" s="155" t="str">
        <f>IF('Itemized Order'!AL8="","",'Itemized Order'!AL8)</f>
        <v/>
      </c>
      <c r="AM5" s="155" t="str">
        <f>IF('Itemized Order'!AM8="","",'Itemized Order'!AM8)</f>
        <v/>
      </c>
      <c r="AN5" s="155" t="str">
        <f>IF('Itemized Order'!AN8="","",'Itemized Order'!AN8)</f>
        <v/>
      </c>
      <c r="AO5" s="155" t="str">
        <f>IF('Itemized Order'!AO8="","",'Itemized Order'!AO8)</f>
        <v/>
      </c>
      <c r="AQ5" s="155" t="str">
        <f>IF('Itemized Order'!AQ8="","",'Itemized Order'!AQ8)</f>
        <v/>
      </c>
      <c r="AR5" s="155" t="str">
        <f>IF('Itemized Order'!AR8="","",'Itemized Order'!AR8)</f>
        <v/>
      </c>
      <c r="AS5" s="155" t="str">
        <f>IF('Itemized Order'!AS8="","",'Itemized Order'!AS8)</f>
        <v/>
      </c>
      <c r="AT5" s="155" t="str">
        <f>IF('Itemized Order'!AT8="","",'Itemized Order'!AT8)</f>
        <v/>
      </c>
      <c r="AU5" s="155" t="str">
        <f>IF('Itemized Order'!AU8="","",'Itemized Order'!AU8)</f>
        <v/>
      </c>
      <c r="AW5" s="155" t="str">
        <f>IF('Itemized Order'!AW8="","",'Itemized Order'!AW8)</f>
        <v>OCE-0168</v>
      </c>
      <c r="AX5" s="155">
        <f>IF('Itemized Order'!AX8="","",'Itemized Order'!AX8)</f>
        <v>1</v>
      </c>
      <c r="AY5" s="155">
        <f>IF('Itemized Order'!AY8="","",'Itemized Order'!AY8)</f>
        <v>1</v>
      </c>
      <c r="AZ5" s="155">
        <f>IF('Itemized Order'!AZ8="","",'Itemized Order'!AZ8)</f>
        <v>110.2</v>
      </c>
      <c r="BA5" s="155" t="str">
        <f>IF('Itemized Order'!BA8="","",'Itemized Order'!BA8)</f>
        <v>13-01</v>
      </c>
      <c r="BC5" s="155" t="str">
        <f>IF('Itemized Order'!BC8="","",'Itemized Order'!BC8)</f>
        <v/>
      </c>
      <c r="BD5" s="155" t="str">
        <f>IF('Itemized Order'!BD8="","",'Itemized Order'!BD8)</f>
        <v/>
      </c>
      <c r="BE5" s="155" t="str">
        <f>IF('Itemized Order'!BE8="","",'Itemized Order'!BE8)</f>
        <v/>
      </c>
      <c r="BF5" s="155" t="str">
        <f>IF('Itemized Order'!BF8="","",'Itemized Order'!BF8)</f>
        <v/>
      </c>
      <c r="BG5" s="155" t="str">
        <f>IF('Itemized Order'!BG8="","",'Itemized Order'!BG8)</f>
        <v/>
      </c>
      <c r="BI5" s="155" t="str">
        <f>IF('Itemized Order'!BI8="","",'Itemized Order'!BI8)</f>
        <v/>
      </c>
      <c r="BJ5" s="155" t="str">
        <f>IF('Itemized Order'!BJ8="","",'Itemized Order'!BJ8)</f>
        <v/>
      </c>
      <c r="BK5" s="155" t="str">
        <f>IF('Itemized Order'!BK8="","",'Itemized Order'!BK8)</f>
        <v/>
      </c>
      <c r="BL5" s="155" t="str">
        <f>IF('Itemized Order'!BL8="","",'Itemized Order'!BL8)</f>
        <v/>
      </c>
      <c r="BM5" s="155" t="str">
        <f>IF('Itemized Order'!BM8="","",'Itemized Order'!BM8)</f>
        <v/>
      </c>
      <c r="BO5" s="155" t="str">
        <f>IF('Itemized Order'!BO8="","",'Itemized Order'!BO8)</f>
        <v/>
      </c>
      <c r="BP5" s="155" t="str">
        <f>IF('Itemized Order'!BP8="","",'Itemized Order'!BP8)</f>
        <v/>
      </c>
      <c r="BQ5" s="155" t="str">
        <f>IF('Itemized Order'!BQ8="","",'Itemized Order'!BQ8)</f>
        <v/>
      </c>
      <c r="BR5" s="155" t="str">
        <f>IF('Itemized Order'!BR8="","",'Itemized Order'!BR8)</f>
        <v/>
      </c>
      <c r="BS5" s="155" t="str">
        <f>IF('Itemized Order'!BS8="","",'Itemized Order'!BS8)</f>
        <v/>
      </c>
      <c r="BU5" s="155" t="str">
        <f>IF('Itemized Order'!BU8="","",'Itemized Order'!BU8)</f>
        <v/>
      </c>
      <c r="BV5" s="155" t="str">
        <f>IF('Itemized Order'!BV8="","",'Itemized Order'!BV8)</f>
        <v/>
      </c>
      <c r="BW5" s="155" t="str">
        <f>IF('Itemized Order'!BW8="","",'Itemized Order'!BW8)</f>
        <v/>
      </c>
      <c r="BX5" s="155" t="str">
        <f>IF('Itemized Order'!BX8="","",'Itemized Order'!BX8)</f>
        <v/>
      </c>
      <c r="BY5" s="155" t="str">
        <f>IF('Itemized Order'!BY8="","",'Itemized Order'!BY8)</f>
        <v/>
      </c>
      <c r="CA5" s="155" t="str">
        <f>IF('Itemized Order'!CA8="","",'Itemized Order'!CA8)</f>
        <v/>
      </c>
      <c r="CB5" s="155" t="str">
        <f>IF('Itemized Order'!CB8="","",'Itemized Order'!CB8)</f>
        <v/>
      </c>
      <c r="CC5" s="155" t="str">
        <f>IF('Itemized Order'!CC8="","",'Itemized Order'!CC8)</f>
        <v/>
      </c>
      <c r="CD5" s="155" t="str">
        <f>IF('Itemized Order'!CD8="","",'Itemized Order'!CD8)</f>
        <v/>
      </c>
      <c r="CE5" s="155" t="str">
        <f>IF('Itemized Order'!CE8="","",'Itemized Order'!CE8)</f>
        <v/>
      </c>
    </row>
    <row r="6" spans="1:83" x14ac:dyDescent="0.3">
      <c r="A6" s="155" t="str">
        <f>IF('Itemized Order'!A9="","",'Itemized Order'!A9)</f>
        <v/>
      </c>
      <c r="B6" s="155" t="str">
        <f>IF('Itemized Order'!B9="","",'Itemized Order'!B9)</f>
        <v/>
      </c>
      <c r="C6" s="155" t="str">
        <f>IF('Itemized Order'!C9="","",'Itemized Order'!C9)</f>
        <v/>
      </c>
      <c r="D6" s="155" t="str">
        <f>IF('Itemized Order'!D9="","",'Itemized Order'!D9)</f>
        <v/>
      </c>
      <c r="E6" s="183" t="str">
        <f>IF('Itemized Order'!E9="","",'Itemized Order'!E9)</f>
        <v/>
      </c>
      <c r="G6" s="155" t="str">
        <f>IF('Itemized Order'!G9="","",'Itemized Order'!G9)</f>
        <v/>
      </c>
      <c r="H6" s="155" t="str">
        <f>IF('Itemized Order'!H9="","",'Itemized Order'!H9)</f>
        <v/>
      </c>
      <c r="I6" s="155" t="str">
        <f>IF('Itemized Order'!I9="","",'Itemized Order'!I9)</f>
        <v/>
      </c>
      <c r="J6" s="155" t="str">
        <f>IF('Itemized Order'!J9="","",'Itemized Order'!J9)</f>
        <v/>
      </c>
      <c r="K6" s="155" t="str">
        <f>IF('Itemized Order'!K9="","",'Itemized Order'!K9)</f>
        <v/>
      </c>
      <c r="M6" s="155" t="str">
        <f>IF('Itemized Order'!M9="","",'Itemized Order'!M9)</f>
        <v/>
      </c>
      <c r="N6" s="155" t="str">
        <f>IF('Itemized Order'!N9="","",'Itemized Order'!N9)</f>
        <v/>
      </c>
      <c r="O6" s="155" t="str">
        <f>IF('Itemized Order'!O9="","",'Itemized Order'!O9)</f>
        <v/>
      </c>
      <c r="P6" s="155" t="str">
        <f>IF('Itemized Order'!P9="","",'Itemized Order'!P9)</f>
        <v/>
      </c>
      <c r="Q6" s="155" t="str">
        <f>IF('Itemized Order'!Q9="","",'Itemized Order'!Q9)</f>
        <v/>
      </c>
      <c r="S6" s="155" t="str">
        <f>IF('Itemized Order'!S9="","",'Itemized Order'!S9)</f>
        <v/>
      </c>
      <c r="T6" s="155" t="str">
        <f>IF('Itemized Order'!T9="","",'Itemized Order'!T9)</f>
        <v/>
      </c>
      <c r="U6" s="155" t="str">
        <f>IF('Itemized Order'!U9="","",'Itemized Order'!U9)</f>
        <v/>
      </c>
      <c r="V6" s="155" t="str">
        <f>IF('Itemized Order'!V9="","",'Itemized Order'!V9)</f>
        <v/>
      </c>
      <c r="W6" s="155" t="str">
        <f>IF('Itemized Order'!W9="","",'Itemized Order'!W9)</f>
        <v/>
      </c>
      <c r="Y6" s="155" t="str">
        <f>IF('Itemized Order'!Y9="","",'Itemized Order'!Y9)</f>
        <v/>
      </c>
      <c r="Z6" s="155" t="str">
        <f>IF('Itemized Order'!Z9="","",'Itemized Order'!Z9)</f>
        <v/>
      </c>
      <c r="AA6" s="155" t="str">
        <f>IF('Itemized Order'!AA9="","",'Itemized Order'!AA9)</f>
        <v/>
      </c>
      <c r="AB6" s="155" t="str">
        <f>IF('Itemized Order'!AB9="","",'Itemized Order'!AB9)</f>
        <v/>
      </c>
      <c r="AC6" s="155" t="str">
        <f>IF('Itemized Order'!AC9="","",'Itemized Order'!AC9)</f>
        <v/>
      </c>
      <c r="AE6" s="155" t="str">
        <f>IF('Itemized Order'!AE9="","",'Itemized Order'!AE9)</f>
        <v/>
      </c>
      <c r="AF6" s="155" t="str">
        <f>IF('Itemized Order'!AF9="","",'Itemized Order'!AF9)</f>
        <v/>
      </c>
      <c r="AG6" s="155" t="str">
        <f>IF('Itemized Order'!AG9="","",'Itemized Order'!AG9)</f>
        <v/>
      </c>
      <c r="AH6" s="155" t="str">
        <f>IF('Itemized Order'!AH9="","",'Itemized Order'!AH9)</f>
        <v/>
      </c>
      <c r="AI6" s="155" t="str">
        <f>IF('Itemized Order'!AI9="","",'Itemized Order'!AI9)</f>
        <v/>
      </c>
      <c r="AK6" s="155" t="str">
        <f>IF('Itemized Order'!AK9="","",'Itemized Order'!AK9)</f>
        <v/>
      </c>
      <c r="AL6" s="155" t="str">
        <f>IF('Itemized Order'!AL9="","",'Itemized Order'!AL9)</f>
        <v/>
      </c>
      <c r="AM6" s="155" t="str">
        <f>IF('Itemized Order'!AM9="","",'Itemized Order'!AM9)</f>
        <v/>
      </c>
      <c r="AN6" s="155" t="str">
        <f>IF('Itemized Order'!AN9="","",'Itemized Order'!AN9)</f>
        <v/>
      </c>
      <c r="AO6" s="155" t="str">
        <f>IF('Itemized Order'!AO9="","",'Itemized Order'!AO9)</f>
        <v/>
      </c>
      <c r="AQ6" s="155" t="str">
        <f>IF('Itemized Order'!AQ9="","",'Itemized Order'!AQ9)</f>
        <v/>
      </c>
      <c r="AR6" s="155" t="str">
        <f>IF('Itemized Order'!AR9="","",'Itemized Order'!AR9)</f>
        <v/>
      </c>
      <c r="AS6" s="155" t="str">
        <f>IF('Itemized Order'!AS9="","",'Itemized Order'!AS9)</f>
        <v/>
      </c>
      <c r="AT6" s="155" t="str">
        <f>IF('Itemized Order'!AT9="","",'Itemized Order'!AT9)</f>
        <v/>
      </c>
      <c r="AU6" s="155" t="str">
        <f>IF('Itemized Order'!AU9="","",'Itemized Order'!AU9)</f>
        <v/>
      </c>
      <c r="AW6" s="155" t="str">
        <f>IF('Itemized Order'!AW9="","",'Itemized Order'!AW9)</f>
        <v>OCE-0169</v>
      </c>
      <c r="AX6" s="155">
        <f>IF('Itemized Order'!AX9="","",'Itemized Order'!AX9)</f>
        <v>1</v>
      </c>
      <c r="AY6" s="155">
        <f>IF('Itemized Order'!AY9="","",'Itemized Order'!AY9)</f>
        <v>1</v>
      </c>
      <c r="AZ6" s="155">
        <f>IF('Itemized Order'!AZ9="","",'Itemized Order'!AZ9)</f>
        <v>114.79</v>
      </c>
      <c r="BA6" s="155" t="str">
        <f>IF('Itemized Order'!BA9="","",'Itemized Order'!BA9)</f>
        <v>13-01</v>
      </c>
      <c r="BC6" s="155" t="str">
        <f>IF('Itemized Order'!BC9="","",'Itemized Order'!BC9)</f>
        <v/>
      </c>
      <c r="BD6" s="155" t="str">
        <f>IF('Itemized Order'!BD9="","",'Itemized Order'!BD9)</f>
        <v/>
      </c>
      <c r="BE6" s="155" t="str">
        <f>IF('Itemized Order'!BE9="","",'Itemized Order'!BE9)</f>
        <v/>
      </c>
      <c r="BF6" s="155" t="str">
        <f>IF('Itemized Order'!BF9="","",'Itemized Order'!BF9)</f>
        <v/>
      </c>
      <c r="BG6" s="155" t="str">
        <f>IF('Itemized Order'!BG9="","",'Itemized Order'!BG9)</f>
        <v/>
      </c>
      <c r="BI6" s="155" t="str">
        <f>IF('Itemized Order'!BI9="","",'Itemized Order'!BI9)</f>
        <v/>
      </c>
      <c r="BJ6" s="155" t="str">
        <f>IF('Itemized Order'!BJ9="","",'Itemized Order'!BJ9)</f>
        <v/>
      </c>
      <c r="BK6" s="155" t="str">
        <f>IF('Itemized Order'!BK9="","",'Itemized Order'!BK9)</f>
        <v/>
      </c>
      <c r="BL6" s="155" t="str">
        <f>IF('Itemized Order'!BL9="","",'Itemized Order'!BL9)</f>
        <v/>
      </c>
      <c r="BM6" s="155" t="str">
        <f>IF('Itemized Order'!BM9="","",'Itemized Order'!BM9)</f>
        <v/>
      </c>
      <c r="BO6" s="155" t="str">
        <f>IF('Itemized Order'!BO9="","",'Itemized Order'!BO9)</f>
        <v/>
      </c>
      <c r="BP6" s="155" t="str">
        <f>IF('Itemized Order'!BP9="","",'Itemized Order'!BP9)</f>
        <v/>
      </c>
      <c r="BQ6" s="155" t="str">
        <f>IF('Itemized Order'!BQ9="","",'Itemized Order'!BQ9)</f>
        <v/>
      </c>
      <c r="BR6" s="155" t="str">
        <f>IF('Itemized Order'!BR9="","",'Itemized Order'!BR9)</f>
        <v/>
      </c>
      <c r="BS6" s="155" t="str">
        <f>IF('Itemized Order'!BS9="","",'Itemized Order'!BS9)</f>
        <v/>
      </c>
      <c r="BU6" s="155" t="str">
        <f>IF('Itemized Order'!BU9="","",'Itemized Order'!BU9)</f>
        <v/>
      </c>
      <c r="BV6" s="155" t="str">
        <f>IF('Itemized Order'!BV9="","",'Itemized Order'!BV9)</f>
        <v/>
      </c>
      <c r="BW6" s="155" t="str">
        <f>IF('Itemized Order'!BW9="","",'Itemized Order'!BW9)</f>
        <v/>
      </c>
      <c r="BX6" s="155" t="str">
        <f>IF('Itemized Order'!BX9="","",'Itemized Order'!BX9)</f>
        <v/>
      </c>
      <c r="BY6" s="155" t="str">
        <f>IF('Itemized Order'!BY9="","",'Itemized Order'!BY9)</f>
        <v/>
      </c>
      <c r="CA6" s="155" t="str">
        <f>IF('Itemized Order'!CA9="","",'Itemized Order'!CA9)</f>
        <v/>
      </c>
      <c r="CB6" s="155" t="str">
        <f>IF('Itemized Order'!CB9="","",'Itemized Order'!CB9)</f>
        <v/>
      </c>
      <c r="CC6" s="155" t="str">
        <f>IF('Itemized Order'!CC9="","",'Itemized Order'!CC9)</f>
        <v/>
      </c>
      <c r="CD6" s="155" t="str">
        <f>IF('Itemized Order'!CD9="","",'Itemized Order'!CD9)</f>
        <v/>
      </c>
      <c r="CE6" s="155" t="str">
        <f>IF('Itemized Order'!CE9="","",'Itemized Order'!CE9)</f>
        <v/>
      </c>
    </row>
    <row r="7" spans="1:83" x14ac:dyDescent="0.3">
      <c r="A7" s="155" t="str">
        <f>IF('Itemized Order'!A10="","",'Itemized Order'!A10)</f>
        <v/>
      </c>
      <c r="B7" s="155" t="str">
        <f>IF('Itemized Order'!B10="","",'Itemized Order'!B10)</f>
        <v/>
      </c>
      <c r="C7" s="155" t="str">
        <f>IF('Itemized Order'!C10="","",'Itemized Order'!C10)</f>
        <v/>
      </c>
      <c r="D7" s="155" t="str">
        <f>IF('Itemized Order'!D10="","",'Itemized Order'!D10)</f>
        <v/>
      </c>
      <c r="E7" s="183" t="str">
        <f>IF('Itemized Order'!E10="","",'Itemized Order'!E10)</f>
        <v/>
      </c>
      <c r="G7" s="155" t="str">
        <f>IF('Itemized Order'!G10="","",'Itemized Order'!G10)</f>
        <v/>
      </c>
      <c r="H7" s="155" t="str">
        <f>IF('Itemized Order'!H10="","",'Itemized Order'!H10)</f>
        <v/>
      </c>
      <c r="I7" s="155" t="str">
        <f>IF('Itemized Order'!I10="","",'Itemized Order'!I10)</f>
        <v/>
      </c>
      <c r="J7" s="155" t="str">
        <f>IF('Itemized Order'!J10="","",'Itemized Order'!J10)</f>
        <v/>
      </c>
      <c r="K7" s="155" t="str">
        <f>IF('Itemized Order'!K10="","",'Itemized Order'!K10)</f>
        <v/>
      </c>
      <c r="M7" s="155" t="str">
        <f>IF('Itemized Order'!M10="","",'Itemized Order'!M10)</f>
        <v/>
      </c>
      <c r="N7" s="155" t="str">
        <f>IF('Itemized Order'!N10="","",'Itemized Order'!N10)</f>
        <v/>
      </c>
      <c r="O7" s="155" t="str">
        <f>IF('Itemized Order'!O10="","",'Itemized Order'!O10)</f>
        <v/>
      </c>
      <c r="P7" s="155" t="str">
        <f>IF('Itemized Order'!P10="","",'Itemized Order'!P10)</f>
        <v/>
      </c>
      <c r="Q7" s="155" t="str">
        <f>IF('Itemized Order'!Q10="","",'Itemized Order'!Q10)</f>
        <v/>
      </c>
      <c r="S7" s="155" t="str">
        <f>IF('Itemized Order'!S10="","",'Itemized Order'!S10)</f>
        <v/>
      </c>
      <c r="T7" s="155" t="str">
        <f>IF('Itemized Order'!T10="","",'Itemized Order'!T10)</f>
        <v/>
      </c>
      <c r="U7" s="155" t="str">
        <f>IF('Itemized Order'!U10="","",'Itemized Order'!U10)</f>
        <v/>
      </c>
      <c r="V7" s="155" t="str">
        <f>IF('Itemized Order'!V10="","",'Itemized Order'!V10)</f>
        <v/>
      </c>
      <c r="W7" s="155" t="str">
        <f>IF('Itemized Order'!W10="","",'Itemized Order'!W10)</f>
        <v/>
      </c>
      <c r="Y7" s="155" t="str">
        <f>IF('Itemized Order'!Y10="","",'Itemized Order'!Y10)</f>
        <v/>
      </c>
      <c r="Z7" s="155" t="str">
        <f>IF('Itemized Order'!Z10="","",'Itemized Order'!Z10)</f>
        <v/>
      </c>
      <c r="AA7" s="155" t="str">
        <f>IF('Itemized Order'!AA10="","",'Itemized Order'!AA10)</f>
        <v/>
      </c>
      <c r="AB7" s="155" t="str">
        <f>IF('Itemized Order'!AB10="","",'Itemized Order'!AB10)</f>
        <v/>
      </c>
      <c r="AC7" s="155" t="str">
        <f>IF('Itemized Order'!AC10="","",'Itemized Order'!AC10)</f>
        <v/>
      </c>
      <c r="AE7" s="155" t="str">
        <f>IF('Itemized Order'!AE10="","",'Itemized Order'!AE10)</f>
        <v/>
      </c>
      <c r="AF7" s="155" t="str">
        <f>IF('Itemized Order'!AF10="","",'Itemized Order'!AF10)</f>
        <v/>
      </c>
      <c r="AG7" s="155" t="str">
        <f>IF('Itemized Order'!AG10="","",'Itemized Order'!AG10)</f>
        <v/>
      </c>
      <c r="AH7" s="155" t="str">
        <f>IF('Itemized Order'!AH10="","",'Itemized Order'!AH10)</f>
        <v/>
      </c>
      <c r="AI7" s="155" t="str">
        <f>IF('Itemized Order'!AI10="","",'Itemized Order'!AI10)</f>
        <v/>
      </c>
      <c r="AK7" s="155" t="str">
        <f>IF('Itemized Order'!AK10="","",'Itemized Order'!AK10)</f>
        <v/>
      </c>
      <c r="AL7" s="155" t="str">
        <f>IF('Itemized Order'!AL10="","",'Itemized Order'!AL10)</f>
        <v/>
      </c>
      <c r="AM7" s="155" t="str">
        <f>IF('Itemized Order'!AM10="","",'Itemized Order'!AM10)</f>
        <v/>
      </c>
      <c r="AN7" s="155" t="str">
        <f>IF('Itemized Order'!AN10="","",'Itemized Order'!AN10)</f>
        <v/>
      </c>
      <c r="AO7" s="155" t="str">
        <f>IF('Itemized Order'!AO10="","",'Itemized Order'!AO10)</f>
        <v/>
      </c>
      <c r="AQ7" s="155" t="str">
        <f>IF('Itemized Order'!AQ10="","",'Itemized Order'!AQ10)</f>
        <v/>
      </c>
      <c r="AR7" s="155" t="str">
        <f>IF('Itemized Order'!AR10="","",'Itemized Order'!AR10)</f>
        <v/>
      </c>
      <c r="AS7" s="155" t="str">
        <f>IF('Itemized Order'!AS10="","",'Itemized Order'!AS10)</f>
        <v/>
      </c>
      <c r="AT7" s="155" t="str">
        <f>IF('Itemized Order'!AT10="","",'Itemized Order'!AT10)</f>
        <v/>
      </c>
      <c r="AU7" s="155" t="str">
        <f>IF('Itemized Order'!AU10="","",'Itemized Order'!AU10)</f>
        <v/>
      </c>
      <c r="AW7" s="155" t="str">
        <f>IF('Itemized Order'!AW10="","",'Itemized Order'!AW10)</f>
        <v/>
      </c>
      <c r="AX7" s="155" t="str">
        <f>IF('Itemized Order'!AX10="","",'Itemized Order'!AX10)</f>
        <v/>
      </c>
      <c r="AY7" s="155" t="str">
        <f>IF('Itemized Order'!AY10="","",'Itemized Order'!AY10)</f>
        <v/>
      </c>
      <c r="AZ7" s="155" t="str">
        <f>IF('Itemized Order'!AZ10="","",'Itemized Order'!AZ10)</f>
        <v/>
      </c>
      <c r="BA7" s="155" t="str">
        <f>IF('Itemized Order'!BA10="","",'Itemized Order'!BA10)</f>
        <v/>
      </c>
      <c r="BC7" s="155" t="str">
        <f>IF('Itemized Order'!BC10="","",'Itemized Order'!BC10)</f>
        <v/>
      </c>
      <c r="BD7" s="155" t="str">
        <f>IF('Itemized Order'!BD10="","",'Itemized Order'!BD10)</f>
        <v/>
      </c>
      <c r="BE7" s="155" t="str">
        <f>IF('Itemized Order'!BE10="","",'Itemized Order'!BE10)</f>
        <v/>
      </c>
      <c r="BF7" s="155" t="str">
        <f>IF('Itemized Order'!BF10="","",'Itemized Order'!BF10)</f>
        <v/>
      </c>
      <c r="BG7" s="155" t="str">
        <f>IF('Itemized Order'!BG10="","",'Itemized Order'!BG10)</f>
        <v/>
      </c>
      <c r="BI7" s="155" t="str">
        <f>IF('Itemized Order'!BI10="","",'Itemized Order'!BI10)</f>
        <v/>
      </c>
      <c r="BJ7" s="155" t="str">
        <f>IF('Itemized Order'!BJ10="","",'Itemized Order'!BJ10)</f>
        <v/>
      </c>
      <c r="BK7" s="155" t="str">
        <f>IF('Itemized Order'!BK10="","",'Itemized Order'!BK10)</f>
        <v/>
      </c>
      <c r="BL7" s="155" t="str">
        <f>IF('Itemized Order'!BL10="","",'Itemized Order'!BL10)</f>
        <v/>
      </c>
      <c r="BM7" s="155" t="str">
        <f>IF('Itemized Order'!BM10="","",'Itemized Order'!BM10)</f>
        <v/>
      </c>
      <c r="BO7" s="155" t="str">
        <f>IF('Itemized Order'!BO10="","",'Itemized Order'!BO10)</f>
        <v/>
      </c>
      <c r="BP7" s="155" t="str">
        <f>IF('Itemized Order'!BP10="","",'Itemized Order'!BP10)</f>
        <v/>
      </c>
      <c r="BQ7" s="155" t="str">
        <f>IF('Itemized Order'!BQ10="","",'Itemized Order'!BQ10)</f>
        <v/>
      </c>
      <c r="BR7" s="155" t="str">
        <f>IF('Itemized Order'!BR10="","",'Itemized Order'!BR10)</f>
        <v/>
      </c>
      <c r="BS7" s="155" t="str">
        <f>IF('Itemized Order'!BS10="","",'Itemized Order'!BS10)</f>
        <v/>
      </c>
      <c r="BU7" s="155" t="str">
        <f>IF('Itemized Order'!BU10="","",'Itemized Order'!BU10)</f>
        <v/>
      </c>
      <c r="BV7" s="155" t="str">
        <f>IF('Itemized Order'!BV10="","",'Itemized Order'!BV10)</f>
        <v/>
      </c>
      <c r="BW7" s="155" t="str">
        <f>IF('Itemized Order'!BW10="","",'Itemized Order'!BW10)</f>
        <v/>
      </c>
      <c r="BX7" s="155" t="str">
        <f>IF('Itemized Order'!BX10="","",'Itemized Order'!BX10)</f>
        <v/>
      </c>
      <c r="BY7" s="155" t="str">
        <f>IF('Itemized Order'!BY10="","",'Itemized Order'!BY10)</f>
        <v/>
      </c>
      <c r="CA7" s="155" t="str">
        <f>IF('Itemized Order'!CA10="","",'Itemized Order'!CA10)</f>
        <v/>
      </c>
      <c r="CB7" s="155" t="str">
        <f>IF('Itemized Order'!CB10="","",'Itemized Order'!CB10)</f>
        <v/>
      </c>
      <c r="CC7" s="155" t="str">
        <f>IF('Itemized Order'!CC10="","",'Itemized Order'!CC10)</f>
        <v/>
      </c>
      <c r="CD7" s="155" t="str">
        <f>IF('Itemized Order'!CD10="","",'Itemized Order'!CD10)</f>
        <v/>
      </c>
      <c r="CE7" s="155" t="str">
        <f>IF('Itemized Order'!CE10="","",'Itemized Order'!CE10)</f>
        <v/>
      </c>
    </row>
    <row r="8" spans="1:83" x14ac:dyDescent="0.3">
      <c r="A8" s="155" t="str">
        <f>IF('Itemized Order'!A11="","",'Itemized Order'!A11)</f>
        <v/>
      </c>
      <c r="B8" s="155" t="str">
        <f>IF('Itemized Order'!B11="","",'Itemized Order'!B11)</f>
        <v/>
      </c>
      <c r="C8" s="155" t="str">
        <f>IF('Itemized Order'!C11="","",'Itemized Order'!C11)</f>
        <v/>
      </c>
      <c r="D8" s="155" t="str">
        <f>IF('Itemized Order'!D11="","",'Itemized Order'!D11)</f>
        <v/>
      </c>
      <c r="E8" s="183" t="str">
        <f>IF('Itemized Order'!E11="","",'Itemized Order'!E11)</f>
        <v/>
      </c>
      <c r="G8" s="155" t="str">
        <f>IF('Itemized Order'!G11="","",'Itemized Order'!G11)</f>
        <v/>
      </c>
      <c r="H8" s="155" t="str">
        <f>IF('Itemized Order'!H11="","",'Itemized Order'!H11)</f>
        <v/>
      </c>
      <c r="I8" s="155" t="str">
        <f>IF('Itemized Order'!I11="","",'Itemized Order'!I11)</f>
        <v/>
      </c>
      <c r="J8" s="155" t="str">
        <f>IF('Itemized Order'!J11="","",'Itemized Order'!J11)</f>
        <v/>
      </c>
      <c r="K8" s="155" t="str">
        <f>IF('Itemized Order'!K11="","",'Itemized Order'!K11)</f>
        <v/>
      </c>
      <c r="M8" s="155" t="str">
        <f>IF('Itemized Order'!M11="","",'Itemized Order'!M11)</f>
        <v/>
      </c>
      <c r="N8" s="155" t="str">
        <f>IF('Itemized Order'!N11="","",'Itemized Order'!N11)</f>
        <v/>
      </c>
      <c r="O8" s="155" t="str">
        <f>IF('Itemized Order'!O11="","",'Itemized Order'!O11)</f>
        <v/>
      </c>
      <c r="P8" s="155" t="str">
        <f>IF('Itemized Order'!P11="","",'Itemized Order'!P11)</f>
        <v/>
      </c>
      <c r="Q8" s="155" t="str">
        <f>IF('Itemized Order'!Q11="","",'Itemized Order'!Q11)</f>
        <v/>
      </c>
      <c r="S8" s="155" t="str">
        <f>IF('Itemized Order'!S11="","",'Itemized Order'!S11)</f>
        <v/>
      </c>
      <c r="T8" s="155" t="str">
        <f>IF('Itemized Order'!T11="","",'Itemized Order'!T11)</f>
        <v/>
      </c>
      <c r="U8" s="155" t="str">
        <f>IF('Itemized Order'!U11="","",'Itemized Order'!U11)</f>
        <v/>
      </c>
      <c r="V8" s="155" t="str">
        <f>IF('Itemized Order'!V11="","",'Itemized Order'!V11)</f>
        <v/>
      </c>
      <c r="W8" s="155" t="str">
        <f>IF('Itemized Order'!W11="","",'Itemized Order'!W11)</f>
        <v/>
      </c>
      <c r="Y8" s="155" t="str">
        <f>IF('Itemized Order'!Y11="","",'Itemized Order'!Y11)</f>
        <v/>
      </c>
      <c r="Z8" s="155" t="str">
        <f>IF('Itemized Order'!Z11="","",'Itemized Order'!Z11)</f>
        <v/>
      </c>
      <c r="AA8" s="155" t="str">
        <f>IF('Itemized Order'!AA11="","",'Itemized Order'!AA11)</f>
        <v/>
      </c>
      <c r="AB8" s="155" t="str">
        <f>IF('Itemized Order'!AB11="","",'Itemized Order'!AB11)</f>
        <v/>
      </c>
      <c r="AC8" s="155" t="str">
        <f>IF('Itemized Order'!AC11="","",'Itemized Order'!AC11)</f>
        <v/>
      </c>
      <c r="AE8" s="155" t="str">
        <f>IF('Itemized Order'!AE11="","",'Itemized Order'!AE11)</f>
        <v/>
      </c>
      <c r="AF8" s="155" t="str">
        <f>IF('Itemized Order'!AF11="","",'Itemized Order'!AF11)</f>
        <v/>
      </c>
      <c r="AG8" s="155" t="str">
        <f>IF('Itemized Order'!AG11="","",'Itemized Order'!AG11)</f>
        <v/>
      </c>
      <c r="AH8" s="155" t="str">
        <f>IF('Itemized Order'!AH11="","",'Itemized Order'!AH11)</f>
        <v/>
      </c>
      <c r="AI8" s="155" t="str">
        <f>IF('Itemized Order'!AI11="","",'Itemized Order'!AI11)</f>
        <v/>
      </c>
      <c r="AK8" s="155" t="str">
        <f>IF('Itemized Order'!AK11="","",'Itemized Order'!AK11)</f>
        <v/>
      </c>
      <c r="AL8" s="155" t="str">
        <f>IF('Itemized Order'!AL11="","",'Itemized Order'!AL11)</f>
        <v/>
      </c>
      <c r="AM8" s="155" t="str">
        <f>IF('Itemized Order'!AM11="","",'Itemized Order'!AM11)</f>
        <v/>
      </c>
      <c r="AN8" s="155" t="str">
        <f>IF('Itemized Order'!AN11="","",'Itemized Order'!AN11)</f>
        <v/>
      </c>
      <c r="AO8" s="155" t="str">
        <f>IF('Itemized Order'!AO11="","",'Itemized Order'!AO11)</f>
        <v/>
      </c>
      <c r="AQ8" s="155" t="str">
        <f>IF('Itemized Order'!AQ11="","",'Itemized Order'!AQ11)</f>
        <v/>
      </c>
      <c r="AR8" s="155" t="str">
        <f>IF('Itemized Order'!AR11="","",'Itemized Order'!AR11)</f>
        <v/>
      </c>
      <c r="AS8" s="155" t="str">
        <f>IF('Itemized Order'!AS11="","",'Itemized Order'!AS11)</f>
        <v/>
      </c>
      <c r="AT8" s="155" t="str">
        <f>IF('Itemized Order'!AT11="","",'Itemized Order'!AT11)</f>
        <v/>
      </c>
      <c r="AU8" s="155" t="str">
        <f>IF('Itemized Order'!AU11="","",'Itemized Order'!AU11)</f>
        <v/>
      </c>
      <c r="AW8" s="155" t="str">
        <f>IF('Itemized Order'!AW11="","",'Itemized Order'!AW11)</f>
        <v/>
      </c>
      <c r="AX8" s="155" t="str">
        <f>IF('Itemized Order'!AX11="","",'Itemized Order'!AX11)</f>
        <v/>
      </c>
      <c r="AY8" s="155" t="str">
        <f>IF('Itemized Order'!AY11="","",'Itemized Order'!AY11)</f>
        <v/>
      </c>
      <c r="AZ8" s="155" t="str">
        <f>IF('Itemized Order'!AZ11="","",'Itemized Order'!AZ11)</f>
        <v/>
      </c>
      <c r="BA8" s="155" t="str">
        <f>IF('Itemized Order'!BA11="","",'Itemized Order'!BA11)</f>
        <v/>
      </c>
      <c r="BC8" s="155" t="str">
        <f>IF('Itemized Order'!BC11="","",'Itemized Order'!BC11)</f>
        <v/>
      </c>
      <c r="BD8" s="155" t="str">
        <f>IF('Itemized Order'!BD11="","",'Itemized Order'!BD11)</f>
        <v/>
      </c>
      <c r="BE8" s="155" t="str">
        <f>IF('Itemized Order'!BE11="","",'Itemized Order'!BE11)</f>
        <v/>
      </c>
      <c r="BF8" s="155" t="str">
        <f>IF('Itemized Order'!BF11="","",'Itemized Order'!BF11)</f>
        <v/>
      </c>
      <c r="BG8" s="155" t="str">
        <f>IF('Itemized Order'!BG11="","",'Itemized Order'!BG11)</f>
        <v/>
      </c>
      <c r="BI8" s="155" t="str">
        <f>IF('Itemized Order'!BI11="","",'Itemized Order'!BI11)</f>
        <v/>
      </c>
      <c r="BJ8" s="155" t="str">
        <f>IF('Itemized Order'!BJ11="","",'Itemized Order'!BJ11)</f>
        <v/>
      </c>
      <c r="BK8" s="155" t="str">
        <f>IF('Itemized Order'!BK11="","",'Itemized Order'!BK11)</f>
        <v/>
      </c>
      <c r="BL8" s="155" t="str">
        <f>IF('Itemized Order'!BL11="","",'Itemized Order'!BL11)</f>
        <v/>
      </c>
      <c r="BM8" s="155" t="str">
        <f>IF('Itemized Order'!BM11="","",'Itemized Order'!BM11)</f>
        <v/>
      </c>
      <c r="BO8" s="155" t="str">
        <f>IF('Itemized Order'!BO11="","",'Itemized Order'!BO11)</f>
        <v/>
      </c>
      <c r="BP8" s="155" t="str">
        <f>IF('Itemized Order'!BP11="","",'Itemized Order'!BP11)</f>
        <v/>
      </c>
      <c r="BQ8" s="155" t="str">
        <f>IF('Itemized Order'!BQ11="","",'Itemized Order'!BQ11)</f>
        <v/>
      </c>
      <c r="BR8" s="155" t="str">
        <f>IF('Itemized Order'!BR11="","",'Itemized Order'!BR11)</f>
        <v/>
      </c>
      <c r="BS8" s="155" t="str">
        <f>IF('Itemized Order'!BS11="","",'Itemized Order'!BS11)</f>
        <v/>
      </c>
      <c r="BU8" s="155" t="str">
        <f>IF('Itemized Order'!BU11="","",'Itemized Order'!BU11)</f>
        <v/>
      </c>
      <c r="BV8" s="155" t="str">
        <f>IF('Itemized Order'!BV11="","",'Itemized Order'!BV11)</f>
        <v/>
      </c>
      <c r="BW8" s="155" t="str">
        <f>IF('Itemized Order'!BW11="","",'Itemized Order'!BW11)</f>
        <v/>
      </c>
      <c r="BX8" s="155" t="str">
        <f>IF('Itemized Order'!BX11="","",'Itemized Order'!BX11)</f>
        <v/>
      </c>
      <c r="BY8" s="155" t="str">
        <f>IF('Itemized Order'!BY11="","",'Itemized Order'!BY11)</f>
        <v/>
      </c>
      <c r="CA8" s="155" t="str">
        <f>IF('Itemized Order'!CA11="","",'Itemized Order'!CA11)</f>
        <v/>
      </c>
      <c r="CB8" s="155" t="str">
        <f>IF('Itemized Order'!CB11="","",'Itemized Order'!CB11)</f>
        <v/>
      </c>
      <c r="CC8" s="155" t="str">
        <f>IF('Itemized Order'!CC11="","",'Itemized Order'!CC11)</f>
        <v/>
      </c>
      <c r="CD8" s="155" t="str">
        <f>IF('Itemized Order'!CD11="","",'Itemized Order'!CD11)</f>
        <v/>
      </c>
      <c r="CE8" s="155" t="str">
        <f>IF('Itemized Order'!CE11="","",'Itemized Order'!CE11)</f>
        <v/>
      </c>
    </row>
    <row r="9" spans="1:83" x14ac:dyDescent="0.3">
      <c r="A9" s="155" t="str">
        <f>IF('Itemized Order'!A12="","",'Itemized Order'!A12)</f>
        <v/>
      </c>
      <c r="B9" s="155" t="str">
        <f>IF('Itemized Order'!B12="","",'Itemized Order'!B12)</f>
        <v/>
      </c>
      <c r="C9" s="155" t="str">
        <f>IF('Itemized Order'!C12="","",'Itemized Order'!C12)</f>
        <v/>
      </c>
      <c r="D9" s="155" t="str">
        <f>IF('Itemized Order'!D12="","",'Itemized Order'!D12)</f>
        <v/>
      </c>
      <c r="E9" s="183" t="str">
        <f>IF('Itemized Order'!E12="","",'Itemized Order'!E12)</f>
        <v/>
      </c>
      <c r="G9" s="155" t="str">
        <f>IF('Itemized Order'!G12="","",'Itemized Order'!G12)</f>
        <v/>
      </c>
      <c r="H9" s="155" t="str">
        <f>IF('Itemized Order'!H12="","",'Itemized Order'!H12)</f>
        <v/>
      </c>
      <c r="I9" s="155" t="str">
        <f>IF('Itemized Order'!I12="","",'Itemized Order'!I12)</f>
        <v/>
      </c>
      <c r="J9" s="155" t="str">
        <f>IF('Itemized Order'!J12="","",'Itemized Order'!J12)</f>
        <v/>
      </c>
      <c r="K9" s="155" t="str">
        <f>IF('Itemized Order'!K12="","",'Itemized Order'!K12)</f>
        <v/>
      </c>
      <c r="M9" s="155" t="str">
        <f>IF('Itemized Order'!M12="","",'Itemized Order'!M12)</f>
        <v/>
      </c>
      <c r="N9" s="155" t="str">
        <f>IF('Itemized Order'!N12="","",'Itemized Order'!N12)</f>
        <v/>
      </c>
      <c r="O9" s="155" t="str">
        <f>IF('Itemized Order'!O12="","",'Itemized Order'!O12)</f>
        <v/>
      </c>
      <c r="P9" s="155" t="str">
        <f>IF('Itemized Order'!P12="","",'Itemized Order'!P12)</f>
        <v/>
      </c>
      <c r="Q9" s="155" t="str">
        <f>IF('Itemized Order'!Q12="","",'Itemized Order'!Q12)</f>
        <v/>
      </c>
      <c r="S9" s="155" t="str">
        <f>IF('Itemized Order'!S12="","",'Itemized Order'!S12)</f>
        <v/>
      </c>
      <c r="T9" s="155" t="str">
        <f>IF('Itemized Order'!T12="","",'Itemized Order'!T12)</f>
        <v/>
      </c>
      <c r="U9" s="155" t="str">
        <f>IF('Itemized Order'!U12="","",'Itemized Order'!U12)</f>
        <v/>
      </c>
      <c r="V9" s="155" t="str">
        <f>IF('Itemized Order'!V12="","",'Itemized Order'!V12)</f>
        <v/>
      </c>
      <c r="W9" s="155" t="str">
        <f>IF('Itemized Order'!W12="","",'Itemized Order'!W12)</f>
        <v/>
      </c>
      <c r="Y9" s="155" t="str">
        <f>IF('Itemized Order'!Y12="","",'Itemized Order'!Y12)</f>
        <v/>
      </c>
      <c r="Z9" s="155" t="str">
        <f>IF('Itemized Order'!Z12="","",'Itemized Order'!Z12)</f>
        <v/>
      </c>
      <c r="AA9" s="155" t="str">
        <f>IF('Itemized Order'!AA12="","",'Itemized Order'!AA12)</f>
        <v/>
      </c>
      <c r="AB9" s="155" t="str">
        <f>IF('Itemized Order'!AB12="","",'Itemized Order'!AB12)</f>
        <v/>
      </c>
      <c r="AC9" s="155" t="str">
        <f>IF('Itemized Order'!AC12="","",'Itemized Order'!AC12)</f>
        <v/>
      </c>
      <c r="AE9" s="155" t="str">
        <f>IF('Itemized Order'!AE12="","",'Itemized Order'!AE12)</f>
        <v/>
      </c>
      <c r="AF9" s="155" t="str">
        <f>IF('Itemized Order'!AF12="","",'Itemized Order'!AF12)</f>
        <v/>
      </c>
      <c r="AG9" s="155" t="str">
        <f>IF('Itemized Order'!AG12="","",'Itemized Order'!AG12)</f>
        <v/>
      </c>
      <c r="AH9" s="155" t="str">
        <f>IF('Itemized Order'!AH12="","",'Itemized Order'!AH12)</f>
        <v/>
      </c>
      <c r="AI9" s="155" t="str">
        <f>IF('Itemized Order'!AI12="","",'Itemized Order'!AI12)</f>
        <v/>
      </c>
      <c r="AK9" s="155" t="str">
        <f>IF('Itemized Order'!AK12="","",'Itemized Order'!AK12)</f>
        <v/>
      </c>
      <c r="AL9" s="155" t="str">
        <f>IF('Itemized Order'!AL12="","",'Itemized Order'!AL12)</f>
        <v/>
      </c>
      <c r="AM9" s="155" t="str">
        <f>IF('Itemized Order'!AM12="","",'Itemized Order'!AM12)</f>
        <v/>
      </c>
      <c r="AN9" s="155" t="str">
        <f>IF('Itemized Order'!AN12="","",'Itemized Order'!AN12)</f>
        <v/>
      </c>
      <c r="AO9" s="155" t="str">
        <f>IF('Itemized Order'!AO12="","",'Itemized Order'!AO12)</f>
        <v/>
      </c>
      <c r="AQ9" s="155" t="str">
        <f>IF('Itemized Order'!AQ12="","",'Itemized Order'!AQ12)</f>
        <v/>
      </c>
      <c r="AR9" s="155" t="str">
        <f>IF('Itemized Order'!AR12="","",'Itemized Order'!AR12)</f>
        <v/>
      </c>
      <c r="AS9" s="155" t="str">
        <f>IF('Itemized Order'!AS12="","",'Itemized Order'!AS12)</f>
        <v/>
      </c>
      <c r="AT9" s="155" t="str">
        <f>IF('Itemized Order'!AT12="","",'Itemized Order'!AT12)</f>
        <v/>
      </c>
      <c r="AU9" s="155" t="str">
        <f>IF('Itemized Order'!AU12="","",'Itemized Order'!AU12)</f>
        <v/>
      </c>
      <c r="AW9" s="155" t="str">
        <f>IF('Itemized Order'!AW12="","",'Itemized Order'!AW12)</f>
        <v/>
      </c>
      <c r="AX9" s="155" t="str">
        <f>IF('Itemized Order'!AX12="","",'Itemized Order'!AX12)</f>
        <v/>
      </c>
      <c r="AY9" s="155" t="str">
        <f>IF('Itemized Order'!AY12="","",'Itemized Order'!AY12)</f>
        <v/>
      </c>
      <c r="AZ9" s="155" t="str">
        <f>IF('Itemized Order'!AZ12="","",'Itemized Order'!AZ12)</f>
        <v/>
      </c>
      <c r="BA9" s="155" t="str">
        <f>IF('Itemized Order'!BA12="","",'Itemized Order'!BA12)</f>
        <v/>
      </c>
      <c r="BC9" s="155" t="str">
        <f>IF('Itemized Order'!BC12="","",'Itemized Order'!BC12)</f>
        <v/>
      </c>
      <c r="BD9" s="155" t="str">
        <f>IF('Itemized Order'!BD12="","",'Itemized Order'!BD12)</f>
        <v/>
      </c>
      <c r="BE9" s="155" t="str">
        <f>IF('Itemized Order'!BE12="","",'Itemized Order'!BE12)</f>
        <v/>
      </c>
      <c r="BF9" s="155" t="str">
        <f>IF('Itemized Order'!BF12="","",'Itemized Order'!BF12)</f>
        <v/>
      </c>
      <c r="BG9" s="155" t="str">
        <f>IF('Itemized Order'!BG12="","",'Itemized Order'!BG12)</f>
        <v/>
      </c>
      <c r="BI9" s="155" t="str">
        <f>IF('Itemized Order'!BI12="","",'Itemized Order'!BI12)</f>
        <v/>
      </c>
      <c r="BJ9" s="155" t="str">
        <f>IF('Itemized Order'!BJ12="","",'Itemized Order'!BJ12)</f>
        <v/>
      </c>
      <c r="BK9" s="155" t="str">
        <f>IF('Itemized Order'!BK12="","",'Itemized Order'!BK12)</f>
        <v/>
      </c>
      <c r="BL9" s="155" t="str">
        <f>IF('Itemized Order'!BL12="","",'Itemized Order'!BL12)</f>
        <v/>
      </c>
      <c r="BM9" s="155" t="str">
        <f>IF('Itemized Order'!BM12="","",'Itemized Order'!BM12)</f>
        <v/>
      </c>
      <c r="BO9" s="155" t="str">
        <f>IF('Itemized Order'!BO12="","",'Itemized Order'!BO12)</f>
        <v/>
      </c>
      <c r="BP9" s="155" t="str">
        <f>IF('Itemized Order'!BP12="","",'Itemized Order'!BP12)</f>
        <v/>
      </c>
      <c r="BQ9" s="155" t="str">
        <f>IF('Itemized Order'!BQ12="","",'Itemized Order'!BQ12)</f>
        <v/>
      </c>
      <c r="BR9" s="155" t="str">
        <f>IF('Itemized Order'!BR12="","",'Itemized Order'!BR12)</f>
        <v/>
      </c>
      <c r="BS9" s="155" t="str">
        <f>IF('Itemized Order'!BS12="","",'Itemized Order'!BS12)</f>
        <v/>
      </c>
      <c r="BU9" s="155" t="str">
        <f>IF('Itemized Order'!BU12="","",'Itemized Order'!BU12)</f>
        <v/>
      </c>
      <c r="BV9" s="155" t="str">
        <f>IF('Itemized Order'!BV12="","",'Itemized Order'!BV12)</f>
        <v/>
      </c>
      <c r="BW9" s="155" t="str">
        <f>IF('Itemized Order'!BW12="","",'Itemized Order'!BW12)</f>
        <v/>
      </c>
      <c r="BX9" s="155" t="str">
        <f>IF('Itemized Order'!BX12="","",'Itemized Order'!BX12)</f>
        <v/>
      </c>
      <c r="BY9" s="155" t="str">
        <f>IF('Itemized Order'!BY12="","",'Itemized Order'!BY12)</f>
        <v/>
      </c>
      <c r="CA9" s="155" t="str">
        <f>IF('Itemized Order'!CA12="","",'Itemized Order'!CA12)</f>
        <v/>
      </c>
      <c r="CB9" s="155" t="str">
        <f>IF('Itemized Order'!CB12="","",'Itemized Order'!CB12)</f>
        <v/>
      </c>
      <c r="CC9" s="155" t="str">
        <f>IF('Itemized Order'!CC12="","",'Itemized Order'!CC12)</f>
        <v/>
      </c>
      <c r="CD9" s="155" t="str">
        <f>IF('Itemized Order'!CD12="","",'Itemized Order'!CD12)</f>
        <v/>
      </c>
      <c r="CE9" s="155" t="str">
        <f>IF('Itemized Order'!CE12="","",'Itemized Order'!CE12)</f>
        <v/>
      </c>
    </row>
    <row r="10" spans="1:83" x14ac:dyDescent="0.3">
      <c r="A10" s="155" t="str">
        <f>IF('Itemized Order'!A13="","",'Itemized Order'!A13)</f>
        <v/>
      </c>
      <c r="B10" s="155" t="str">
        <f>IF('Itemized Order'!B13="","",'Itemized Order'!B13)</f>
        <v/>
      </c>
      <c r="C10" s="155" t="str">
        <f>IF('Itemized Order'!C13="","",'Itemized Order'!C13)</f>
        <v/>
      </c>
      <c r="D10" s="155" t="str">
        <f>IF('Itemized Order'!D13="","",'Itemized Order'!D13)</f>
        <v/>
      </c>
      <c r="E10" s="183" t="str">
        <f>IF('Itemized Order'!E13="","",'Itemized Order'!E13)</f>
        <v/>
      </c>
      <c r="G10" s="155" t="str">
        <f>IF('Itemized Order'!G13="","",'Itemized Order'!G13)</f>
        <v/>
      </c>
      <c r="H10" s="155" t="str">
        <f>IF('Itemized Order'!H13="","",'Itemized Order'!H13)</f>
        <v/>
      </c>
      <c r="I10" s="155" t="str">
        <f>IF('Itemized Order'!I13="","",'Itemized Order'!I13)</f>
        <v/>
      </c>
      <c r="J10" s="155" t="str">
        <f>IF('Itemized Order'!J13="","",'Itemized Order'!J13)</f>
        <v/>
      </c>
      <c r="K10" s="155" t="str">
        <f>IF('Itemized Order'!K13="","",'Itemized Order'!K13)</f>
        <v/>
      </c>
      <c r="M10" s="155" t="str">
        <f>IF('Itemized Order'!M13="","",'Itemized Order'!M13)</f>
        <v/>
      </c>
      <c r="N10" s="155" t="str">
        <f>IF('Itemized Order'!N13="","",'Itemized Order'!N13)</f>
        <v/>
      </c>
      <c r="O10" s="155" t="str">
        <f>IF('Itemized Order'!O13="","",'Itemized Order'!O13)</f>
        <v/>
      </c>
      <c r="P10" s="155" t="str">
        <f>IF('Itemized Order'!P13="","",'Itemized Order'!P13)</f>
        <v/>
      </c>
      <c r="Q10" s="155" t="str">
        <f>IF('Itemized Order'!Q13="","",'Itemized Order'!Q13)</f>
        <v/>
      </c>
      <c r="S10" s="155" t="str">
        <f>IF('Itemized Order'!S13="","",'Itemized Order'!S13)</f>
        <v/>
      </c>
      <c r="T10" s="155" t="str">
        <f>IF('Itemized Order'!T13="","",'Itemized Order'!T13)</f>
        <v/>
      </c>
      <c r="U10" s="155" t="str">
        <f>IF('Itemized Order'!U13="","",'Itemized Order'!U13)</f>
        <v/>
      </c>
      <c r="V10" s="155" t="str">
        <f>IF('Itemized Order'!V13="","",'Itemized Order'!V13)</f>
        <v/>
      </c>
      <c r="W10" s="155" t="str">
        <f>IF('Itemized Order'!W13="","",'Itemized Order'!W13)</f>
        <v/>
      </c>
      <c r="Y10" s="155" t="str">
        <f>IF('Itemized Order'!Y13="","",'Itemized Order'!Y13)</f>
        <v/>
      </c>
      <c r="Z10" s="155" t="str">
        <f>IF('Itemized Order'!Z13="","",'Itemized Order'!Z13)</f>
        <v/>
      </c>
      <c r="AA10" s="155" t="str">
        <f>IF('Itemized Order'!AA13="","",'Itemized Order'!AA13)</f>
        <v/>
      </c>
      <c r="AB10" s="155" t="str">
        <f>IF('Itemized Order'!AB13="","",'Itemized Order'!AB13)</f>
        <v/>
      </c>
      <c r="AC10" s="155" t="str">
        <f>IF('Itemized Order'!AC13="","",'Itemized Order'!AC13)</f>
        <v/>
      </c>
      <c r="AE10" s="155" t="str">
        <f>IF('Itemized Order'!AE13="","",'Itemized Order'!AE13)</f>
        <v/>
      </c>
      <c r="AF10" s="155" t="str">
        <f>IF('Itemized Order'!AF13="","",'Itemized Order'!AF13)</f>
        <v/>
      </c>
      <c r="AG10" s="155" t="str">
        <f>IF('Itemized Order'!AG13="","",'Itemized Order'!AG13)</f>
        <v/>
      </c>
      <c r="AH10" s="155" t="str">
        <f>IF('Itemized Order'!AH13="","",'Itemized Order'!AH13)</f>
        <v/>
      </c>
      <c r="AI10" s="155" t="str">
        <f>IF('Itemized Order'!AI13="","",'Itemized Order'!AI13)</f>
        <v/>
      </c>
      <c r="AK10" s="155" t="str">
        <f>IF('Itemized Order'!AK13="","",'Itemized Order'!AK13)</f>
        <v/>
      </c>
      <c r="AL10" s="155" t="str">
        <f>IF('Itemized Order'!AL13="","",'Itemized Order'!AL13)</f>
        <v/>
      </c>
      <c r="AM10" s="155" t="str">
        <f>IF('Itemized Order'!AM13="","",'Itemized Order'!AM13)</f>
        <v/>
      </c>
      <c r="AN10" s="155" t="str">
        <f>IF('Itemized Order'!AN13="","",'Itemized Order'!AN13)</f>
        <v/>
      </c>
      <c r="AO10" s="155" t="str">
        <f>IF('Itemized Order'!AO13="","",'Itemized Order'!AO13)</f>
        <v/>
      </c>
      <c r="AQ10" s="155" t="str">
        <f>IF('Itemized Order'!AQ13="","",'Itemized Order'!AQ13)</f>
        <v/>
      </c>
      <c r="AR10" s="155" t="str">
        <f>IF('Itemized Order'!AR13="","",'Itemized Order'!AR13)</f>
        <v/>
      </c>
      <c r="AS10" s="155" t="str">
        <f>IF('Itemized Order'!AS13="","",'Itemized Order'!AS13)</f>
        <v/>
      </c>
      <c r="AT10" s="155" t="str">
        <f>IF('Itemized Order'!AT13="","",'Itemized Order'!AT13)</f>
        <v/>
      </c>
      <c r="AU10" s="155" t="str">
        <f>IF('Itemized Order'!AU13="","",'Itemized Order'!AU13)</f>
        <v/>
      </c>
      <c r="AW10" s="155" t="str">
        <f>IF('Itemized Order'!AW13="","",'Itemized Order'!AW13)</f>
        <v/>
      </c>
      <c r="AX10" s="155" t="str">
        <f>IF('Itemized Order'!AX13="","",'Itemized Order'!AX13)</f>
        <v/>
      </c>
      <c r="AY10" s="155" t="str">
        <f>IF('Itemized Order'!AY13="","",'Itemized Order'!AY13)</f>
        <v/>
      </c>
      <c r="AZ10" s="155" t="str">
        <f>IF('Itemized Order'!AZ13="","",'Itemized Order'!AZ13)</f>
        <v/>
      </c>
      <c r="BA10" s="155" t="str">
        <f>IF('Itemized Order'!BA13="","",'Itemized Order'!BA13)</f>
        <v/>
      </c>
      <c r="BC10" s="155" t="str">
        <f>IF('Itemized Order'!BC13="","",'Itemized Order'!BC13)</f>
        <v/>
      </c>
      <c r="BD10" s="155" t="str">
        <f>IF('Itemized Order'!BD13="","",'Itemized Order'!BD13)</f>
        <v/>
      </c>
      <c r="BE10" s="155" t="str">
        <f>IF('Itemized Order'!BE13="","",'Itemized Order'!BE13)</f>
        <v/>
      </c>
      <c r="BF10" s="155" t="str">
        <f>IF('Itemized Order'!BF13="","",'Itemized Order'!BF13)</f>
        <v/>
      </c>
      <c r="BG10" s="155" t="str">
        <f>IF('Itemized Order'!BG13="","",'Itemized Order'!BG13)</f>
        <v/>
      </c>
      <c r="BI10" s="155" t="str">
        <f>IF('Itemized Order'!BI13="","",'Itemized Order'!BI13)</f>
        <v/>
      </c>
      <c r="BJ10" s="155" t="str">
        <f>IF('Itemized Order'!BJ13="","",'Itemized Order'!BJ13)</f>
        <v/>
      </c>
      <c r="BK10" s="155" t="str">
        <f>IF('Itemized Order'!BK13="","",'Itemized Order'!BK13)</f>
        <v/>
      </c>
      <c r="BL10" s="155" t="str">
        <f>IF('Itemized Order'!BL13="","",'Itemized Order'!BL13)</f>
        <v/>
      </c>
      <c r="BM10" s="155" t="str">
        <f>IF('Itemized Order'!BM13="","",'Itemized Order'!BM13)</f>
        <v/>
      </c>
      <c r="BO10" s="155" t="str">
        <f>IF('Itemized Order'!BO13="","",'Itemized Order'!BO13)</f>
        <v/>
      </c>
      <c r="BP10" s="155" t="str">
        <f>IF('Itemized Order'!BP13="","",'Itemized Order'!BP13)</f>
        <v/>
      </c>
      <c r="BQ10" s="155" t="str">
        <f>IF('Itemized Order'!BQ13="","",'Itemized Order'!BQ13)</f>
        <v/>
      </c>
      <c r="BR10" s="155" t="str">
        <f>IF('Itemized Order'!BR13="","",'Itemized Order'!BR13)</f>
        <v/>
      </c>
      <c r="BS10" s="155" t="str">
        <f>IF('Itemized Order'!BS13="","",'Itemized Order'!BS13)</f>
        <v/>
      </c>
      <c r="BU10" s="155" t="str">
        <f>IF('Itemized Order'!BU13="","",'Itemized Order'!BU13)</f>
        <v/>
      </c>
      <c r="BV10" s="155" t="str">
        <f>IF('Itemized Order'!BV13="","",'Itemized Order'!BV13)</f>
        <v/>
      </c>
      <c r="BW10" s="155" t="str">
        <f>IF('Itemized Order'!BW13="","",'Itemized Order'!BW13)</f>
        <v/>
      </c>
      <c r="BX10" s="155" t="str">
        <f>IF('Itemized Order'!BX13="","",'Itemized Order'!BX13)</f>
        <v/>
      </c>
      <c r="BY10" s="155" t="str">
        <f>IF('Itemized Order'!BY13="","",'Itemized Order'!BY13)</f>
        <v/>
      </c>
      <c r="CA10" s="155" t="str">
        <f>IF('Itemized Order'!CA13="","",'Itemized Order'!CA13)</f>
        <v/>
      </c>
      <c r="CB10" s="155" t="str">
        <f>IF('Itemized Order'!CB13="","",'Itemized Order'!CB13)</f>
        <v/>
      </c>
      <c r="CC10" s="155" t="str">
        <f>IF('Itemized Order'!CC13="","",'Itemized Order'!CC13)</f>
        <v/>
      </c>
      <c r="CD10" s="155" t="str">
        <f>IF('Itemized Order'!CD13="","",'Itemized Order'!CD13)</f>
        <v/>
      </c>
      <c r="CE10" s="155" t="str">
        <f>IF('Itemized Order'!CE13="","",'Itemized Order'!CE13)</f>
        <v/>
      </c>
    </row>
    <row r="11" spans="1:83" x14ac:dyDescent="0.3">
      <c r="A11" s="155" t="str">
        <f>IF('Itemized Order'!A14="","",'Itemized Order'!A14)</f>
        <v/>
      </c>
      <c r="B11" s="155" t="str">
        <f>IF('Itemized Order'!B14="","",'Itemized Order'!B14)</f>
        <v/>
      </c>
      <c r="C11" s="155" t="str">
        <f>IF('Itemized Order'!C14="","",'Itemized Order'!C14)</f>
        <v/>
      </c>
      <c r="D11" s="155" t="str">
        <f>IF('Itemized Order'!D14="","",'Itemized Order'!D14)</f>
        <v/>
      </c>
      <c r="E11" s="183" t="str">
        <f>IF('Itemized Order'!E14="","",'Itemized Order'!E14)</f>
        <v/>
      </c>
      <c r="G11" s="155" t="str">
        <f>IF('Itemized Order'!G14="","",'Itemized Order'!G14)</f>
        <v/>
      </c>
      <c r="H11" s="155" t="str">
        <f>IF('Itemized Order'!H14="","",'Itemized Order'!H14)</f>
        <v/>
      </c>
      <c r="I11" s="155" t="str">
        <f>IF('Itemized Order'!I14="","",'Itemized Order'!I14)</f>
        <v/>
      </c>
      <c r="J11" s="155" t="str">
        <f>IF('Itemized Order'!J14="","",'Itemized Order'!J14)</f>
        <v/>
      </c>
      <c r="K11" s="155" t="str">
        <f>IF('Itemized Order'!K14="","",'Itemized Order'!K14)</f>
        <v/>
      </c>
      <c r="M11" s="155" t="str">
        <f>IF('Itemized Order'!M14="","",'Itemized Order'!M14)</f>
        <v/>
      </c>
      <c r="N11" s="155" t="str">
        <f>IF('Itemized Order'!N14="","",'Itemized Order'!N14)</f>
        <v/>
      </c>
      <c r="O11" s="155" t="str">
        <f>IF('Itemized Order'!O14="","",'Itemized Order'!O14)</f>
        <v/>
      </c>
      <c r="P11" s="155" t="str">
        <f>IF('Itemized Order'!P14="","",'Itemized Order'!P14)</f>
        <v/>
      </c>
      <c r="Q11" s="155" t="str">
        <f>IF('Itemized Order'!Q14="","",'Itemized Order'!Q14)</f>
        <v/>
      </c>
      <c r="S11" s="155" t="str">
        <f>IF('Itemized Order'!S14="","",'Itemized Order'!S14)</f>
        <v/>
      </c>
      <c r="T11" s="155" t="str">
        <f>IF('Itemized Order'!T14="","",'Itemized Order'!T14)</f>
        <v/>
      </c>
      <c r="U11" s="155" t="str">
        <f>IF('Itemized Order'!U14="","",'Itemized Order'!U14)</f>
        <v/>
      </c>
      <c r="V11" s="155" t="str">
        <f>IF('Itemized Order'!V14="","",'Itemized Order'!V14)</f>
        <v/>
      </c>
      <c r="W11" s="155" t="str">
        <f>IF('Itemized Order'!W14="","",'Itemized Order'!W14)</f>
        <v/>
      </c>
      <c r="Y11" s="155" t="str">
        <f>IF('Itemized Order'!Y14="","",'Itemized Order'!Y14)</f>
        <v/>
      </c>
      <c r="Z11" s="155" t="str">
        <f>IF('Itemized Order'!Z14="","",'Itemized Order'!Z14)</f>
        <v/>
      </c>
      <c r="AA11" s="155" t="str">
        <f>IF('Itemized Order'!AA14="","",'Itemized Order'!AA14)</f>
        <v/>
      </c>
      <c r="AB11" s="155" t="str">
        <f>IF('Itemized Order'!AB14="","",'Itemized Order'!AB14)</f>
        <v/>
      </c>
      <c r="AC11" s="155" t="str">
        <f>IF('Itemized Order'!AC14="","",'Itemized Order'!AC14)</f>
        <v/>
      </c>
      <c r="AE11" s="155" t="str">
        <f>IF('Itemized Order'!AE14="","",'Itemized Order'!AE14)</f>
        <v/>
      </c>
      <c r="AF11" s="155" t="str">
        <f>IF('Itemized Order'!AF14="","",'Itemized Order'!AF14)</f>
        <v/>
      </c>
      <c r="AG11" s="155" t="str">
        <f>IF('Itemized Order'!AG14="","",'Itemized Order'!AG14)</f>
        <v/>
      </c>
      <c r="AH11" s="155" t="str">
        <f>IF('Itemized Order'!AH14="","",'Itemized Order'!AH14)</f>
        <v/>
      </c>
      <c r="AI11" s="155" t="str">
        <f>IF('Itemized Order'!AI14="","",'Itemized Order'!AI14)</f>
        <v/>
      </c>
      <c r="AK11" s="155" t="str">
        <f>IF('Itemized Order'!AK14="","",'Itemized Order'!AK14)</f>
        <v/>
      </c>
      <c r="AL11" s="155" t="str">
        <f>IF('Itemized Order'!AL14="","",'Itemized Order'!AL14)</f>
        <v/>
      </c>
      <c r="AM11" s="155" t="str">
        <f>IF('Itemized Order'!AM14="","",'Itemized Order'!AM14)</f>
        <v/>
      </c>
      <c r="AN11" s="155" t="str">
        <f>IF('Itemized Order'!AN14="","",'Itemized Order'!AN14)</f>
        <v/>
      </c>
      <c r="AO11" s="155" t="str">
        <f>IF('Itemized Order'!AO14="","",'Itemized Order'!AO14)</f>
        <v/>
      </c>
      <c r="AQ11" s="155" t="str">
        <f>IF('Itemized Order'!AQ14="","",'Itemized Order'!AQ14)</f>
        <v/>
      </c>
      <c r="AR11" s="155" t="str">
        <f>IF('Itemized Order'!AR14="","",'Itemized Order'!AR14)</f>
        <v/>
      </c>
      <c r="AS11" s="155" t="str">
        <f>IF('Itemized Order'!AS14="","",'Itemized Order'!AS14)</f>
        <v/>
      </c>
      <c r="AT11" s="155" t="str">
        <f>IF('Itemized Order'!AT14="","",'Itemized Order'!AT14)</f>
        <v/>
      </c>
      <c r="AU11" s="155" t="str">
        <f>IF('Itemized Order'!AU14="","",'Itemized Order'!AU14)</f>
        <v/>
      </c>
      <c r="AW11" s="155" t="str">
        <f>IF('Itemized Order'!AW14="","",'Itemized Order'!AW14)</f>
        <v/>
      </c>
      <c r="AX11" s="155" t="str">
        <f>IF('Itemized Order'!AX14="","",'Itemized Order'!AX14)</f>
        <v/>
      </c>
      <c r="AY11" s="155" t="str">
        <f>IF('Itemized Order'!AY14="","",'Itemized Order'!AY14)</f>
        <v/>
      </c>
      <c r="AZ11" s="155" t="str">
        <f>IF('Itemized Order'!AZ14="","",'Itemized Order'!AZ14)</f>
        <v/>
      </c>
      <c r="BA11" s="155" t="str">
        <f>IF('Itemized Order'!BA14="","",'Itemized Order'!BA14)</f>
        <v/>
      </c>
      <c r="BC11" s="155" t="str">
        <f>IF('Itemized Order'!BC14="","",'Itemized Order'!BC14)</f>
        <v/>
      </c>
      <c r="BD11" s="155" t="str">
        <f>IF('Itemized Order'!BD14="","",'Itemized Order'!BD14)</f>
        <v/>
      </c>
      <c r="BE11" s="155" t="str">
        <f>IF('Itemized Order'!BE14="","",'Itemized Order'!BE14)</f>
        <v/>
      </c>
      <c r="BF11" s="155" t="str">
        <f>IF('Itemized Order'!BF14="","",'Itemized Order'!BF14)</f>
        <v/>
      </c>
      <c r="BG11" s="155" t="str">
        <f>IF('Itemized Order'!BG14="","",'Itemized Order'!BG14)</f>
        <v/>
      </c>
      <c r="BI11" s="155" t="str">
        <f>IF('Itemized Order'!BI14="","",'Itemized Order'!BI14)</f>
        <v/>
      </c>
      <c r="BJ11" s="155" t="str">
        <f>IF('Itemized Order'!BJ14="","",'Itemized Order'!BJ14)</f>
        <v/>
      </c>
      <c r="BK11" s="155" t="str">
        <f>IF('Itemized Order'!BK14="","",'Itemized Order'!BK14)</f>
        <v/>
      </c>
      <c r="BL11" s="155" t="str">
        <f>IF('Itemized Order'!BL14="","",'Itemized Order'!BL14)</f>
        <v/>
      </c>
      <c r="BM11" s="155" t="str">
        <f>IF('Itemized Order'!BM14="","",'Itemized Order'!BM14)</f>
        <v/>
      </c>
      <c r="BO11" s="155" t="str">
        <f>IF('Itemized Order'!BO14="","",'Itemized Order'!BO14)</f>
        <v/>
      </c>
      <c r="BP11" s="155" t="str">
        <f>IF('Itemized Order'!BP14="","",'Itemized Order'!BP14)</f>
        <v/>
      </c>
      <c r="BQ11" s="155" t="str">
        <f>IF('Itemized Order'!BQ14="","",'Itemized Order'!BQ14)</f>
        <v/>
      </c>
      <c r="BR11" s="155" t="str">
        <f>IF('Itemized Order'!BR14="","",'Itemized Order'!BR14)</f>
        <v/>
      </c>
      <c r="BS11" s="155" t="str">
        <f>IF('Itemized Order'!BS14="","",'Itemized Order'!BS14)</f>
        <v/>
      </c>
      <c r="BU11" s="155" t="str">
        <f>IF('Itemized Order'!BU14="","",'Itemized Order'!BU14)</f>
        <v/>
      </c>
      <c r="BV11" s="155" t="str">
        <f>IF('Itemized Order'!BV14="","",'Itemized Order'!BV14)</f>
        <v/>
      </c>
      <c r="BW11" s="155" t="str">
        <f>IF('Itemized Order'!BW14="","",'Itemized Order'!BW14)</f>
        <v/>
      </c>
      <c r="BX11" s="155" t="str">
        <f>IF('Itemized Order'!BX14="","",'Itemized Order'!BX14)</f>
        <v/>
      </c>
      <c r="BY11" s="155" t="str">
        <f>IF('Itemized Order'!BY14="","",'Itemized Order'!BY14)</f>
        <v/>
      </c>
      <c r="CA11" s="155" t="str">
        <f>IF('Itemized Order'!CA14="","",'Itemized Order'!CA14)</f>
        <v/>
      </c>
      <c r="CB11" s="155" t="str">
        <f>IF('Itemized Order'!CB14="","",'Itemized Order'!CB14)</f>
        <v/>
      </c>
      <c r="CC11" s="155" t="str">
        <f>IF('Itemized Order'!CC14="","",'Itemized Order'!CC14)</f>
        <v/>
      </c>
      <c r="CD11" s="155" t="str">
        <f>IF('Itemized Order'!CD14="","",'Itemized Order'!CD14)</f>
        <v/>
      </c>
      <c r="CE11" s="155" t="str">
        <f>IF('Itemized Order'!CE14="","",'Itemized Order'!CE14)</f>
        <v/>
      </c>
    </row>
    <row r="12" spans="1:83" x14ac:dyDescent="0.3">
      <c r="A12" s="155" t="str">
        <f>IF('Itemized Order'!A15="","",'Itemized Order'!A15)</f>
        <v/>
      </c>
      <c r="B12" s="155" t="str">
        <f>IF('Itemized Order'!B15="","",'Itemized Order'!B15)</f>
        <v/>
      </c>
      <c r="C12" s="155" t="str">
        <f>IF('Itemized Order'!C15="","",'Itemized Order'!C15)</f>
        <v/>
      </c>
      <c r="D12" s="155" t="str">
        <f>IF('Itemized Order'!D15="","",'Itemized Order'!D15)</f>
        <v/>
      </c>
      <c r="E12" s="183" t="str">
        <f>IF('Itemized Order'!E15="","",'Itemized Order'!E15)</f>
        <v/>
      </c>
      <c r="G12" s="155" t="str">
        <f>IF('Itemized Order'!G15="","",'Itemized Order'!G15)</f>
        <v/>
      </c>
      <c r="H12" s="155" t="str">
        <f>IF('Itemized Order'!H15="","",'Itemized Order'!H15)</f>
        <v/>
      </c>
      <c r="I12" s="155" t="str">
        <f>IF('Itemized Order'!I15="","",'Itemized Order'!I15)</f>
        <v/>
      </c>
      <c r="J12" s="155" t="str">
        <f>IF('Itemized Order'!J15="","",'Itemized Order'!J15)</f>
        <v/>
      </c>
      <c r="K12" s="155" t="str">
        <f>IF('Itemized Order'!K15="","",'Itemized Order'!K15)</f>
        <v/>
      </c>
      <c r="M12" s="155" t="str">
        <f>IF('Itemized Order'!M15="","",'Itemized Order'!M15)</f>
        <v/>
      </c>
      <c r="N12" s="155" t="str">
        <f>IF('Itemized Order'!N15="","",'Itemized Order'!N15)</f>
        <v/>
      </c>
      <c r="O12" s="155" t="str">
        <f>IF('Itemized Order'!O15="","",'Itemized Order'!O15)</f>
        <v/>
      </c>
      <c r="P12" s="155" t="str">
        <f>IF('Itemized Order'!P15="","",'Itemized Order'!P15)</f>
        <v/>
      </c>
      <c r="Q12" s="155" t="str">
        <f>IF('Itemized Order'!Q15="","",'Itemized Order'!Q15)</f>
        <v/>
      </c>
      <c r="S12" s="155" t="str">
        <f>IF('Itemized Order'!S15="","",'Itemized Order'!S15)</f>
        <v/>
      </c>
      <c r="T12" s="155" t="str">
        <f>IF('Itemized Order'!T15="","",'Itemized Order'!T15)</f>
        <v/>
      </c>
      <c r="U12" s="155" t="str">
        <f>IF('Itemized Order'!U15="","",'Itemized Order'!U15)</f>
        <v/>
      </c>
      <c r="V12" s="155" t="str">
        <f>IF('Itemized Order'!V15="","",'Itemized Order'!V15)</f>
        <v/>
      </c>
      <c r="W12" s="155" t="str">
        <f>IF('Itemized Order'!W15="","",'Itemized Order'!W15)</f>
        <v/>
      </c>
      <c r="Y12" s="155" t="str">
        <f>IF('Itemized Order'!Y15="","",'Itemized Order'!Y15)</f>
        <v/>
      </c>
      <c r="Z12" s="155" t="str">
        <f>IF('Itemized Order'!Z15="","",'Itemized Order'!Z15)</f>
        <v/>
      </c>
      <c r="AA12" s="155" t="str">
        <f>IF('Itemized Order'!AA15="","",'Itemized Order'!AA15)</f>
        <v/>
      </c>
      <c r="AB12" s="155" t="str">
        <f>IF('Itemized Order'!AB15="","",'Itemized Order'!AB15)</f>
        <v/>
      </c>
      <c r="AC12" s="155" t="str">
        <f>IF('Itemized Order'!AC15="","",'Itemized Order'!AC15)</f>
        <v/>
      </c>
      <c r="AE12" s="155" t="str">
        <f>IF('Itemized Order'!AE15="","",'Itemized Order'!AE15)</f>
        <v/>
      </c>
      <c r="AF12" s="155" t="str">
        <f>IF('Itemized Order'!AF15="","",'Itemized Order'!AF15)</f>
        <v/>
      </c>
      <c r="AG12" s="155" t="str">
        <f>IF('Itemized Order'!AG15="","",'Itemized Order'!AG15)</f>
        <v/>
      </c>
      <c r="AH12" s="155" t="str">
        <f>IF('Itemized Order'!AH15="","",'Itemized Order'!AH15)</f>
        <v/>
      </c>
      <c r="AI12" s="155" t="str">
        <f>IF('Itemized Order'!AI15="","",'Itemized Order'!AI15)</f>
        <v/>
      </c>
      <c r="AK12" s="155" t="str">
        <f>IF('Itemized Order'!AK15="","",'Itemized Order'!AK15)</f>
        <v/>
      </c>
      <c r="AL12" s="155" t="str">
        <f>IF('Itemized Order'!AL15="","",'Itemized Order'!AL15)</f>
        <v/>
      </c>
      <c r="AM12" s="155" t="str">
        <f>IF('Itemized Order'!AM15="","",'Itemized Order'!AM15)</f>
        <v/>
      </c>
      <c r="AN12" s="155" t="str">
        <f>IF('Itemized Order'!AN15="","",'Itemized Order'!AN15)</f>
        <v/>
      </c>
      <c r="AO12" s="155" t="str">
        <f>IF('Itemized Order'!AO15="","",'Itemized Order'!AO15)</f>
        <v/>
      </c>
      <c r="AQ12" s="155" t="str">
        <f>IF('Itemized Order'!AQ15="","",'Itemized Order'!AQ15)</f>
        <v/>
      </c>
      <c r="AR12" s="155" t="str">
        <f>IF('Itemized Order'!AR15="","",'Itemized Order'!AR15)</f>
        <v/>
      </c>
      <c r="AS12" s="155" t="str">
        <f>IF('Itemized Order'!AS15="","",'Itemized Order'!AS15)</f>
        <v/>
      </c>
      <c r="AT12" s="155" t="str">
        <f>IF('Itemized Order'!AT15="","",'Itemized Order'!AT15)</f>
        <v/>
      </c>
      <c r="AU12" s="155" t="str">
        <f>IF('Itemized Order'!AU15="","",'Itemized Order'!AU15)</f>
        <v/>
      </c>
      <c r="AW12" s="155" t="str">
        <f>IF('Itemized Order'!AW15="","",'Itemized Order'!AW15)</f>
        <v/>
      </c>
      <c r="AX12" s="155" t="str">
        <f>IF('Itemized Order'!AX15="","",'Itemized Order'!AX15)</f>
        <v/>
      </c>
      <c r="AY12" s="155" t="str">
        <f>IF('Itemized Order'!AY15="","",'Itemized Order'!AY15)</f>
        <v/>
      </c>
      <c r="AZ12" s="155" t="str">
        <f>IF('Itemized Order'!AZ15="","",'Itemized Order'!AZ15)</f>
        <v/>
      </c>
      <c r="BA12" s="155" t="str">
        <f>IF('Itemized Order'!BA15="","",'Itemized Order'!BA15)</f>
        <v/>
      </c>
      <c r="BC12" s="155" t="str">
        <f>IF('Itemized Order'!BC15="","",'Itemized Order'!BC15)</f>
        <v/>
      </c>
      <c r="BD12" s="155" t="str">
        <f>IF('Itemized Order'!BD15="","",'Itemized Order'!BD15)</f>
        <v/>
      </c>
      <c r="BE12" s="155" t="str">
        <f>IF('Itemized Order'!BE15="","",'Itemized Order'!BE15)</f>
        <v/>
      </c>
      <c r="BF12" s="155" t="str">
        <f>IF('Itemized Order'!BF15="","",'Itemized Order'!BF15)</f>
        <v/>
      </c>
      <c r="BG12" s="155" t="str">
        <f>IF('Itemized Order'!BG15="","",'Itemized Order'!BG15)</f>
        <v/>
      </c>
      <c r="BI12" s="155" t="str">
        <f>IF('Itemized Order'!BI15="","",'Itemized Order'!BI15)</f>
        <v/>
      </c>
      <c r="BJ12" s="155" t="str">
        <f>IF('Itemized Order'!BJ15="","",'Itemized Order'!BJ15)</f>
        <v/>
      </c>
      <c r="BK12" s="155" t="str">
        <f>IF('Itemized Order'!BK15="","",'Itemized Order'!BK15)</f>
        <v/>
      </c>
      <c r="BL12" s="155" t="str">
        <f>IF('Itemized Order'!BL15="","",'Itemized Order'!BL15)</f>
        <v/>
      </c>
      <c r="BM12" s="155" t="str">
        <f>IF('Itemized Order'!BM15="","",'Itemized Order'!BM15)</f>
        <v/>
      </c>
      <c r="BO12" s="155" t="str">
        <f>IF('Itemized Order'!BO15="","",'Itemized Order'!BO15)</f>
        <v/>
      </c>
      <c r="BP12" s="155" t="str">
        <f>IF('Itemized Order'!BP15="","",'Itemized Order'!BP15)</f>
        <v/>
      </c>
      <c r="BQ12" s="155" t="str">
        <f>IF('Itemized Order'!BQ15="","",'Itemized Order'!BQ15)</f>
        <v/>
      </c>
      <c r="BR12" s="155" t="str">
        <f>IF('Itemized Order'!BR15="","",'Itemized Order'!BR15)</f>
        <v/>
      </c>
      <c r="BS12" s="155" t="str">
        <f>IF('Itemized Order'!BS15="","",'Itemized Order'!BS15)</f>
        <v/>
      </c>
      <c r="BU12" s="155" t="str">
        <f>IF('Itemized Order'!BU15="","",'Itemized Order'!BU15)</f>
        <v/>
      </c>
      <c r="BV12" s="155" t="str">
        <f>IF('Itemized Order'!BV15="","",'Itemized Order'!BV15)</f>
        <v/>
      </c>
      <c r="BW12" s="155" t="str">
        <f>IF('Itemized Order'!BW15="","",'Itemized Order'!BW15)</f>
        <v/>
      </c>
      <c r="BX12" s="155" t="str">
        <f>IF('Itemized Order'!BX15="","",'Itemized Order'!BX15)</f>
        <v/>
      </c>
      <c r="BY12" s="155" t="str">
        <f>IF('Itemized Order'!BY15="","",'Itemized Order'!BY15)</f>
        <v/>
      </c>
      <c r="CA12" s="155" t="str">
        <f>IF('Itemized Order'!CA15="","",'Itemized Order'!CA15)</f>
        <v/>
      </c>
      <c r="CB12" s="155" t="str">
        <f>IF('Itemized Order'!CB15="","",'Itemized Order'!CB15)</f>
        <v/>
      </c>
      <c r="CC12" s="155" t="str">
        <f>IF('Itemized Order'!CC15="","",'Itemized Order'!CC15)</f>
        <v/>
      </c>
      <c r="CD12" s="155" t="str">
        <f>IF('Itemized Order'!CD15="","",'Itemized Order'!CD15)</f>
        <v/>
      </c>
      <c r="CE12" s="155" t="str">
        <f>IF('Itemized Order'!CE15="","",'Itemized Order'!CE15)</f>
        <v/>
      </c>
    </row>
    <row r="13" spans="1:83" x14ac:dyDescent="0.3">
      <c r="A13" s="155" t="str">
        <f>IF('Itemized Order'!A16="","",'Itemized Order'!A16)</f>
        <v/>
      </c>
      <c r="B13" s="155" t="str">
        <f>IF('Itemized Order'!B16="","",'Itemized Order'!B16)</f>
        <v/>
      </c>
      <c r="C13" s="155" t="str">
        <f>IF('Itemized Order'!C16="","",'Itemized Order'!C16)</f>
        <v/>
      </c>
      <c r="D13" s="155" t="str">
        <f>IF('Itemized Order'!D16="","",'Itemized Order'!D16)</f>
        <v/>
      </c>
      <c r="E13" s="183" t="str">
        <f>IF('Itemized Order'!E16="","",'Itemized Order'!E16)</f>
        <v/>
      </c>
      <c r="G13" s="155" t="str">
        <f>IF('Itemized Order'!G16="","",'Itemized Order'!G16)</f>
        <v/>
      </c>
      <c r="H13" s="155" t="str">
        <f>IF('Itemized Order'!H16="","",'Itemized Order'!H16)</f>
        <v/>
      </c>
      <c r="I13" s="155" t="str">
        <f>IF('Itemized Order'!I16="","",'Itemized Order'!I16)</f>
        <v/>
      </c>
      <c r="J13" s="155" t="str">
        <f>IF('Itemized Order'!J16="","",'Itemized Order'!J16)</f>
        <v/>
      </c>
      <c r="K13" s="155" t="str">
        <f>IF('Itemized Order'!K16="","",'Itemized Order'!K16)</f>
        <v/>
      </c>
      <c r="M13" s="155" t="str">
        <f>IF('Itemized Order'!M16="","",'Itemized Order'!M16)</f>
        <v/>
      </c>
      <c r="N13" s="155" t="str">
        <f>IF('Itemized Order'!N16="","",'Itemized Order'!N16)</f>
        <v/>
      </c>
      <c r="O13" s="155" t="str">
        <f>IF('Itemized Order'!O16="","",'Itemized Order'!O16)</f>
        <v/>
      </c>
      <c r="P13" s="155" t="str">
        <f>IF('Itemized Order'!P16="","",'Itemized Order'!P16)</f>
        <v/>
      </c>
      <c r="Q13" s="155" t="str">
        <f>IF('Itemized Order'!Q16="","",'Itemized Order'!Q16)</f>
        <v/>
      </c>
      <c r="S13" s="155" t="str">
        <f>IF('Itemized Order'!S16="","",'Itemized Order'!S16)</f>
        <v/>
      </c>
      <c r="T13" s="155" t="str">
        <f>IF('Itemized Order'!T16="","",'Itemized Order'!T16)</f>
        <v/>
      </c>
      <c r="U13" s="155" t="str">
        <f>IF('Itemized Order'!U16="","",'Itemized Order'!U16)</f>
        <v/>
      </c>
      <c r="V13" s="155" t="str">
        <f>IF('Itemized Order'!V16="","",'Itemized Order'!V16)</f>
        <v/>
      </c>
      <c r="W13" s="155" t="str">
        <f>IF('Itemized Order'!W16="","",'Itemized Order'!W16)</f>
        <v/>
      </c>
      <c r="Y13" s="155" t="str">
        <f>IF('Itemized Order'!Y16="","",'Itemized Order'!Y16)</f>
        <v/>
      </c>
      <c r="Z13" s="155" t="str">
        <f>IF('Itemized Order'!Z16="","",'Itemized Order'!Z16)</f>
        <v/>
      </c>
      <c r="AA13" s="155" t="str">
        <f>IF('Itemized Order'!AA16="","",'Itemized Order'!AA16)</f>
        <v/>
      </c>
      <c r="AB13" s="155" t="str">
        <f>IF('Itemized Order'!AB16="","",'Itemized Order'!AB16)</f>
        <v/>
      </c>
      <c r="AC13" s="155" t="str">
        <f>IF('Itemized Order'!AC16="","",'Itemized Order'!AC16)</f>
        <v/>
      </c>
      <c r="AE13" s="155" t="str">
        <f>IF('Itemized Order'!AE16="","",'Itemized Order'!AE16)</f>
        <v/>
      </c>
      <c r="AF13" s="155" t="str">
        <f>IF('Itemized Order'!AF16="","",'Itemized Order'!AF16)</f>
        <v/>
      </c>
      <c r="AG13" s="155" t="str">
        <f>IF('Itemized Order'!AG16="","",'Itemized Order'!AG16)</f>
        <v/>
      </c>
      <c r="AH13" s="155" t="str">
        <f>IF('Itemized Order'!AH16="","",'Itemized Order'!AH16)</f>
        <v/>
      </c>
      <c r="AI13" s="155" t="str">
        <f>IF('Itemized Order'!AI16="","",'Itemized Order'!AI16)</f>
        <v/>
      </c>
      <c r="AK13" s="155" t="str">
        <f>IF('Itemized Order'!AK16="","",'Itemized Order'!AK16)</f>
        <v/>
      </c>
      <c r="AL13" s="155" t="str">
        <f>IF('Itemized Order'!AL16="","",'Itemized Order'!AL16)</f>
        <v/>
      </c>
      <c r="AM13" s="155" t="str">
        <f>IF('Itemized Order'!AM16="","",'Itemized Order'!AM16)</f>
        <v/>
      </c>
      <c r="AN13" s="155" t="str">
        <f>IF('Itemized Order'!AN16="","",'Itemized Order'!AN16)</f>
        <v/>
      </c>
      <c r="AO13" s="155" t="str">
        <f>IF('Itemized Order'!AO16="","",'Itemized Order'!AO16)</f>
        <v/>
      </c>
      <c r="AQ13" s="155" t="str">
        <f>IF('Itemized Order'!AQ16="","",'Itemized Order'!AQ16)</f>
        <v/>
      </c>
      <c r="AR13" s="155" t="str">
        <f>IF('Itemized Order'!AR16="","",'Itemized Order'!AR16)</f>
        <v/>
      </c>
      <c r="AS13" s="155" t="str">
        <f>IF('Itemized Order'!AS16="","",'Itemized Order'!AS16)</f>
        <v/>
      </c>
      <c r="AT13" s="155" t="str">
        <f>IF('Itemized Order'!AT16="","",'Itemized Order'!AT16)</f>
        <v/>
      </c>
      <c r="AU13" s="155" t="str">
        <f>IF('Itemized Order'!AU16="","",'Itemized Order'!AU16)</f>
        <v/>
      </c>
      <c r="AW13" s="155" t="str">
        <f>IF('Itemized Order'!AW16="","",'Itemized Order'!AW16)</f>
        <v/>
      </c>
      <c r="AX13" s="155" t="str">
        <f>IF('Itemized Order'!AX16="","",'Itemized Order'!AX16)</f>
        <v/>
      </c>
      <c r="AY13" s="155" t="str">
        <f>IF('Itemized Order'!AY16="","",'Itemized Order'!AY16)</f>
        <v/>
      </c>
      <c r="AZ13" s="155" t="str">
        <f>IF('Itemized Order'!AZ16="","",'Itemized Order'!AZ16)</f>
        <v/>
      </c>
      <c r="BA13" s="155" t="str">
        <f>IF('Itemized Order'!BA16="","",'Itemized Order'!BA16)</f>
        <v/>
      </c>
      <c r="BC13" s="155" t="str">
        <f>IF('Itemized Order'!BC16="","",'Itemized Order'!BC16)</f>
        <v/>
      </c>
      <c r="BD13" s="155" t="str">
        <f>IF('Itemized Order'!BD16="","",'Itemized Order'!BD16)</f>
        <v/>
      </c>
      <c r="BE13" s="155" t="str">
        <f>IF('Itemized Order'!BE16="","",'Itemized Order'!BE16)</f>
        <v/>
      </c>
      <c r="BF13" s="155" t="str">
        <f>IF('Itemized Order'!BF16="","",'Itemized Order'!BF16)</f>
        <v/>
      </c>
      <c r="BG13" s="155" t="str">
        <f>IF('Itemized Order'!BG16="","",'Itemized Order'!BG16)</f>
        <v/>
      </c>
      <c r="BI13" s="155" t="str">
        <f>IF('Itemized Order'!BI16="","",'Itemized Order'!BI16)</f>
        <v/>
      </c>
      <c r="BJ13" s="155" t="str">
        <f>IF('Itemized Order'!BJ16="","",'Itemized Order'!BJ16)</f>
        <v/>
      </c>
      <c r="BK13" s="155" t="str">
        <f>IF('Itemized Order'!BK16="","",'Itemized Order'!BK16)</f>
        <v/>
      </c>
      <c r="BL13" s="155" t="str">
        <f>IF('Itemized Order'!BL16="","",'Itemized Order'!BL16)</f>
        <v/>
      </c>
      <c r="BM13" s="155" t="str">
        <f>IF('Itemized Order'!BM16="","",'Itemized Order'!BM16)</f>
        <v/>
      </c>
      <c r="BO13" s="155" t="str">
        <f>IF('Itemized Order'!BO16="","",'Itemized Order'!BO16)</f>
        <v/>
      </c>
      <c r="BP13" s="155" t="str">
        <f>IF('Itemized Order'!BP16="","",'Itemized Order'!BP16)</f>
        <v/>
      </c>
      <c r="BQ13" s="155" t="str">
        <f>IF('Itemized Order'!BQ16="","",'Itemized Order'!BQ16)</f>
        <v/>
      </c>
      <c r="BR13" s="155" t="str">
        <f>IF('Itemized Order'!BR16="","",'Itemized Order'!BR16)</f>
        <v/>
      </c>
      <c r="BS13" s="155" t="str">
        <f>IF('Itemized Order'!BS16="","",'Itemized Order'!BS16)</f>
        <v/>
      </c>
      <c r="BU13" s="155" t="str">
        <f>IF('Itemized Order'!BU16="","",'Itemized Order'!BU16)</f>
        <v/>
      </c>
      <c r="BV13" s="155" t="str">
        <f>IF('Itemized Order'!BV16="","",'Itemized Order'!BV16)</f>
        <v/>
      </c>
      <c r="BW13" s="155" t="str">
        <f>IF('Itemized Order'!BW16="","",'Itemized Order'!BW16)</f>
        <v/>
      </c>
      <c r="BX13" s="155" t="str">
        <f>IF('Itemized Order'!BX16="","",'Itemized Order'!BX16)</f>
        <v/>
      </c>
      <c r="BY13" s="155" t="str">
        <f>IF('Itemized Order'!BY16="","",'Itemized Order'!BY16)</f>
        <v/>
      </c>
      <c r="CA13" s="155" t="str">
        <f>IF('Itemized Order'!CA16="","",'Itemized Order'!CA16)</f>
        <v/>
      </c>
      <c r="CB13" s="155" t="str">
        <f>IF('Itemized Order'!CB16="","",'Itemized Order'!CB16)</f>
        <v/>
      </c>
      <c r="CC13" s="155" t="str">
        <f>IF('Itemized Order'!CC16="","",'Itemized Order'!CC16)</f>
        <v/>
      </c>
      <c r="CD13" s="155" t="str">
        <f>IF('Itemized Order'!CD16="","",'Itemized Order'!CD16)</f>
        <v/>
      </c>
      <c r="CE13" s="155" t="str">
        <f>IF('Itemized Order'!CE16="","",'Itemized Order'!CE16)</f>
        <v/>
      </c>
    </row>
    <row r="14" spans="1:83" x14ac:dyDescent="0.3">
      <c r="A14" s="155" t="str">
        <f>IF('Itemized Order'!A17="","",'Itemized Order'!A17)</f>
        <v/>
      </c>
      <c r="B14" s="155" t="str">
        <f>IF('Itemized Order'!B17="","",'Itemized Order'!B17)</f>
        <v/>
      </c>
      <c r="C14" s="155" t="str">
        <f>IF('Itemized Order'!C17="","",'Itemized Order'!C17)</f>
        <v/>
      </c>
      <c r="D14" s="155" t="str">
        <f>IF('Itemized Order'!D17="","",'Itemized Order'!D17)</f>
        <v/>
      </c>
      <c r="E14" s="183" t="str">
        <f>IF('Itemized Order'!E17="","",'Itemized Order'!E17)</f>
        <v/>
      </c>
      <c r="G14" s="155" t="str">
        <f>IF('Itemized Order'!G17="","",'Itemized Order'!G17)</f>
        <v/>
      </c>
      <c r="H14" s="155" t="str">
        <f>IF('Itemized Order'!H17="","",'Itemized Order'!H17)</f>
        <v/>
      </c>
      <c r="I14" s="155" t="str">
        <f>IF('Itemized Order'!I17="","",'Itemized Order'!I17)</f>
        <v/>
      </c>
      <c r="J14" s="155" t="str">
        <f>IF('Itemized Order'!J17="","",'Itemized Order'!J17)</f>
        <v/>
      </c>
      <c r="K14" s="155" t="str">
        <f>IF('Itemized Order'!K17="","",'Itemized Order'!K17)</f>
        <v/>
      </c>
      <c r="M14" s="155" t="str">
        <f>IF('Itemized Order'!M17="","",'Itemized Order'!M17)</f>
        <v/>
      </c>
      <c r="N14" s="155" t="str">
        <f>IF('Itemized Order'!N17="","",'Itemized Order'!N17)</f>
        <v/>
      </c>
      <c r="O14" s="155" t="str">
        <f>IF('Itemized Order'!O17="","",'Itemized Order'!O17)</f>
        <v/>
      </c>
      <c r="P14" s="155" t="str">
        <f>IF('Itemized Order'!P17="","",'Itemized Order'!P17)</f>
        <v/>
      </c>
      <c r="Q14" s="155" t="str">
        <f>IF('Itemized Order'!Q17="","",'Itemized Order'!Q17)</f>
        <v/>
      </c>
      <c r="S14" s="155" t="str">
        <f>IF('Itemized Order'!S17="","",'Itemized Order'!S17)</f>
        <v/>
      </c>
      <c r="T14" s="155" t="str">
        <f>IF('Itemized Order'!T17="","",'Itemized Order'!T17)</f>
        <v/>
      </c>
      <c r="U14" s="155" t="str">
        <f>IF('Itemized Order'!U17="","",'Itemized Order'!U17)</f>
        <v/>
      </c>
      <c r="V14" s="155" t="str">
        <f>IF('Itemized Order'!V17="","",'Itemized Order'!V17)</f>
        <v/>
      </c>
      <c r="W14" s="155" t="str">
        <f>IF('Itemized Order'!W17="","",'Itemized Order'!W17)</f>
        <v/>
      </c>
      <c r="Y14" s="155" t="str">
        <f>IF('Itemized Order'!Y17="","",'Itemized Order'!Y17)</f>
        <v/>
      </c>
      <c r="Z14" s="155" t="str">
        <f>IF('Itemized Order'!Z17="","",'Itemized Order'!Z17)</f>
        <v/>
      </c>
      <c r="AA14" s="155" t="str">
        <f>IF('Itemized Order'!AA17="","",'Itemized Order'!AA17)</f>
        <v/>
      </c>
      <c r="AB14" s="155" t="str">
        <f>IF('Itemized Order'!AB17="","",'Itemized Order'!AB17)</f>
        <v/>
      </c>
      <c r="AC14" s="155" t="str">
        <f>IF('Itemized Order'!AC17="","",'Itemized Order'!AC17)</f>
        <v/>
      </c>
      <c r="AE14" s="155" t="str">
        <f>IF('Itemized Order'!AE17="","",'Itemized Order'!AE17)</f>
        <v/>
      </c>
      <c r="AF14" s="155" t="str">
        <f>IF('Itemized Order'!AF17="","",'Itemized Order'!AF17)</f>
        <v/>
      </c>
      <c r="AG14" s="155" t="str">
        <f>IF('Itemized Order'!AG17="","",'Itemized Order'!AG17)</f>
        <v/>
      </c>
      <c r="AH14" s="155" t="str">
        <f>IF('Itemized Order'!AH17="","",'Itemized Order'!AH17)</f>
        <v/>
      </c>
      <c r="AI14" s="155" t="str">
        <f>IF('Itemized Order'!AI17="","",'Itemized Order'!AI17)</f>
        <v/>
      </c>
      <c r="AK14" s="155" t="str">
        <f>IF('Itemized Order'!AK17="","",'Itemized Order'!AK17)</f>
        <v/>
      </c>
      <c r="AL14" s="155" t="str">
        <f>IF('Itemized Order'!AL17="","",'Itemized Order'!AL17)</f>
        <v/>
      </c>
      <c r="AM14" s="155" t="str">
        <f>IF('Itemized Order'!AM17="","",'Itemized Order'!AM17)</f>
        <v/>
      </c>
      <c r="AN14" s="155" t="str">
        <f>IF('Itemized Order'!AN17="","",'Itemized Order'!AN17)</f>
        <v/>
      </c>
      <c r="AO14" s="155" t="str">
        <f>IF('Itemized Order'!AO17="","",'Itemized Order'!AO17)</f>
        <v/>
      </c>
      <c r="AQ14" s="155" t="str">
        <f>IF('Itemized Order'!AQ17="","",'Itemized Order'!AQ17)</f>
        <v/>
      </c>
      <c r="AR14" s="155" t="str">
        <f>IF('Itemized Order'!AR17="","",'Itemized Order'!AR17)</f>
        <v/>
      </c>
      <c r="AS14" s="155" t="str">
        <f>IF('Itemized Order'!AS17="","",'Itemized Order'!AS17)</f>
        <v/>
      </c>
      <c r="AT14" s="155" t="str">
        <f>IF('Itemized Order'!AT17="","",'Itemized Order'!AT17)</f>
        <v/>
      </c>
      <c r="AU14" s="155" t="str">
        <f>IF('Itemized Order'!AU17="","",'Itemized Order'!AU17)</f>
        <v/>
      </c>
      <c r="AW14" s="155" t="str">
        <f>IF('Itemized Order'!AW17="","",'Itemized Order'!AW17)</f>
        <v/>
      </c>
      <c r="AX14" s="155" t="str">
        <f>IF('Itemized Order'!AX17="","",'Itemized Order'!AX17)</f>
        <v/>
      </c>
      <c r="AY14" s="155" t="str">
        <f>IF('Itemized Order'!AY17="","",'Itemized Order'!AY17)</f>
        <v/>
      </c>
      <c r="AZ14" s="155" t="str">
        <f>IF('Itemized Order'!AZ17="","",'Itemized Order'!AZ17)</f>
        <v/>
      </c>
      <c r="BA14" s="155" t="str">
        <f>IF('Itemized Order'!BA17="","",'Itemized Order'!BA17)</f>
        <v/>
      </c>
      <c r="BC14" s="155" t="str">
        <f>IF('Itemized Order'!BC17="","",'Itemized Order'!BC17)</f>
        <v/>
      </c>
      <c r="BD14" s="155" t="str">
        <f>IF('Itemized Order'!BD17="","",'Itemized Order'!BD17)</f>
        <v/>
      </c>
      <c r="BE14" s="155" t="str">
        <f>IF('Itemized Order'!BE17="","",'Itemized Order'!BE17)</f>
        <v/>
      </c>
      <c r="BF14" s="155" t="str">
        <f>IF('Itemized Order'!BF17="","",'Itemized Order'!BF17)</f>
        <v/>
      </c>
      <c r="BG14" s="155" t="str">
        <f>IF('Itemized Order'!BG17="","",'Itemized Order'!BG17)</f>
        <v/>
      </c>
      <c r="BI14" s="155" t="str">
        <f>IF('Itemized Order'!BI17="","",'Itemized Order'!BI17)</f>
        <v/>
      </c>
      <c r="BJ14" s="155" t="str">
        <f>IF('Itemized Order'!BJ17="","",'Itemized Order'!BJ17)</f>
        <v/>
      </c>
      <c r="BK14" s="155" t="str">
        <f>IF('Itemized Order'!BK17="","",'Itemized Order'!BK17)</f>
        <v/>
      </c>
      <c r="BL14" s="155" t="str">
        <f>IF('Itemized Order'!BL17="","",'Itemized Order'!BL17)</f>
        <v/>
      </c>
      <c r="BM14" s="155" t="str">
        <f>IF('Itemized Order'!BM17="","",'Itemized Order'!BM17)</f>
        <v/>
      </c>
      <c r="BO14" s="155" t="str">
        <f>IF('Itemized Order'!BO17="","",'Itemized Order'!BO17)</f>
        <v/>
      </c>
      <c r="BP14" s="155" t="str">
        <f>IF('Itemized Order'!BP17="","",'Itemized Order'!BP17)</f>
        <v/>
      </c>
      <c r="BQ14" s="155" t="str">
        <f>IF('Itemized Order'!BQ17="","",'Itemized Order'!BQ17)</f>
        <v/>
      </c>
      <c r="BR14" s="155" t="str">
        <f>IF('Itemized Order'!BR17="","",'Itemized Order'!BR17)</f>
        <v/>
      </c>
      <c r="BS14" s="155" t="str">
        <f>IF('Itemized Order'!BS17="","",'Itemized Order'!BS17)</f>
        <v/>
      </c>
      <c r="BU14" s="155" t="str">
        <f>IF('Itemized Order'!BU17="","",'Itemized Order'!BU17)</f>
        <v/>
      </c>
      <c r="BV14" s="155" t="str">
        <f>IF('Itemized Order'!BV17="","",'Itemized Order'!BV17)</f>
        <v/>
      </c>
      <c r="BW14" s="155" t="str">
        <f>IF('Itemized Order'!BW17="","",'Itemized Order'!BW17)</f>
        <v/>
      </c>
      <c r="BX14" s="155" t="str">
        <f>IF('Itemized Order'!BX17="","",'Itemized Order'!BX17)</f>
        <v/>
      </c>
      <c r="BY14" s="155" t="str">
        <f>IF('Itemized Order'!BY17="","",'Itemized Order'!BY17)</f>
        <v/>
      </c>
      <c r="CA14" s="155" t="str">
        <f>IF('Itemized Order'!CA17="","",'Itemized Order'!CA17)</f>
        <v/>
      </c>
      <c r="CB14" s="155" t="str">
        <f>IF('Itemized Order'!CB17="","",'Itemized Order'!CB17)</f>
        <v/>
      </c>
      <c r="CC14" s="155" t="str">
        <f>IF('Itemized Order'!CC17="","",'Itemized Order'!CC17)</f>
        <v/>
      </c>
      <c r="CD14" s="155" t="str">
        <f>IF('Itemized Order'!CD17="","",'Itemized Order'!CD17)</f>
        <v/>
      </c>
      <c r="CE14" s="155" t="str">
        <f>IF('Itemized Order'!CE17="","",'Itemized Order'!CE17)</f>
        <v/>
      </c>
    </row>
    <row r="15" spans="1:83" x14ac:dyDescent="0.3">
      <c r="A15" s="155" t="str">
        <f>IF('Itemized Order'!A18="","",'Itemized Order'!A18)</f>
        <v/>
      </c>
      <c r="B15" s="155" t="str">
        <f>IF('Itemized Order'!B18="","",'Itemized Order'!B18)</f>
        <v/>
      </c>
      <c r="C15" s="155" t="str">
        <f>IF('Itemized Order'!C18="","",'Itemized Order'!C18)</f>
        <v/>
      </c>
      <c r="D15" s="155" t="str">
        <f>IF('Itemized Order'!D18="","",'Itemized Order'!D18)</f>
        <v/>
      </c>
      <c r="E15" s="183" t="str">
        <f>IF('Itemized Order'!E18="","",'Itemized Order'!E18)</f>
        <v/>
      </c>
      <c r="G15" s="155" t="str">
        <f>IF('Itemized Order'!G18="","",'Itemized Order'!G18)</f>
        <v/>
      </c>
      <c r="H15" s="155" t="str">
        <f>IF('Itemized Order'!H18="","",'Itemized Order'!H18)</f>
        <v/>
      </c>
      <c r="I15" s="155" t="str">
        <f>IF('Itemized Order'!I18="","",'Itemized Order'!I18)</f>
        <v/>
      </c>
      <c r="J15" s="155" t="str">
        <f>IF('Itemized Order'!J18="","",'Itemized Order'!J18)</f>
        <v/>
      </c>
      <c r="K15" s="155" t="str">
        <f>IF('Itemized Order'!K18="","",'Itemized Order'!K18)</f>
        <v/>
      </c>
      <c r="M15" s="155" t="str">
        <f>IF('Itemized Order'!M18="","",'Itemized Order'!M18)</f>
        <v/>
      </c>
      <c r="N15" s="155" t="str">
        <f>IF('Itemized Order'!N18="","",'Itemized Order'!N18)</f>
        <v/>
      </c>
      <c r="O15" s="155" t="str">
        <f>IF('Itemized Order'!O18="","",'Itemized Order'!O18)</f>
        <v/>
      </c>
      <c r="P15" s="155" t="str">
        <f>IF('Itemized Order'!P18="","",'Itemized Order'!P18)</f>
        <v/>
      </c>
      <c r="Q15" s="155" t="str">
        <f>IF('Itemized Order'!Q18="","",'Itemized Order'!Q18)</f>
        <v/>
      </c>
      <c r="S15" s="155" t="str">
        <f>IF('Itemized Order'!S18="","",'Itemized Order'!S18)</f>
        <v/>
      </c>
      <c r="T15" s="155" t="str">
        <f>IF('Itemized Order'!T18="","",'Itemized Order'!T18)</f>
        <v/>
      </c>
      <c r="U15" s="155" t="str">
        <f>IF('Itemized Order'!U18="","",'Itemized Order'!U18)</f>
        <v/>
      </c>
      <c r="V15" s="155" t="str">
        <f>IF('Itemized Order'!V18="","",'Itemized Order'!V18)</f>
        <v/>
      </c>
      <c r="W15" s="155" t="str">
        <f>IF('Itemized Order'!W18="","",'Itemized Order'!W18)</f>
        <v/>
      </c>
      <c r="Y15" s="155" t="str">
        <f>IF('Itemized Order'!Y18="","",'Itemized Order'!Y18)</f>
        <v/>
      </c>
      <c r="Z15" s="155" t="str">
        <f>IF('Itemized Order'!Z18="","",'Itemized Order'!Z18)</f>
        <v/>
      </c>
      <c r="AA15" s="155" t="str">
        <f>IF('Itemized Order'!AA18="","",'Itemized Order'!AA18)</f>
        <v/>
      </c>
      <c r="AB15" s="155" t="str">
        <f>IF('Itemized Order'!AB18="","",'Itemized Order'!AB18)</f>
        <v/>
      </c>
      <c r="AC15" s="155" t="str">
        <f>IF('Itemized Order'!AC18="","",'Itemized Order'!AC18)</f>
        <v/>
      </c>
      <c r="AE15" s="155" t="str">
        <f>IF('Itemized Order'!AE18="","",'Itemized Order'!AE18)</f>
        <v/>
      </c>
      <c r="AF15" s="155" t="str">
        <f>IF('Itemized Order'!AF18="","",'Itemized Order'!AF18)</f>
        <v/>
      </c>
      <c r="AG15" s="155" t="str">
        <f>IF('Itemized Order'!AG18="","",'Itemized Order'!AG18)</f>
        <v/>
      </c>
      <c r="AH15" s="155" t="str">
        <f>IF('Itemized Order'!AH18="","",'Itemized Order'!AH18)</f>
        <v/>
      </c>
      <c r="AI15" s="155" t="str">
        <f>IF('Itemized Order'!AI18="","",'Itemized Order'!AI18)</f>
        <v/>
      </c>
      <c r="AK15" s="155" t="str">
        <f>IF('Itemized Order'!AK18="","",'Itemized Order'!AK18)</f>
        <v/>
      </c>
      <c r="AL15" s="155" t="str">
        <f>IF('Itemized Order'!AL18="","",'Itemized Order'!AL18)</f>
        <v/>
      </c>
      <c r="AM15" s="155" t="str">
        <f>IF('Itemized Order'!AM18="","",'Itemized Order'!AM18)</f>
        <v/>
      </c>
      <c r="AN15" s="155" t="str">
        <f>IF('Itemized Order'!AN18="","",'Itemized Order'!AN18)</f>
        <v/>
      </c>
      <c r="AO15" s="155" t="str">
        <f>IF('Itemized Order'!AO18="","",'Itemized Order'!AO18)</f>
        <v/>
      </c>
      <c r="AQ15" s="155" t="str">
        <f>IF('Itemized Order'!AQ18="","",'Itemized Order'!AQ18)</f>
        <v/>
      </c>
      <c r="AR15" s="155" t="str">
        <f>IF('Itemized Order'!AR18="","",'Itemized Order'!AR18)</f>
        <v/>
      </c>
      <c r="AS15" s="155" t="str">
        <f>IF('Itemized Order'!AS18="","",'Itemized Order'!AS18)</f>
        <v/>
      </c>
      <c r="AT15" s="155" t="str">
        <f>IF('Itemized Order'!AT18="","",'Itemized Order'!AT18)</f>
        <v/>
      </c>
      <c r="AU15" s="155" t="str">
        <f>IF('Itemized Order'!AU18="","",'Itemized Order'!AU18)</f>
        <v/>
      </c>
      <c r="AW15" s="155" t="str">
        <f>IF('Itemized Order'!AW18="","",'Itemized Order'!AW18)</f>
        <v/>
      </c>
      <c r="AX15" s="155" t="str">
        <f>IF('Itemized Order'!AX18="","",'Itemized Order'!AX18)</f>
        <v/>
      </c>
      <c r="AY15" s="155" t="str">
        <f>IF('Itemized Order'!AY18="","",'Itemized Order'!AY18)</f>
        <v/>
      </c>
      <c r="AZ15" s="155" t="str">
        <f>IF('Itemized Order'!AZ18="","",'Itemized Order'!AZ18)</f>
        <v/>
      </c>
      <c r="BA15" s="155" t="str">
        <f>IF('Itemized Order'!BA18="","",'Itemized Order'!BA18)</f>
        <v/>
      </c>
      <c r="BC15" s="155" t="str">
        <f>IF('Itemized Order'!BC18="","",'Itemized Order'!BC18)</f>
        <v/>
      </c>
      <c r="BD15" s="155" t="str">
        <f>IF('Itemized Order'!BD18="","",'Itemized Order'!BD18)</f>
        <v/>
      </c>
      <c r="BE15" s="155" t="str">
        <f>IF('Itemized Order'!BE18="","",'Itemized Order'!BE18)</f>
        <v/>
      </c>
      <c r="BF15" s="155" t="str">
        <f>IF('Itemized Order'!BF18="","",'Itemized Order'!BF18)</f>
        <v/>
      </c>
      <c r="BG15" s="155" t="str">
        <f>IF('Itemized Order'!BG18="","",'Itemized Order'!BG18)</f>
        <v/>
      </c>
      <c r="BI15" s="155" t="str">
        <f>IF('Itemized Order'!BI18="","",'Itemized Order'!BI18)</f>
        <v/>
      </c>
      <c r="BJ15" s="155" t="str">
        <f>IF('Itemized Order'!BJ18="","",'Itemized Order'!BJ18)</f>
        <v/>
      </c>
      <c r="BK15" s="155" t="str">
        <f>IF('Itemized Order'!BK18="","",'Itemized Order'!BK18)</f>
        <v/>
      </c>
      <c r="BL15" s="155" t="str">
        <f>IF('Itemized Order'!BL18="","",'Itemized Order'!BL18)</f>
        <v/>
      </c>
      <c r="BM15" s="155" t="str">
        <f>IF('Itemized Order'!BM18="","",'Itemized Order'!BM18)</f>
        <v/>
      </c>
      <c r="BO15" s="155" t="str">
        <f>IF('Itemized Order'!BO18="","",'Itemized Order'!BO18)</f>
        <v/>
      </c>
      <c r="BP15" s="155" t="str">
        <f>IF('Itemized Order'!BP18="","",'Itemized Order'!BP18)</f>
        <v/>
      </c>
      <c r="BQ15" s="155" t="str">
        <f>IF('Itemized Order'!BQ18="","",'Itemized Order'!BQ18)</f>
        <v/>
      </c>
      <c r="BR15" s="155" t="str">
        <f>IF('Itemized Order'!BR18="","",'Itemized Order'!BR18)</f>
        <v/>
      </c>
      <c r="BS15" s="155" t="str">
        <f>IF('Itemized Order'!BS18="","",'Itemized Order'!BS18)</f>
        <v/>
      </c>
      <c r="BU15" s="155" t="str">
        <f>IF('Itemized Order'!BU18="","",'Itemized Order'!BU18)</f>
        <v/>
      </c>
      <c r="BV15" s="155" t="str">
        <f>IF('Itemized Order'!BV18="","",'Itemized Order'!BV18)</f>
        <v/>
      </c>
      <c r="BW15" s="155" t="str">
        <f>IF('Itemized Order'!BW18="","",'Itemized Order'!BW18)</f>
        <v/>
      </c>
      <c r="BX15" s="155" t="str">
        <f>IF('Itemized Order'!BX18="","",'Itemized Order'!BX18)</f>
        <v/>
      </c>
      <c r="BY15" s="155" t="str">
        <f>IF('Itemized Order'!BY18="","",'Itemized Order'!BY18)</f>
        <v/>
      </c>
      <c r="CA15" s="155" t="str">
        <f>IF('Itemized Order'!CA18="","",'Itemized Order'!CA18)</f>
        <v/>
      </c>
      <c r="CB15" s="155" t="str">
        <f>IF('Itemized Order'!CB18="","",'Itemized Order'!CB18)</f>
        <v/>
      </c>
      <c r="CC15" s="155" t="str">
        <f>IF('Itemized Order'!CC18="","",'Itemized Order'!CC18)</f>
        <v/>
      </c>
      <c r="CD15" s="155" t="str">
        <f>IF('Itemized Order'!CD18="","",'Itemized Order'!CD18)</f>
        <v/>
      </c>
      <c r="CE15" s="155" t="str">
        <f>IF('Itemized Order'!CE18="","",'Itemized Order'!CE18)</f>
        <v/>
      </c>
    </row>
    <row r="16" spans="1:83" x14ac:dyDescent="0.3">
      <c r="A16" s="155" t="str">
        <f>IF('Itemized Order'!A19="","",'Itemized Order'!A19)</f>
        <v/>
      </c>
      <c r="B16" s="155" t="str">
        <f>IF('Itemized Order'!B19="","",'Itemized Order'!B19)</f>
        <v/>
      </c>
      <c r="C16" s="155" t="str">
        <f>IF('Itemized Order'!C19="","",'Itemized Order'!C19)</f>
        <v/>
      </c>
      <c r="D16" s="155" t="str">
        <f>IF('Itemized Order'!D19="","",'Itemized Order'!D19)</f>
        <v/>
      </c>
      <c r="E16" s="183" t="str">
        <f>IF('Itemized Order'!E19="","",'Itemized Order'!E19)</f>
        <v/>
      </c>
      <c r="G16" s="155" t="str">
        <f>IF('Itemized Order'!G19="","",'Itemized Order'!G19)</f>
        <v/>
      </c>
      <c r="H16" s="155" t="str">
        <f>IF('Itemized Order'!H19="","",'Itemized Order'!H19)</f>
        <v/>
      </c>
      <c r="I16" s="155" t="str">
        <f>IF('Itemized Order'!I19="","",'Itemized Order'!I19)</f>
        <v/>
      </c>
      <c r="J16" s="155" t="str">
        <f>IF('Itemized Order'!J19="","",'Itemized Order'!J19)</f>
        <v/>
      </c>
      <c r="K16" s="155" t="str">
        <f>IF('Itemized Order'!K19="","",'Itemized Order'!K19)</f>
        <v/>
      </c>
      <c r="M16" s="155" t="str">
        <f>IF('Itemized Order'!M19="","",'Itemized Order'!M19)</f>
        <v/>
      </c>
      <c r="N16" s="155" t="str">
        <f>IF('Itemized Order'!N19="","",'Itemized Order'!N19)</f>
        <v/>
      </c>
      <c r="O16" s="155" t="str">
        <f>IF('Itemized Order'!O19="","",'Itemized Order'!O19)</f>
        <v/>
      </c>
      <c r="P16" s="155" t="str">
        <f>IF('Itemized Order'!P19="","",'Itemized Order'!P19)</f>
        <v/>
      </c>
      <c r="Q16" s="155" t="str">
        <f>IF('Itemized Order'!Q19="","",'Itemized Order'!Q19)</f>
        <v/>
      </c>
      <c r="S16" s="155" t="str">
        <f>IF('Itemized Order'!S19="","",'Itemized Order'!S19)</f>
        <v/>
      </c>
      <c r="T16" s="155" t="str">
        <f>IF('Itemized Order'!T19="","",'Itemized Order'!T19)</f>
        <v/>
      </c>
      <c r="U16" s="155" t="str">
        <f>IF('Itemized Order'!U19="","",'Itemized Order'!U19)</f>
        <v/>
      </c>
      <c r="V16" s="155" t="str">
        <f>IF('Itemized Order'!V19="","",'Itemized Order'!V19)</f>
        <v/>
      </c>
      <c r="W16" s="155" t="str">
        <f>IF('Itemized Order'!W19="","",'Itemized Order'!W19)</f>
        <v/>
      </c>
      <c r="Y16" s="155" t="str">
        <f>IF('Itemized Order'!Y19="","",'Itemized Order'!Y19)</f>
        <v/>
      </c>
      <c r="Z16" s="155" t="str">
        <f>IF('Itemized Order'!Z19="","",'Itemized Order'!Z19)</f>
        <v/>
      </c>
      <c r="AA16" s="155" t="str">
        <f>IF('Itemized Order'!AA19="","",'Itemized Order'!AA19)</f>
        <v/>
      </c>
      <c r="AB16" s="155" t="str">
        <f>IF('Itemized Order'!AB19="","",'Itemized Order'!AB19)</f>
        <v/>
      </c>
      <c r="AC16" s="155" t="str">
        <f>IF('Itemized Order'!AC19="","",'Itemized Order'!AC19)</f>
        <v/>
      </c>
      <c r="AE16" s="155" t="str">
        <f>IF('Itemized Order'!AE19="","",'Itemized Order'!AE19)</f>
        <v/>
      </c>
      <c r="AF16" s="155" t="str">
        <f>IF('Itemized Order'!AF19="","",'Itemized Order'!AF19)</f>
        <v/>
      </c>
      <c r="AG16" s="155" t="str">
        <f>IF('Itemized Order'!AG19="","",'Itemized Order'!AG19)</f>
        <v/>
      </c>
      <c r="AH16" s="155" t="str">
        <f>IF('Itemized Order'!AH19="","",'Itemized Order'!AH19)</f>
        <v/>
      </c>
      <c r="AI16" s="155" t="str">
        <f>IF('Itemized Order'!AI19="","",'Itemized Order'!AI19)</f>
        <v/>
      </c>
      <c r="AK16" s="155" t="str">
        <f>IF('Itemized Order'!AK19="","",'Itemized Order'!AK19)</f>
        <v/>
      </c>
      <c r="AL16" s="155" t="str">
        <f>IF('Itemized Order'!AL19="","",'Itemized Order'!AL19)</f>
        <v/>
      </c>
      <c r="AM16" s="155" t="str">
        <f>IF('Itemized Order'!AM19="","",'Itemized Order'!AM19)</f>
        <v/>
      </c>
      <c r="AN16" s="155" t="str">
        <f>IF('Itemized Order'!AN19="","",'Itemized Order'!AN19)</f>
        <v/>
      </c>
      <c r="AO16" s="155" t="str">
        <f>IF('Itemized Order'!AO19="","",'Itemized Order'!AO19)</f>
        <v/>
      </c>
      <c r="AQ16" s="155" t="str">
        <f>IF('Itemized Order'!AQ19="","",'Itemized Order'!AQ19)</f>
        <v/>
      </c>
      <c r="AR16" s="155" t="str">
        <f>IF('Itemized Order'!AR19="","",'Itemized Order'!AR19)</f>
        <v/>
      </c>
      <c r="AS16" s="155" t="str">
        <f>IF('Itemized Order'!AS19="","",'Itemized Order'!AS19)</f>
        <v/>
      </c>
      <c r="AT16" s="155" t="str">
        <f>IF('Itemized Order'!AT19="","",'Itemized Order'!AT19)</f>
        <v/>
      </c>
      <c r="AU16" s="155" t="str">
        <f>IF('Itemized Order'!AU19="","",'Itemized Order'!AU19)</f>
        <v/>
      </c>
      <c r="AW16" s="155" t="str">
        <f>IF('Itemized Order'!AW19="","",'Itemized Order'!AW19)</f>
        <v/>
      </c>
      <c r="AX16" s="155" t="str">
        <f>IF('Itemized Order'!AX19="","",'Itemized Order'!AX19)</f>
        <v/>
      </c>
      <c r="AY16" s="155" t="str">
        <f>IF('Itemized Order'!AY19="","",'Itemized Order'!AY19)</f>
        <v/>
      </c>
      <c r="AZ16" s="155" t="str">
        <f>IF('Itemized Order'!AZ19="","",'Itemized Order'!AZ19)</f>
        <v/>
      </c>
      <c r="BA16" s="155" t="str">
        <f>IF('Itemized Order'!BA19="","",'Itemized Order'!BA19)</f>
        <v/>
      </c>
      <c r="BC16" s="155" t="str">
        <f>IF('Itemized Order'!BC19="","",'Itemized Order'!BC19)</f>
        <v/>
      </c>
      <c r="BD16" s="155" t="str">
        <f>IF('Itemized Order'!BD19="","",'Itemized Order'!BD19)</f>
        <v/>
      </c>
      <c r="BE16" s="155" t="str">
        <f>IF('Itemized Order'!BE19="","",'Itemized Order'!BE19)</f>
        <v/>
      </c>
      <c r="BF16" s="155" t="str">
        <f>IF('Itemized Order'!BF19="","",'Itemized Order'!BF19)</f>
        <v/>
      </c>
      <c r="BG16" s="155" t="str">
        <f>IF('Itemized Order'!BG19="","",'Itemized Order'!BG19)</f>
        <v/>
      </c>
      <c r="BI16" s="155" t="str">
        <f>IF('Itemized Order'!BI19="","",'Itemized Order'!BI19)</f>
        <v/>
      </c>
      <c r="BJ16" s="155" t="str">
        <f>IF('Itemized Order'!BJ19="","",'Itemized Order'!BJ19)</f>
        <v/>
      </c>
      <c r="BK16" s="155" t="str">
        <f>IF('Itemized Order'!BK19="","",'Itemized Order'!BK19)</f>
        <v/>
      </c>
      <c r="BL16" s="155" t="str">
        <f>IF('Itemized Order'!BL19="","",'Itemized Order'!BL19)</f>
        <v/>
      </c>
      <c r="BM16" s="155" t="str">
        <f>IF('Itemized Order'!BM19="","",'Itemized Order'!BM19)</f>
        <v/>
      </c>
      <c r="BO16" s="155" t="str">
        <f>IF('Itemized Order'!BO19="","",'Itemized Order'!BO19)</f>
        <v/>
      </c>
      <c r="BP16" s="155" t="str">
        <f>IF('Itemized Order'!BP19="","",'Itemized Order'!BP19)</f>
        <v/>
      </c>
      <c r="BQ16" s="155" t="str">
        <f>IF('Itemized Order'!BQ19="","",'Itemized Order'!BQ19)</f>
        <v/>
      </c>
      <c r="BR16" s="155" t="str">
        <f>IF('Itemized Order'!BR19="","",'Itemized Order'!BR19)</f>
        <v/>
      </c>
      <c r="BS16" s="155" t="str">
        <f>IF('Itemized Order'!BS19="","",'Itemized Order'!BS19)</f>
        <v/>
      </c>
      <c r="BU16" s="155" t="str">
        <f>IF('Itemized Order'!BU19="","",'Itemized Order'!BU19)</f>
        <v/>
      </c>
      <c r="BV16" s="155" t="str">
        <f>IF('Itemized Order'!BV19="","",'Itemized Order'!BV19)</f>
        <v/>
      </c>
      <c r="BW16" s="155" t="str">
        <f>IF('Itemized Order'!BW19="","",'Itemized Order'!BW19)</f>
        <v/>
      </c>
      <c r="BX16" s="155" t="str">
        <f>IF('Itemized Order'!BX19="","",'Itemized Order'!BX19)</f>
        <v/>
      </c>
      <c r="BY16" s="155" t="str">
        <f>IF('Itemized Order'!BY19="","",'Itemized Order'!BY19)</f>
        <v/>
      </c>
      <c r="CA16" s="155" t="str">
        <f>IF('Itemized Order'!CA19="","",'Itemized Order'!CA19)</f>
        <v/>
      </c>
      <c r="CB16" s="155" t="str">
        <f>IF('Itemized Order'!CB19="","",'Itemized Order'!CB19)</f>
        <v/>
      </c>
      <c r="CC16" s="155" t="str">
        <f>IF('Itemized Order'!CC19="","",'Itemized Order'!CC19)</f>
        <v/>
      </c>
      <c r="CD16" s="155" t="str">
        <f>IF('Itemized Order'!CD19="","",'Itemized Order'!CD19)</f>
        <v/>
      </c>
      <c r="CE16" s="155" t="str">
        <f>IF('Itemized Order'!CE19="","",'Itemized Order'!CE19)</f>
        <v/>
      </c>
    </row>
    <row r="17" spans="1:83" x14ac:dyDescent="0.3">
      <c r="A17" s="155" t="str">
        <f>IF('Itemized Order'!A20="","",'Itemized Order'!A20)</f>
        <v/>
      </c>
      <c r="B17" s="155" t="str">
        <f>IF('Itemized Order'!B20="","",'Itemized Order'!B20)</f>
        <v/>
      </c>
      <c r="C17" s="155" t="str">
        <f>IF('Itemized Order'!C20="","",'Itemized Order'!C20)</f>
        <v/>
      </c>
      <c r="D17" s="155" t="str">
        <f>IF('Itemized Order'!D20="","",'Itemized Order'!D20)</f>
        <v/>
      </c>
      <c r="E17" s="183" t="str">
        <f>IF('Itemized Order'!E20="","",'Itemized Order'!E20)</f>
        <v/>
      </c>
      <c r="G17" s="155" t="str">
        <f>IF('Itemized Order'!G20="","",'Itemized Order'!G20)</f>
        <v/>
      </c>
      <c r="H17" s="155" t="str">
        <f>IF('Itemized Order'!H20="","",'Itemized Order'!H20)</f>
        <v/>
      </c>
      <c r="I17" s="155" t="str">
        <f>IF('Itemized Order'!I20="","",'Itemized Order'!I20)</f>
        <v/>
      </c>
      <c r="J17" s="155" t="str">
        <f>IF('Itemized Order'!J20="","",'Itemized Order'!J20)</f>
        <v/>
      </c>
      <c r="K17" s="155" t="str">
        <f>IF('Itemized Order'!K20="","",'Itemized Order'!K20)</f>
        <v/>
      </c>
      <c r="M17" s="155" t="str">
        <f>IF('Itemized Order'!M20="","",'Itemized Order'!M20)</f>
        <v/>
      </c>
      <c r="N17" s="155" t="str">
        <f>IF('Itemized Order'!N20="","",'Itemized Order'!N20)</f>
        <v/>
      </c>
      <c r="O17" s="155" t="str">
        <f>IF('Itemized Order'!O20="","",'Itemized Order'!O20)</f>
        <v/>
      </c>
      <c r="P17" s="155" t="str">
        <f>IF('Itemized Order'!P20="","",'Itemized Order'!P20)</f>
        <v/>
      </c>
      <c r="Q17" s="155" t="str">
        <f>IF('Itemized Order'!Q20="","",'Itemized Order'!Q20)</f>
        <v/>
      </c>
      <c r="S17" s="155" t="str">
        <f>IF('Itemized Order'!S20="","",'Itemized Order'!S20)</f>
        <v/>
      </c>
      <c r="T17" s="155" t="str">
        <f>IF('Itemized Order'!T20="","",'Itemized Order'!T20)</f>
        <v/>
      </c>
      <c r="U17" s="155" t="str">
        <f>IF('Itemized Order'!U20="","",'Itemized Order'!U20)</f>
        <v/>
      </c>
      <c r="V17" s="155" t="str">
        <f>IF('Itemized Order'!V20="","",'Itemized Order'!V20)</f>
        <v/>
      </c>
      <c r="W17" s="155" t="str">
        <f>IF('Itemized Order'!W20="","",'Itemized Order'!W20)</f>
        <v/>
      </c>
      <c r="Y17" s="155" t="str">
        <f>IF('Itemized Order'!Y20="","",'Itemized Order'!Y20)</f>
        <v/>
      </c>
      <c r="Z17" s="155" t="str">
        <f>IF('Itemized Order'!Z20="","",'Itemized Order'!Z20)</f>
        <v/>
      </c>
      <c r="AA17" s="155" t="str">
        <f>IF('Itemized Order'!AA20="","",'Itemized Order'!AA20)</f>
        <v/>
      </c>
      <c r="AB17" s="155" t="str">
        <f>IF('Itemized Order'!AB20="","",'Itemized Order'!AB20)</f>
        <v/>
      </c>
      <c r="AC17" s="155" t="str">
        <f>IF('Itemized Order'!AC20="","",'Itemized Order'!AC20)</f>
        <v/>
      </c>
      <c r="AE17" s="155" t="str">
        <f>IF('Itemized Order'!AE20="","",'Itemized Order'!AE20)</f>
        <v/>
      </c>
      <c r="AF17" s="155" t="str">
        <f>IF('Itemized Order'!AF20="","",'Itemized Order'!AF20)</f>
        <v/>
      </c>
      <c r="AG17" s="155" t="str">
        <f>IF('Itemized Order'!AG20="","",'Itemized Order'!AG20)</f>
        <v/>
      </c>
      <c r="AH17" s="155" t="str">
        <f>IF('Itemized Order'!AH20="","",'Itemized Order'!AH20)</f>
        <v/>
      </c>
      <c r="AI17" s="155" t="str">
        <f>IF('Itemized Order'!AI20="","",'Itemized Order'!AI20)</f>
        <v/>
      </c>
      <c r="AK17" s="155" t="str">
        <f>IF('Itemized Order'!AK20="","",'Itemized Order'!AK20)</f>
        <v/>
      </c>
      <c r="AL17" s="155" t="str">
        <f>IF('Itemized Order'!AL20="","",'Itemized Order'!AL20)</f>
        <v/>
      </c>
      <c r="AM17" s="155" t="str">
        <f>IF('Itemized Order'!AM20="","",'Itemized Order'!AM20)</f>
        <v/>
      </c>
      <c r="AN17" s="155" t="str">
        <f>IF('Itemized Order'!AN20="","",'Itemized Order'!AN20)</f>
        <v/>
      </c>
      <c r="AO17" s="155" t="str">
        <f>IF('Itemized Order'!AO20="","",'Itemized Order'!AO20)</f>
        <v/>
      </c>
      <c r="AQ17" s="155" t="str">
        <f>IF('Itemized Order'!AQ20="","",'Itemized Order'!AQ20)</f>
        <v/>
      </c>
      <c r="AR17" s="155" t="str">
        <f>IF('Itemized Order'!AR20="","",'Itemized Order'!AR20)</f>
        <v/>
      </c>
      <c r="AS17" s="155" t="str">
        <f>IF('Itemized Order'!AS20="","",'Itemized Order'!AS20)</f>
        <v/>
      </c>
      <c r="AT17" s="155" t="str">
        <f>IF('Itemized Order'!AT20="","",'Itemized Order'!AT20)</f>
        <v/>
      </c>
      <c r="AU17" s="155" t="str">
        <f>IF('Itemized Order'!AU20="","",'Itemized Order'!AU20)</f>
        <v/>
      </c>
      <c r="AW17" s="155" t="str">
        <f>IF('Itemized Order'!AW20="","",'Itemized Order'!AW20)</f>
        <v/>
      </c>
      <c r="AX17" s="155" t="str">
        <f>IF('Itemized Order'!AX20="","",'Itemized Order'!AX20)</f>
        <v/>
      </c>
      <c r="AY17" s="155" t="str">
        <f>IF('Itemized Order'!AY20="","",'Itemized Order'!AY20)</f>
        <v/>
      </c>
      <c r="AZ17" s="155" t="str">
        <f>IF('Itemized Order'!AZ20="","",'Itemized Order'!AZ20)</f>
        <v/>
      </c>
      <c r="BA17" s="155" t="str">
        <f>IF('Itemized Order'!BA20="","",'Itemized Order'!BA20)</f>
        <v/>
      </c>
      <c r="BC17" s="155" t="str">
        <f>IF('Itemized Order'!BC20="","",'Itemized Order'!BC20)</f>
        <v/>
      </c>
      <c r="BD17" s="155" t="str">
        <f>IF('Itemized Order'!BD20="","",'Itemized Order'!BD20)</f>
        <v/>
      </c>
      <c r="BE17" s="155" t="str">
        <f>IF('Itemized Order'!BE20="","",'Itemized Order'!BE20)</f>
        <v/>
      </c>
      <c r="BF17" s="155" t="str">
        <f>IF('Itemized Order'!BF20="","",'Itemized Order'!BF20)</f>
        <v/>
      </c>
      <c r="BG17" s="155" t="str">
        <f>IF('Itemized Order'!BG20="","",'Itemized Order'!BG20)</f>
        <v/>
      </c>
      <c r="BI17" s="155" t="str">
        <f>IF('Itemized Order'!BI20="","",'Itemized Order'!BI20)</f>
        <v/>
      </c>
      <c r="BJ17" s="155" t="str">
        <f>IF('Itemized Order'!BJ20="","",'Itemized Order'!BJ20)</f>
        <v/>
      </c>
      <c r="BK17" s="155" t="str">
        <f>IF('Itemized Order'!BK20="","",'Itemized Order'!BK20)</f>
        <v/>
      </c>
      <c r="BL17" s="155" t="str">
        <f>IF('Itemized Order'!BL20="","",'Itemized Order'!BL20)</f>
        <v/>
      </c>
      <c r="BM17" s="155" t="str">
        <f>IF('Itemized Order'!BM20="","",'Itemized Order'!BM20)</f>
        <v/>
      </c>
      <c r="BO17" s="155" t="str">
        <f>IF('Itemized Order'!BO20="","",'Itemized Order'!BO20)</f>
        <v/>
      </c>
      <c r="BP17" s="155" t="str">
        <f>IF('Itemized Order'!BP20="","",'Itemized Order'!BP20)</f>
        <v/>
      </c>
      <c r="BQ17" s="155" t="str">
        <f>IF('Itemized Order'!BQ20="","",'Itemized Order'!BQ20)</f>
        <v/>
      </c>
      <c r="BR17" s="155" t="str">
        <f>IF('Itemized Order'!BR20="","",'Itemized Order'!BR20)</f>
        <v/>
      </c>
      <c r="BS17" s="155" t="str">
        <f>IF('Itemized Order'!BS20="","",'Itemized Order'!BS20)</f>
        <v/>
      </c>
      <c r="BU17" s="155" t="str">
        <f>IF('Itemized Order'!BU20="","",'Itemized Order'!BU20)</f>
        <v/>
      </c>
      <c r="BV17" s="155" t="str">
        <f>IF('Itemized Order'!BV20="","",'Itemized Order'!BV20)</f>
        <v/>
      </c>
      <c r="BW17" s="155" t="str">
        <f>IF('Itemized Order'!BW20="","",'Itemized Order'!BW20)</f>
        <v/>
      </c>
      <c r="BX17" s="155" t="str">
        <f>IF('Itemized Order'!BX20="","",'Itemized Order'!BX20)</f>
        <v/>
      </c>
      <c r="BY17" s="155" t="str">
        <f>IF('Itemized Order'!BY20="","",'Itemized Order'!BY20)</f>
        <v/>
      </c>
      <c r="CA17" s="155" t="str">
        <f>IF('Itemized Order'!CA20="","",'Itemized Order'!CA20)</f>
        <v/>
      </c>
      <c r="CB17" s="155" t="str">
        <f>IF('Itemized Order'!CB20="","",'Itemized Order'!CB20)</f>
        <v/>
      </c>
      <c r="CC17" s="155" t="str">
        <f>IF('Itemized Order'!CC20="","",'Itemized Order'!CC20)</f>
        <v/>
      </c>
      <c r="CD17" s="155" t="str">
        <f>IF('Itemized Order'!CD20="","",'Itemized Order'!CD20)</f>
        <v/>
      </c>
      <c r="CE17" s="155" t="str">
        <f>IF('Itemized Order'!CE20="","",'Itemized Order'!CE20)</f>
        <v/>
      </c>
    </row>
    <row r="18" spans="1:83" x14ac:dyDescent="0.3">
      <c r="A18" s="155" t="str">
        <f>IF('Itemized Order'!A21="","",'Itemized Order'!A21)</f>
        <v/>
      </c>
      <c r="B18" s="155" t="str">
        <f>IF('Itemized Order'!B21="","",'Itemized Order'!B21)</f>
        <v/>
      </c>
      <c r="C18" s="155" t="str">
        <f>IF('Itemized Order'!C21="","",'Itemized Order'!C21)</f>
        <v/>
      </c>
      <c r="D18" s="155" t="str">
        <f>IF('Itemized Order'!D21="","",'Itemized Order'!D21)</f>
        <v/>
      </c>
      <c r="E18" s="183" t="str">
        <f>IF('Itemized Order'!E21="","",'Itemized Order'!E21)</f>
        <v/>
      </c>
      <c r="G18" s="155" t="str">
        <f>IF('Itemized Order'!G21="","",'Itemized Order'!G21)</f>
        <v/>
      </c>
      <c r="H18" s="155" t="str">
        <f>IF('Itemized Order'!H21="","",'Itemized Order'!H21)</f>
        <v/>
      </c>
      <c r="I18" s="155" t="str">
        <f>IF('Itemized Order'!I21="","",'Itemized Order'!I21)</f>
        <v/>
      </c>
      <c r="J18" s="155" t="str">
        <f>IF('Itemized Order'!J21="","",'Itemized Order'!J21)</f>
        <v/>
      </c>
      <c r="K18" s="155" t="str">
        <f>IF('Itemized Order'!K21="","",'Itemized Order'!K21)</f>
        <v/>
      </c>
      <c r="M18" s="155" t="str">
        <f>IF('Itemized Order'!M21="","",'Itemized Order'!M21)</f>
        <v/>
      </c>
      <c r="N18" s="155" t="str">
        <f>IF('Itemized Order'!N21="","",'Itemized Order'!N21)</f>
        <v/>
      </c>
      <c r="O18" s="155" t="str">
        <f>IF('Itemized Order'!O21="","",'Itemized Order'!O21)</f>
        <v/>
      </c>
      <c r="P18" s="155" t="str">
        <f>IF('Itemized Order'!P21="","",'Itemized Order'!P21)</f>
        <v/>
      </c>
      <c r="Q18" s="155" t="str">
        <f>IF('Itemized Order'!Q21="","",'Itemized Order'!Q21)</f>
        <v/>
      </c>
      <c r="S18" s="155" t="str">
        <f>IF('Itemized Order'!S21="","",'Itemized Order'!S21)</f>
        <v/>
      </c>
      <c r="T18" s="155" t="str">
        <f>IF('Itemized Order'!T21="","",'Itemized Order'!T21)</f>
        <v/>
      </c>
      <c r="U18" s="155" t="str">
        <f>IF('Itemized Order'!U21="","",'Itemized Order'!U21)</f>
        <v/>
      </c>
      <c r="V18" s="155" t="str">
        <f>IF('Itemized Order'!V21="","",'Itemized Order'!V21)</f>
        <v/>
      </c>
      <c r="W18" s="155" t="str">
        <f>IF('Itemized Order'!W21="","",'Itemized Order'!W21)</f>
        <v/>
      </c>
      <c r="Y18" s="155" t="str">
        <f>IF('Itemized Order'!Y21="","",'Itemized Order'!Y21)</f>
        <v/>
      </c>
      <c r="Z18" s="155" t="str">
        <f>IF('Itemized Order'!Z21="","",'Itemized Order'!Z21)</f>
        <v/>
      </c>
      <c r="AA18" s="155" t="str">
        <f>IF('Itemized Order'!AA21="","",'Itemized Order'!AA21)</f>
        <v/>
      </c>
      <c r="AB18" s="155" t="str">
        <f>IF('Itemized Order'!AB21="","",'Itemized Order'!AB21)</f>
        <v/>
      </c>
      <c r="AC18" s="155" t="str">
        <f>IF('Itemized Order'!AC21="","",'Itemized Order'!AC21)</f>
        <v/>
      </c>
      <c r="AE18" s="155" t="str">
        <f>IF('Itemized Order'!AE21="","",'Itemized Order'!AE21)</f>
        <v/>
      </c>
      <c r="AF18" s="155" t="str">
        <f>IF('Itemized Order'!AF21="","",'Itemized Order'!AF21)</f>
        <v/>
      </c>
      <c r="AG18" s="155" t="str">
        <f>IF('Itemized Order'!AG21="","",'Itemized Order'!AG21)</f>
        <v/>
      </c>
      <c r="AH18" s="155" t="str">
        <f>IF('Itemized Order'!AH21="","",'Itemized Order'!AH21)</f>
        <v/>
      </c>
      <c r="AI18" s="155" t="str">
        <f>IF('Itemized Order'!AI21="","",'Itemized Order'!AI21)</f>
        <v/>
      </c>
      <c r="AK18" s="155" t="str">
        <f>IF('Itemized Order'!AK21="","",'Itemized Order'!AK21)</f>
        <v/>
      </c>
      <c r="AL18" s="155" t="str">
        <f>IF('Itemized Order'!AL21="","",'Itemized Order'!AL21)</f>
        <v/>
      </c>
      <c r="AM18" s="155" t="str">
        <f>IF('Itemized Order'!AM21="","",'Itemized Order'!AM21)</f>
        <v/>
      </c>
      <c r="AN18" s="155" t="str">
        <f>IF('Itemized Order'!AN21="","",'Itemized Order'!AN21)</f>
        <v/>
      </c>
      <c r="AO18" s="155" t="str">
        <f>IF('Itemized Order'!AO21="","",'Itemized Order'!AO21)</f>
        <v/>
      </c>
      <c r="AQ18" s="155" t="str">
        <f>IF('Itemized Order'!AQ21="","",'Itemized Order'!AQ21)</f>
        <v/>
      </c>
      <c r="AR18" s="155" t="str">
        <f>IF('Itemized Order'!AR21="","",'Itemized Order'!AR21)</f>
        <v/>
      </c>
      <c r="AS18" s="155" t="str">
        <f>IF('Itemized Order'!AS21="","",'Itemized Order'!AS21)</f>
        <v/>
      </c>
      <c r="AT18" s="155" t="str">
        <f>IF('Itemized Order'!AT21="","",'Itemized Order'!AT21)</f>
        <v/>
      </c>
      <c r="AU18" s="155" t="str">
        <f>IF('Itemized Order'!AU21="","",'Itemized Order'!AU21)</f>
        <v/>
      </c>
      <c r="AW18" s="155" t="str">
        <f>IF('Itemized Order'!AW21="","",'Itemized Order'!AW21)</f>
        <v/>
      </c>
      <c r="AX18" s="155" t="str">
        <f>IF('Itemized Order'!AX21="","",'Itemized Order'!AX21)</f>
        <v/>
      </c>
      <c r="AY18" s="155" t="str">
        <f>IF('Itemized Order'!AY21="","",'Itemized Order'!AY21)</f>
        <v/>
      </c>
      <c r="AZ18" s="155" t="str">
        <f>IF('Itemized Order'!AZ21="","",'Itemized Order'!AZ21)</f>
        <v/>
      </c>
      <c r="BA18" s="155" t="str">
        <f>IF('Itemized Order'!BA21="","",'Itemized Order'!BA21)</f>
        <v/>
      </c>
      <c r="BC18" s="155" t="str">
        <f>IF('Itemized Order'!BC21="","",'Itemized Order'!BC21)</f>
        <v/>
      </c>
      <c r="BD18" s="155" t="str">
        <f>IF('Itemized Order'!BD21="","",'Itemized Order'!BD21)</f>
        <v/>
      </c>
      <c r="BE18" s="155" t="str">
        <f>IF('Itemized Order'!BE21="","",'Itemized Order'!BE21)</f>
        <v/>
      </c>
      <c r="BF18" s="155" t="str">
        <f>IF('Itemized Order'!BF21="","",'Itemized Order'!BF21)</f>
        <v/>
      </c>
      <c r="BG18" s="155" t="str">
        <f>IF('Itemized Order'!BG21="","",'Itemized Order'!BG21)</f>
        <v/>
      </c>
      <c r="BI18" s="155" t="str">
        <f>IF('Itemized Order'!BI21="","",'Itemized Order'!BI21)</f>
        <v/>
      </c>
      <c r="BJ18" s="155" t="str">
        <f>IF('Itemized Order'!BJ21="","",'Itemized Order'!BJ21)</f>
        <v/>
      </c>
      <c r="BK18" s="155" t="str">
        <f>IF('Itemized Order'!BK21="","",'Itemized Order'!BK21)</f>
        <v/>
      </c>
      <c r="BL18" s="155" t="str">
        <f>IF('Itemized Order'!BL21="","",'Itemized Order'!BL21)</f>
        <v/>
      </c>
      <c r="BM18" s="155" t="str">
        <f>IF('Itemized Order'!BM21="","",'Itemized Order'!BM21)</f>
        <v/>
      </c>
      <c r="BO18" s="155" t="str">
        <f>IF('Itemized Order'!BO21="","",'Itemized Order'!BO21)</f>
        <v/>
      </c>
      <c r="BP18" s="155" t="str">
        <f>IF('Itemized Order'!BP21="","",'Itemized Order'!BP21)</f>
        <v/>
      </c>
      <c r="BQ18" s="155" t="str">
        <f>IF('Itemized Order'!BQ21="","",'Itemized Order'!BQ21)</f>
        <v/>
      </c>
      <c r="BR18" s="155" t="str">
        <f>IF('Itemized Order'!BR21="","",'Itemized Order'!BR21)</f>
        <v/>
      </c>
      <c r="BS18" s="155" t="str">
        <f>IF('Itemized Order'!BS21="","",'Itemized Order'!BS21)</f>
        <v/>
      </c>
      <c r="BU18" s="155" t="str">
        <f>IF('Itemized Order'!BU21="","",'Itemized Order'!BU21)</f>
        <v/>
      </c>
      <c r="BV18" s="155" t="str">
        <f>IF('Itemized Order'!BV21="","",'Itemized Order'!BV21)</f>
        <v/>
      </c>
      <c r="BW18" s="155" t="str">
        <f>IF('Itemized Order'!BW21="","",'Itemized Order'!BW21)</f>
        <v/>
      </c>
      <c r="BX18" s="155" t="str">
        <f>IF('Itemized Order'!BX21="","",'Itemized Order'!BX21)</f>
        <v/>
      </c>
      <c r="BY18" s="155" t="str">
        <f>IF('Itemized Order'!BY21="","",'Itemized Order'!BY21)</f>
        <v/>
      </c>
      <c r="CA18" s="155" t="str">
        <f>IF('Itemized Order'!CA21="","",'Itemized Order'!CA21)</f>
        <v/>
      </c>
      <c r="CB18" s="155" t="str">
        <f>IF('Itemized Order'!CB21="","",'Itemized Order'!CB21)</f>
        <v/>
      </c>
      <c r="CC18" s="155" t="str">
        <f>IF('Itemized Order'!CC21="","",'Itemized Order'!CC21)</f>
        <v/>
      </c>
      <c r="CD18" s="155" t="str">
        <f>IF('Itemized Order'!CD21="","",'Itemized Order'!CD21)</f>
        <v/>
      </c>
      <c r="CE18" s="155" t="str">
        <f>IF('Itemized Order'!CE21="","",'Itemized Order'!CE21)</f>
        <v/>
      </c>
    </row>
    <row r="19" spans="1:83" x14ac:dyDescent="0.3">
      <c r="A19" s="155" t="str">
        <f>IF('Itemized Order'!A22="","",'Itemized Order'!A22)</f>
        <v/>
      </c>
      <c r="B19" s="155" t="str">
        <f>IF('Itemized Order'!B22="","",'Itemized Order'!B22)</f>
        <v/>
      </c>
      <c r="C19" s="155" t="str">
        <f>IF('Itemized Order'!C22="","",'Itemized Order'!C22)</f>
        <v/>
      </c>
      <c r="D19" s="155" t="str">
        <f>IF('Itemized Order'!D22="","",'Itemized Order'!D22)</f>
        <v/>
      </c>
      <c r="E19" s="183" t="str">
        <f>IF('Itemized Order'!E22="","",'Itemized Order'!E22)</f>
        <v/>
      </c>
      <c r="G19" s="155" t="str">
        <f>IF('Itemized Order'!G22="","",'Itemized Order'!G22)</f>
        <v/>
      </c>
      <c r="H19" s="155" t="str">
        <f>IF('Itemized Order'!H22="","",'Itemized Order'!H22)</f>
        <v/>
      </c>
      <c r="I19" s="155" t="str">
        <f>IF('Itemized Order'!I22="","",'Itemized Order'!I22)</f>
        <v/>
      </c>
      <c r="J19" s="155" t="str">
        <f>IF('Itemized Order'!J22="","",'Itemized Order'!J22)</f>
        <v/>
      </c>
      <c r="K19" s="155" t="str">
        <f>IF('Itemized Order'!K22="","",'Itemized Order'!K22)</f>
        <v/>
      </c>
      <c r="M19" s="155" t="str">
        <f>IF('Itemized Order'!M22="","",'Itemized Order'!M22)</f>
        <v/>
      </c>
      <c r="N19" s="155" t="str">
        <f>IF('Itemized Order'!N22="","",'Itemized Order'!N22)</f>
        <v/>
      </c>
      <c r="O19" s="155" t="str">
        <f>IF('Itemized Order'!O22="","",'Itemized Order'!O22)</f>
        <v/>
      </c>
      <c r="P19" s="155" t="str">
        <f>IF('Itemized Order'!P22="","",'Itemized Order'!P22)</f>
        <v/>
      </c>
      <c r="Q19" s="155" t="str">
        <f>IF('Itemized Order'!Q22="","",'Itemized Order'!Q22)</f>
        <v/>
      </c>
      <c r="S19" s="155" t="str">
        <f>IF('Itemized Order'!S22="","",'Itemized Order'!S22)</f>
        <v/>
      </c>
      <c r="T19" s="155" t="str">
        <f>IF('Itemized Order'!T22="","",'Itemized Order'!T22)</f>
        <v/>
      </c>
      <c r="U19" s="155" t="str">
        <f>IF('Itemized Order'!U22="","",'Itemized Order'!U22)</f>
        <v/>
      </c>
      <c r="V19" s="155" t="str">
        <f>IF('Itemized Order'!V22="","",'Itemized Order'!V22)</f>
        <v/>
      </c>
      <c r="W19" s="155" t="str">
        <f>IF('Itemized Order'!W22="","",'Itemized Order'!W22)</f>
        <v/>
      </c>
      <c r="Y19" s="155" t="str">
        <f>IF('Itemized Order'!Y22="","",'Itemized Order'!Y22)</f>
        <v/>
      </c>
      <c r="Z19" s="155" t="str">
        <f>IF('Itemized Order'!Z22="","",'Itemized Order'!Z22)</f>
        <v/>
      </c>
      <c r="AA19" s="155" t="str">
        <f>IF('Itemized Order'!AA22="","",'Itemized Order'!AA22)</f>
        <v/>
      </c>
      <c r="AB19" s="155" t="str">
        <f>IF('Itemized Order'!AB22="","",'Itemized Order'!AB22)</f>
        <v/>
      </c>
      <c r="AC19" s="155" t="str">
        <f>IF('Itemized Order'!AC22="","",'Itemized Order'!AC22)</f>
        <v/>
      </c>
      <c r="AE19" s="155" t="str">
        <f>IF('Itemized Order'!AE22="","",'Itemized Order'!AE22)</f>
        <v/>
      </c>
      <c r="AF19" s="155" t="str">
        <f>IF('Itemized Order'!AF22="","",'Itemized Order'!AF22)</f>
        <v/>
      </c>
      <c r="AG19" s="155" t="str">
        <f>IF('Itemized Order'!AG22="","",'Itemized Order'!AG22)</f>
        <v/>
      </c>
      <c r="AH19" s="155" t="str">
        <f>IF('Itemized Order'!AH22="","",'Itemized Order'!AH22)</f>
        <v/>
      </c>
      <c r="AI19" s="155" t="str">
        <f>IF('Itemized Order'!AI22="","",'Itemized Order'!AI22)</f>
        <v/>
      </c>
      <c r="AK19" s="155" t="str">
        <f>IF('Itemized Order'!AK22="","",'Itemized Order'!AK22)</f>
        <v/>
      </c>
      <c r="AL19" s="155" t="str">
        <f>IF('Itemized Order'!AL22="","",'Itemized Order'!AL22)</f>
        <v/>
      </c>
      <c r="AM19" s="155" t="str">
        <f>IF('Itemized Order'!AM22="","",'Itemized Order'!AM22)</f>
        <v/>
      </c>
      <c r="AN19" s="155" t="str">
        <f>IF('Itemized Order'!AN22="","",'Itemized Order'!AN22)</f>
        <v/>
      </c>
      <c r="AO19" s="155" t="str">
        <f>IF('Itemized Order'!AO22="","",'Itemized Order'!AO22)</f>
        <v/>
      </c>
      <c r="AQ19" s="155" t="str">
        <f>IF('Itemized Order'!AQ22="","",'Itemized Order'!AQ22)</f>
        <v/>
      </c>
      <c r="AR19" s="155" t="str">
        <f>IF('Itemized Order'!AR22="","",'Itemized Order'!AR22)</f>
        <v/>
      </c>
      <c r="AS19" s="155" t="str">
        <f>IF('Itemized Order'!AS22="","",'Itemized Order'!AS22)</f>
        <v/>
      </c>
      <c r="AT19" s="155" t="str">
        <f>IF('Itemized Order'!AT22="","",'Itemized Order'!AT22)</f>
        <v/>
      </c>
      <c r="AU19" s="155" t="str">
        <f>IF('Itemized Order'!AU22="","",'Itemized Order'!AU22)</f>
        <v/>
      </c>
      <c r="AW19" s="155" t="str">
        <f>IF('Itemized Order'!AW22="","",'Itemized Order'!AW22)</f>
        <v/>
      </c>
      <c r="AX19" s="155" t="str">
        <f>IF('Itemized Order'!AX22="","",'Itemized Order'!AX22)</f>
        <v/>
      </c>
      <c r="AY19" s="155" t="str">
        <f>IF('Itemized Order'!AY22="","",'Itemized Order'!AY22)</f>
        <v/>
      </c>
      <c r="AZ19" s="155" t="str">
        <f>IF('Itemized Order'!AZ22="","",'Itemized Order'!AZ22)</f>
        <v/>
      </c>
      <c r="BA19" s="155" t="str">
        <f>IF('Itemized Order'!BA22="","",'Itemized Order'!BA22)</f>
        <v/>
      </c>
      <c r="BC19" s="155" t="str">
        <f>IF('Itemized Order'!BC22="","",'Itemized Order'!BC22)</f>
        <v/>
      </c>
      <c r="BD19" s="155" t="str">
        <f>IF('Itemized Order'!BD22="","",'Itemized Order'!BD22)</f>
        <v/>
      </c>
      <c r="BE19" s="155" t="str">
        <f>IF('Itemized Order'!BE22="","",'Itemized Order'!BE22)</f>
        <v/>
      </c>
      <c r="BF19" s="155" t="str">
        <f>IF('Itemized Order'!BF22="","",'Itemized Order'!BF22)</f>
        <v/>
      </c>
      <c r="BG19" s="155" t="str">
        <f>IF('Itemized Order'!BG22="","",'Itemized Order'!BG22)</f>
        <v/>
      </c>
      <c r="BI19" s="155" t="str">
        <f>IF('Itemized Order'!BI22="","",'Itemized Order'!BI22)</f>
        <v/>
      </c>
      <c r="BJ19" s="155" t="str">
        <f>IF('Itemized Order'!BJ22="","",'Itemized Order'!BJ22)</f>
        <v/>
      </c>
      <c r="BK19" s="155" t="str">
        <f>IF('Itemized Order'!BK22="","",'Itemized Order'!BK22)</f>
        <v/>
      </c>
      <c r="BL19" s="155" t="str">
        <f>IF('Itemized Order'!BL22="","",'Itemized Order'!BL22)</f>
        <v/>
      </c>
      <c r="BM19" s="155" t="str">
        <f>IF('Itemized Order'!BM22="","",'Itemized Order'!BM22)</f>
        <v/>
      </c>
      <c r="BO19" s="155" t="str">
        <f>IF('Itemized Order'!BO22="","",'Itemized Order'!BO22)</f>
        <v/>
      </c>
      <c r="BP19" s="155" t="str">
        <f>IF('Itemized Order'!BP22="","",'Itemized Order'!BP22)</f>
        <v/>
      </c>
      <c r="BQ19" s="155" t="str">
        <f>IF('Itemized Order'!BQ22="","",'Itemized Order'!BQ22)</f>
        <v/>
      </c>
      <c r="BR19" s="155" t="str">
        <f>IF('Itemized Order'!BR22="","",'Itemized Order'!BR22)</f>
        <v/>
      </c>
      <c r="BS19" s="155" t="str">
        <f>IF('Itemized Order'!BS22="","",'Itemized Order'!BS22)</f>
        <v/>
      </c>
      <c r="BU19" s="155" t="str">
        <f>IF('Itemized Order'!BU22="","",'Itemized Order'!BU22)</f>
        <v/>
      </c>
      <c r="BV19" s="155" t="str">
        <f>IF('Itemized Order'!BV22="","",'Itemized Order'!BV22)</f>
        <v/>
      </c>
      <c r="BW19" s="155" t="str">
        <f>IF('Itemized Order'!BW22="","",'Itemized Order'!BW22)</f>
        <v/>
      </c>
      <c r="BX19" s="155" t="str">
        <f>IF('Itemized Order'!BX22="","",'Itemized Order'!BX22)</f>
        <v/>
      </c>
      <c r="BY19" s="155" t="str">
        <f>IF('Itemized Order'!BY22="","",'Itemized Order'!BY22)</f>
        <v/>
      </c>
      <c r="CA19" s="155" t="str">
        <f>IF('Itemized Order'!CA22="","",'Itemized Order'!CA22)</f>
        <v/>
      </c>
      <c r="CB19" s="155" t="str">
        <f>IF('Itemized Order'!CB22="","",'Itemized Order'!CB22)</f>
        <v/>
      </c>
      <c r="CC19" s="155" t="str">
        <f>IF('Itemized Order'!CC22="","",'Itemized Order'!CC22)</f>
        <v/>
      </c>
      <c r="CD19" s="155" t="str">
        <f>IF('Itemized Order'!CD22="","",'Itemized Order'!CD22)</f>
        <v/>
      </c>
      <c r="CE19" s="155" t="str">
        <f>IF('Itemized Order'!CE22="","",'Itemized Order'!CE22)</f>
        <v/>
      </c>
    </row>
    <row r="20" spans="1:83" x14ac:dyDescent="0.3">
      <c r="A20" s="155" t="str">
        <f>IF('Itemized Order'!A23="","",'Itemized Order'!A23)</f>
        <v/>
      </c>
      <c r="B20" s="155" t="str">
        <f>IF('Itemized Order'!B23="","",'Itemized Order'!B23)</f>
        <v/>
      </c>
      <c r="C20" s="155" t="str">
        <f>IF('Itemized Order'!C23="","",'Itemized Order'!C23)</f>
        <v/>
      </c>
      <c r="D20" s="155" t="str">
        <f>IF('Itemized Order'!D23="","",'Itemized Order'!D23)</f>
        <v/>
      </c>
      <c r="E20" s="183" t="str">
        <f>IF('Itemized Order'!E23="","",'Itemized Order'!E23)</f>
        <v/>
      </c>
      <c r="G20" s="155" t="str">
        <f>IF('Itemized Order'!G23="","",'Itemized Order'!G23)</f>
        <v/>
      </c>
      <c r="H20" s="155" t="str">
        <f>IF('Itemized Order'!H23="","",'Itemized Order'!H23)</f>
        <v/>
      </c>
      <c r="I20" s="155" t="str">
        <f>IF('Itemized Order'!I23="","",'Itemized Order'!I23)</f>
        <v/>
      </c>
      <c r="J20" s="155" t="str">
        <f>IF('Itemized Order'!J23="","",'Itemized Order'!J23)</f>
        <v/>
      </c>
      <c r="K20" s="155" t="str">
        <f>IF('Itemized Order'!K23="","",'Itemized Order'!K23)</f>
        <v/>
      </c>
      <c r="M20" s="155" t="str">
        <f>IF('Itemized Order'!M23="","",'Itemized Order'!M23)</f>
        <v/>
      </c>
      <c r="N20" s="155" t="str">
        <f>IF('Itemized Order'!N23="","",'Itemized Order'!N23)</f>
        <v/>
      </c>
      <c r="O20" s="155" t="str">
        <f>IF('Itemized Order'!O23="","",'Itemized Order'!O23)</f>
        <v/>
      </c>
      <c r="P20" s="155" t="str">
        <f>IF('Itemized Order'!P23="","",'Itemized Order'!P23)</f>
        <v/>
      </c>
      <c r="Q20" s="155" t="str">
        <f>IF('Itemized Order'!Q23="","",'Itemized Order'!Q23)</f>
        <v/>
      </c>
      <c r="S20" s="155" t="str">
        <f>IF('Itemized Order'!S23="","",'Itemized Order'!S23)</f>
        <v/>
      </c>
      <c r="T20" s="155" t="str">
        <f>IF('Itemized Order'!T23="","",'Itemized Order'!T23)</f>
        <v/>
      </c>
      <c r="U20" s="155" t="str">
        <f>IF('Itemized Order'!U23="","",'Itemized Order'!U23)</f>
        <v/>
      </c>
      <c r="V20" s="155" t="str">
        <f>IF('Itemized Order'!V23="","",'Itemized Order'!V23)</f>
        <v/>
      </c>
      <c r="W20" s="155" t="str">
        <f>IF('Itemized Order'!W23="","",'Itemized Order'!W23)</f>
        <v/>
      </c>
      <c r="Y20" s="155" t="str">
        <f>IF('Itemized Order'!Y23="","",'Itemized Order'!Y23)</f>
        <v/>
      </c>
      <c r="Z20" s="155" t="str">
        <f>IF('Itemized Order'!Z23="","",'Itemized Order'!Z23)</f>
        <v/>
      </c>
      <c r="AA20" s="155" t="str">
        <f>IF('Itemized Order'!AA23="","",'Itemized Order'!AA23)</f>
        <v/>
      </c>
      <c r="AB20" s="155" t="str">
        <f>IF('Itemized Order'!AB23="","",'Itemized Order'!AB23)</f>
        <v/>
      </c>
      <c r="AC20" s="155" t="str">
        <f>IF('Itemized Order'!AC23="","",'Itemized Order'!AC23)</f>
        <v/>
      </c>
      <c r="AE20" s="155" t="str">
        <f>IF('Itemized Order'!AE23="","",'Itemized Order'!AE23)</f>
        <v/>
      </c>
      <c r="AF20" s="155" t="str">
        <f>IF('Itemized Order'!AF23="","",'Itemized Order'!AF23)</f>
        <v/>
      </c>
      <c r="AG20" s="155" t="str">
        <f>IF('Itemized Order'!AG23="","",'Itemized Order'!AG23)</f>
        <v/>
      </c>
      <c r="AH20" s="155" t="str">
        <f>IF('Itemized Order'!AH23="","",'Itemized Order'!AH23)</f>
        <v/>
      </c>
      <c r="AI20" s="155" t="str">
        <f>IF('Itemized Order'!AI23="","",'Itemized Order'!AI23)</f>
        <v/>
      </c>
      <c r="AK20" s="155" t="str">
        <f>IF('Itemized Order'!AK23="","",'Itemized Order'!AK23)</f>
        <v/>
      </c>
      <c r="AL20" s="155" t="str">
        <f>IF('Itemized Order'!AL23="","",'Itemized Order'!AL23)</f>
        <v/>
      </c>
      <c r="AM20" s="155" t="str">
        <f>IF('Itemized Order'!AM23="","",'Itemized Order'!AM23)</f>
        <v/>
      </c>
      <c r="AN20" s="155" t="str">
        <f>IF('Itemized Order'!AN23="","",'Itemized Order'!AN23)</f>
        <v/>
      </c>
      <c r="AO20" s="155" t="str">
        <f>IF('Itemized Order'!AO23="","",'Itemized Order'!AO23)</f>
        <v/>
      </c>
      <c r="AQ20" s="155" t="str">
        <f>IF('Itemized Order'!AQ23="","",'Itemized Order'!AQ23)</f>
        <v/>
      </c>
      <c r="AR20" s="155" t="str">
        <f>IF('Itemized Order'!AR23="","",'Itemized Order'!AR23)</f>
        <v/>
      </c>
      <c r="AS20" s="155" t="str">
        <f>IF('Itemized Order'!AS23="","",'Itemized Order'!AS23)</f>
        <v/>
      </c>
      <c r="AT20" s="155" t="str">
        <f>IF('Itemized Order'!AT23="","",'Itemized Order'!AT23)</f>
        <v/>
      </c>
      <c r="AU20" s="155" t="str">
        <f>IF('Itemized Order'!AU23="","",'Itemized Order'!AU23)</f>
        <v/>
      </c>
      <c r="AW20" s="155" t="str">
        <f>IF('Itemized Order'!AW23="","",'Itemized Order'!AW23)</f>
        <v/>
      </c>
      <c r="AX20" s="155" t="str">
        <f>IF('Itemized Order'!AX23="","",'Itemized Order'!AX23)</f>
        <v/>
      </c>
      <c r="AY20" s="155" t="str">
        <f>IF('Itemized Order'!AY23="","",'Itemized Order'!AY23)</f>
        <v/>
      </c>
      <c r="AZ20" s="155" t="str">
        <f>IF('Itemized Order'!AZ23="","",'Itemized Order'!AZ23)</f>
        <v/>
      </c>
      <c r="BA20" s="155" t="str">
        <f>IF('Itemized Order'!BA23="","",'Itemized Order'!BA23)</f>
        <v/>
      </c>
      <c r="BC20" s="155" t="str">
        <f>IF('Itemized Order'!BC23="","",'Itemized Order'!BC23)</f>
        <v/>
      </c>
      <c r="BD20" s="155" t="str">
        <f>IF('Itemized Order'!BD23="","",'Itemized Order'!BD23)</f>
        <v/>
      </c>
      <c r="BE20" s="155" t="str">
        <f>IF('Itemized Order'!BE23="","",'Itemized Order'!BE23)</f>
        <v/>
      </c>
      <c r="BF20" s="155" t="str">
        <f>IF('Itemized Order'!BF23="","",'Itemized Order'!BF23)</f>
        <v/>
      </c>
      <c r="BG20" s="155" t="str">
        <f>IF('Itemized Order'!BG23="","",'Itemized Order'!BG23)</f>
        <v/>
      </c>
      <c r="BI20" s="155" t="str">
        <f>IF('Itemized Order'!BI23="","",'Itemized Order'!BI23)</f>
        <v/>
      </c>
      <c r="BJ20" s="155" t="str">
        <f>IF('Itemized Order'!BJ23="","",'Itemized Order'!BJ23)</f>
        <v/>
      </c>
      <c r="BK20" s="155" t="str">
        <f>IF('Itemized Order'!BK23="","",'Itemized Order'!BK23)</f>
        <v/>
      </c>
      <c r="BL20" s="155" t="str">
        <f>IF('Itemized Order'!BL23="","",'Itemized Order'!BL23)</f>
        <v/>
      </c>
      <c r="BM20" s="155" t="str">
        <f>IF('Itemized Order'!BM23="","",'Itemized Order'!BM23)</f>
        <v/>
      </c>
      <c r="BO20" s="155" t="str">
        <f>IF('Itemized Order'!BO23="","",'Itemized Order'!BO23)</f>
        <v/>
      </c>
      <c r="BP20" s="155" t="str">
        <f>IF('Itemized Order'!BP23="","",'Itemized Order'!BP23)</f>
        <v/>
      </c>
      <c r="BQ20" s="155" t="str">
        <f>IF('Itemized Order'!BQ23="","",'Itemized Order'!BQ23)</f>
        <v/>
      </c>
      <c r="BR20" s="155" t="str">
        <f>IF('Itemized Order'!BR23="","",'Itemized Order'!BR23)</f>
        <v/>
      </c>
      <c r="BS20" s="155" t="str">
        <f>IF('Itemized Order'!BS23="","",'Itemized Order'!BS23)</f>
        <v/>
      </c>
      <c r="BU20" s="155" t="str">
        <f>IF('Itemized Order'!BU23="","",'Itemized Order'!BU23)</f>
        <v/>
      </c>
      <c r="BV20" s="155" t="str">
        <f>IF('Itemized Order'!BV23="","",'Itemized Order'!BV23)</f>
        <v/>
      </c>
      <c r="BW20" s="155" t="str">
        <f>IF('Itemized Order'!BW23="","",'Itemized Order'!BW23)</f>
        <v/>
      </c>
      <c r="BX20" s="155" t="str">
        <f>IF('Itemized Order'!BX23="","",'Itemized Order'!BX23)</f>
        <v/>
      </c>
      <c r="BY20" s="155" t="str">
        <f>IF('Itemized Order'!BY23="","",'Itemized Order'!BY23)</f>
        <v/>
      </c>
      <c r="CA20" s="155" t="str">
        <f>IF('Itemized Order'!CA23="","",'Itemized Order'!CA23)</f>
        <v/>
      </c>
      <c r="CB20" s="155" t="str">
        <f>IF('Itemized Order'!CB23="","",'Itemized Order'!CB23)</f>
        <v/>
      </c>
      <c r="CC20" s="155" t="str">
        <f>IF('Itemized Order'!CC23="","",'Itemized Order'!CC23)</f>
        <v/>
      </c>
      <c r="CD20" s="155" t="str">
        <f>IF('Itemized Order'!CD23="","",'Itemized Order'!CD23)</f>
        <v/>
      </c>
      <c r="CE20" s="155" t="str">
        <f>IF('Itemized Order'!CE23="","",'Itemized Order'!CE23)</f>
        <v/>
      </c>
    </row>
    <row r="21" spans="1:83" x14ac:dyDescent="0.3">
      <c r="A21" s="155" t="str">
        <f>IF('Itemized Order'!A24="","",'Itemized Order'!A24)</f>
        <v/>
      </c>
      <c r="B21" s="155" t="str">
        <f>IF('Itemized Order'!B24="","",'Itemized Order'!B24)</f>
        <v/>
      </c>
      <c r="C21" s="155" t="str">
        <f>IF('Itemized Order'!C24="","",'Itemized Order'!C24)</f>
        <v/>
      </c>
      <c r="D21" s="155" t="str">
        <f>IF('Itemized Order'!D24="","",'Itemized Order'!D24)</f>
        <v/>
      </c>
      <c r="E21" s="183" t="str">
        <f>IF('Itemized Order'!E24="","",'Itemized Order'!E24)</f>
        <v/>
      </c>
      <c r="G21" s="155" t="str">
        <f>IF('Itemized Order'!G24="","",'Itemized Order'!G24)</f>
        <v/>
      </c>
      <c r="H21" s="155" t="str">
        <f>IF('Itemized Order'!H24="","",'Itemized Order'!H24)</f>
        <v/>
      </c>
      <c r="I21" s="155" t="str">
        <f>IF('Itemized Order'!I24="","",'Itemized Order'!I24)</f>
        <v/>
      </c>
      <c r="J21" s="155" t="str">
        <f>IF('Itemized Order'!J24="","",'Itemized Order'!J24)</f>
        <v/>
      </c>
      <c r="K21" s="155" t="str">
        <f>IF('Itemized Order'!K24="","",'Itemized Order'!K24)</f>
        <v/>
      </c>
      <c r="M21" s="155" t="str">
        <f>IF('Itemized Order'!M24="","",'Itemized Order'!M24)</f>
        <v/>
      </c>
      <c r="N21" s="155" t="str">
        <f>IF('Itemized Order'!N24="","",'Itemized Order'!N24)</f>
        <v/>
      </c>
      <c r="O21" s="155" t="str">
        <f>IF('Itemized Order'!O24="","",'Itemized Order'!O24)</f>
        <v/>
      </c>
      <c r="P21" s="155" t="str">
        <f>IF('Itemized Order'!P24="","",'Itemized Order'!P24)</f>
        <v/>
      </c>
      <c r="Q21" s="155" t="str">
        <f>IF('Itemized Order'!Q24="","",'Itemized Order'!Q24)</f>
        <v/>
      </c>
      <c r="S21" s="155" t="str">
        <f>IF('Itemized Order'!S24="","",'Itemized Order'!S24)</f>
        <v/>
      </c>
      <c r="T21" s="155" t="str">
        <f>IF('Itemized Order'!T24="","",'Itemized Order'!T24)</f>
        <v/>
      </c>
      <c r="U21" s="155" t="str">
        <f>IF('Itemized Order'!U24="","",'Itemized Order'!U24)</f>
        <v/>
      </c>
      <c r="V21" s="155" t="str">
        <f>IF('Itemized Order'!V24="","",'Itemized Order'!V24)</f>
        <v/>
      </c>
      <c r="W21" s="155" t="str">
        <f>IF('Itemized Order'!W24="","",'Itemized Order'!W24)</f>
        <v/>
      </c>
      <c r="Y21" s="155" t="str">
        <f>IF('Itemized Order'!Y24="","",'Itemized Order'!Y24)</f>
        <v/>
      </c>
      <c r="Z21" s="155" t="str">
        <f>IF('Itemized Order'!Z24="","",'Itemized Order'!Z24)</f>
        <v/>
      </c>
      <c r="AA21" s="155" t="str">
        <f>IF('Itemized Order'!AA24="","",'Itemized Order'!AA24)</f>
        <v/>
      </c>
      <c r="AB21" s="155" t="str">
        <f>IF('Itemized Order'!AB24="","",'Itemized Order'!AB24)</f>
        <v/>
      </c>
      <c r="AC21" s="155" t="str">
        <f>IF('Itemized Order'!AC24="","",'Itemized Order'!AC24)</f>
        <v/>
      </c>
      <c r="AE21" s="155" t="str">
        <f>IF('Itemized Order'!AE24="","",'Itemized Order'!AE24)</f>
        <v/>
      </c>
      <c r="AF21" s="155" t="str">
        <f>IF('Itemized Order'!AF24="","",'Itemized Order'!AF24)</f>
        <v/>
      </c>
      <c r="AG21" s="155" t="str">
        <f>IF('Itemized Order'!AG24="","",'Itemized Order'!AG24)</f>
        <v/>
      </c>
      <c r="AH21" s="155" t="str">
        <f>IF('Itemized Order'!AH24="","",'Itemized Order'!AH24)</f>
        <v/>
      </c>
      <c r="AI21" s="155" t="str">
        <f>IF('Itemized Order'!AI24="","",'Itemized Order'!AI24)</f>
        <v/>
      </c>
      <c r="AK21" s="155" t="str">
        <f>IF('Itemized Order'!AK24="","",'Itemized Order'!AK24)</f>
        <v/>
      </c>
      <c r="AL21" s="155" t="str">
        <f>IF('Itemized Order'!AL24="","",'Itemized Order'!AL24)</f>
        <v/>
      </c>
      <c r="AM21" s="155" t="str">
        <f>IF('Itemized Order'!AM24="","",'Itemized Order'!AM24)</f>
        <v/>
      </c>
      <c r="AN21" s="155" t="str">
        <f>IF('Itemized Order'!AN24="","",'Itemized Order'!AN24)</f>
        <v/>
      </c>
      <c r="AO21" s="155" t="str">
        <f>IF('Itemized Order'!AO24="","",'Itemized Order'!AO24)</f>
        <v/>
      </c>
      <c r="AQ21" s="155" t="str">
        <f>IF('Itemized Order'!AQ24="","",'Itemized Order'!AQ24)</f>
        <v/>
      </c>
      <c r="AR21" s="155" t="str">
        <f>IF('Itemized Order'!AR24="","",'Itemized Order'!AR24)</f>
        <v/>
      </c>
      <c r="AS21" s="155" t="str">
        <f>IF('Itemized Order'!AS24="","",'Itemized Order'!AS24)</f>
        <v/>
      </c>
      <c r="AT21" s="155" t="str">
        <f>IF('Itemized Order'!AT24="","",'Itemized Order'!AT24)</f>
        <v/>
      </c>
      <c r="AU21" s="155" t="str">
        <f>IF('Itemized Order'!AU24="","",'Itemized Order'!AU24)</f>
        <v/>
      </c>
      <c r="AW21" s="155" t="str">
        <f>IF('Itemized Order'!AW24="","",'Itemized Order'!AW24)</f>
        <v/>
      </c>
      <c r="AX21" s="155" t="str">
        <f>IF('Itemized Order'!AX24="","",'Itemized Order'!AX24)</f>
        <v/>
      </c>
      <c r="AY21" s="155" t="str">
        <f>IF('Itemized Order'!AY24="","",'Itemized Order'!AY24)</f>
        <v/>
      </c>
      <c r="AZ21" s="155" t="str">
        <f>IF('Itemized Order'!AZ24="","",'Itemized Order'!AZ24)</f>
        <v/>
      </c>
      <c r="BA21" s="155" t="str">
        <f>IF('Itemized Order'!BA24="","",'Itemized Order'!BA24)</f>
        <v/>
      </c>
      <c r="BC21" s="155" t="str">
        <f>IF('Itemized Order'!BC24="","",'Itemized Order'!BC24)</f>
        <v/>
      </c>
      <c r="BD21" s="155" t="str">
        <f>IF('Itemized Order'!BD24="","",'Itemized Order'!BD24)</f>
        <v/>
      </c>
      <c r="BE21" s="155" t="str">
        <f>IF('Itemized Order'!BE24="","",'Itemized Order'!BE24)</f>
        <v/>
      </c>
      <c r="BF21" s="155" t="str">
        <f>IF('Itemized Order'!BF24="","",'Itemized Order'!BF24)</f>
        <v/>
      </c>
      <c r="BG21" s="155" t="str">
        <f>IF('Itemized Order'!BG24="","",'Itemized Order'!BG24)</f>
        <v/>
      </c>
      <c r="BI21" s="155" t="str">
        <f>IF('Itemized Order'!BI24="","",'Itemized Order'!BI24)</f>
        <v/>
      </c>
      <c r="BJ21" s="155" t="str">
        <f>IF('Itemized Order'!BJ24="","",'Itemized Order'!BJ24)</f>
        <v/>
      </c>
      <c r="BK21" s="155" t="str">
        <f>IF('Itemized Order'!BK24="","",'Itemized Order'!BK24)</f>
        <v/>
      </c>
      <c r="BL21" s="155" t="str">
        <f>IF('Itemized Order'!BL24="","",'Itemized Order'!BL24)</f>
        <v/>
      </c>
      <c r="BM21" s="155" t="str">
        <f>IF('Itemized Order'!BM24="","",'Itemized Order'!BM24)</f>
        <v/>
      </c>
      <c r="BO21" s="155" t="str">
        <f>IF('Itemized Order'!BO24="","",'Itemized Order'!BO24)</f>
        <v/>
      </c>
      <c r="BP21" s="155" t="str">
        <f>IF('Itemized Order'!BP24="","",'Itemized Order'!BP24)</f>
        <v/>
      </c>
      <c r="BQ21" s="155" t="str">
        <f>IF('Itemized Order'!BQ24="","",'Itemized Order'!BQ24)</f>
        <v/>
      </c>
      <c r="BR21" s="155" t="str">
        <f>IF('Itemized Order'!BR24="","",'Itemized Order'!BR24)</f>
        <v/>
      </c>
      <c r="BS21" s="155" t="str">
        <f>IF('Itemized Order'!BS24="","",'Itemized Order'!BS24)</f>
        <v/>
      </c>
      <c r="BU21" s="155" t="str">
        <f>IF('Itemized Order'!BU24="","",'Itemized Order'!BU24)</f>
        <v/>
      </c>
      <c r="BV21" s="155" t="str">
        <f>IF('Itemized Order'!BV24="","",'Itemized Order'!BV24)</f>
        <v/>
      </c>
      <c r="BW21" s="155" t="str">
        <f>IF('Itemized Order'!BW24="","",'Itemized Order'!BW24)</f>
        <v/>
      </c>
      <c r="BX21" s="155" t="str">
        <f>IF('Itemized Order'!BX24="","",'Itemized Order'!BX24)</f>
        <v/>
      </c>
      <c r="BY21" s="155" t="str">
        <f>IF('Itemized Order'!BY24="","",'Itemized Order'!BY24)</f>
        <v/>
      </c>
      <c r="CA21" s="155" t="str">
        <f>IF('Itemized Order'!CA24="","",'Itemized Order'!CA24)</f>
        <v/>
      </c>
      <c r="CB21" s="155" t="str">
        <f>IF('Itemized Order'!CB24="","",'Itemized Order'!CB24)</f>
        <v/>
      </c>
      <c r="CC21" s="155" t="str">
        <f>IF('Itemized Order'!CC24="","",'Itemized Order'!CC24)</f>
        <v/>
      </c>
      <c r="CD21" s="155" t="str">
        <f>IF('Itemized Order'!CD24="","",'Itemized Order'!CD24)</f>
        <v/>
      </c>
      <c r="CE21" s="155" t="str">
        <f>IF('Itemized Order'!CE24="","",'Itemized Order'!CE24)</f>
        <v/>
      </c>
    </row>
    <row r="22" spans="1:83" x14ac:dyDescent="0.3">
      <c r="A22" s="155" t="str">
        <f>IF('Itemized Order'!A25="","",'Itemized Order'!A25)</f>
        <v/>
      </c>
      <c r="B22" s="155" t="str">
        <f>IF('Itemized Order'!B25="","",'Itemized Order'!B25)</f>
        <v/>
      </c>
      <c r="C22" s="155" t="str">
        <f>IF('Itemized Order'!C25="","",'Itemized Order'!C25)</f>
        <v/>
      </c>
      <c r="D22" s="155" t="str">
        <f>IF('Itemized Order'!D25="","",'Itemized Order'!D25)</f>
        <v/>
      </c>
      <c r="E22" s="183" t="str">
        <f>IF('Itemized Order'!E25="","",'Itemized Order'!E25)</f>
        <v/>
      </c>
      <c r="G22" s="155" t="str">
        <f>IF('Itemized Order'!G25="","",'Itemized Order'!G25)</f>
        <v/>
      </c>
      <c r="H22" s="155" t="str">
        <f>IF('Itemized Order'!H25="","",'Itemized Order'!H25)</f>
        <v/>
      </c>
      <c r="I22" s="155" t="str">
        <f>IF('Itemized Order'!I25="","",'Itemized Order'!I25)</f>
        <v/>
      </c>
      <c r="J22" s="155" t="str">
        <f>IF('Itemized Order'!J25="","",'Itemized Order'!J25)</f>
        <v/>
      </c>
      <c r="K22" s="155" t="str">
        <f>IF('Itemized Order'!K25="","",'Itemized Order'!K25)</f>
        <v/>
      </c>
      <c r="M22" s="155" t="str">
        <f>IF('Itemized Order'!M25="","",'Itemized Order'!M25)</f>
        <v/>
      </c>
      <c r="N22" s="155" t="str">
        <f>IF('Itemized Order'!N25="","",'Itemized Order'!N25)</f>
        <v/>
      </c>
      <c r="O22" s="155" t="str">
        <f>IF('Itemized Order'!O25="","",'Itemized Order'!O25)</f>
        <v/>
      </c>
      <c r="P22" s="155" t="str">
        <f>IF('Itemized Order'!P25="","",'Itemized Order'!P25)</f>
        <v/>
      </c>
      <c r="Q22" s="155" t="str">
        <f>IF('Itemized Order'!Q25="","",'Itemized Order'!Q25)</f>
        <v/>
      </c>
      <c r="S22" s="155" t="str">
        <f>IF('Itemized Order'!S25="","",'Itemized Order'!S25)</f>
        <v/>
      </c>
      <c r="T22" s="155" t="str">
        <f>IF('Itemized Order'!T25="","",'Itemized Order'!T25)</f>
        <v/>
      </c>
      <c r="U22" s="155" t="str">
        <f>IF('Itemized Order'!U25="","",'Itemized Order'!U25)</f>
        <v/>
      </c>
      <c r="V22" s="155" t="str">
        <f>IF('Itemized Order'!V25="","",'Itemized Order'!V25)</f>
        <v/>
      </c>
      <c r="W22" s="155" t="str">
        <f>IF('Itemized Order'!W25="","",'Itemized Order'!W25)</f>
        <v/>
      </c>
      <c r="Y22" s="155" t="str">
        <f>IF('Itemized Order'!Y25="","",'Itemized Order'!Y25)</f>
        <v/>
      </c>
      <c r="Z22" s="155" t="str">
        <f>IF('Itemized Order'!Z25="","",'Itemized Order'!Z25)</f>
        <v/>
      </c>
      <c r="AA22" s="155" t="str">
        <f>IF('Itemized Order'!AA25="","",'Itemized Order'!AA25)</f>
        <v/>
      </c>
      <c r="AB22" s="155" t="str">
        <f>IF('Itemized Order'!AB25="","",'Itemized Order'!AB25)</f>
        <v/>
      </c>
      <c r="AC22" s="155" t="str">
        <f>IF('Itemized Order'!AC25="","",'Itemized Order'!AC25)</f>
        <v/>
      </c>
      <c r="AE22" s="155" t="str">
        <f>IF('Itemized Order'!AE25="","",'Itemized Order'!AE25)</f>
        <v/>
      </c>
      <c r="AF22" s="155" t="str">
        <f>IF('Itemized Order'!AF25="","",'Itemized Order'!AF25)</f>
        <v/>
      </c>
      <c r="AG22" s="155" t="str">
        <f>IF('Itemized Order'!AG25="","",'Itemized Order'!AG25)</f>
        <v/>
      </c>
      <c r="AH22" s="155" t="str">
        <f>IF('Itemized Order'!AH25="","",'Itemized Order'!AH25)</f>
        <v/>
      </c>
      <c r="AI22" s="155" t="str">
        <f>IF('Itemized Order'!AI25="","",'Itemized Order'!AI25)</f>
        <v/>
      </c>
      <c r="AK22" s="155" t="str">
        <f>IF('Itemized Order'!AK25="","",'Itemized Order'!AK25)</f>
        <v/>
      </c>
      <c r="AL22" s="155" t="str">
        <f>IF('Itemized Order'!AL25="","",'Itemized Order'!AL25)</f>
        <v/>
      </c>
      <c r="AM22" s="155" t="str">
        <f>IF('Itemized Order'!AM25="","",'Itemized Order'!AM25)</f>
        <v/>
      </c>
      <c r="AN22" s="155" t="str">
        <f>IF('Itemized Order'!AN25="","",'Itemized Order'!AN25)</f>
        <v/>
      </c>
      <c r="AO22" s="155" t="str">
        <f>IF('Itemized Order'!AO25="","",'Itemized Order'!AO25)</f>
        <v/>
      </c>
      <c r="AQ22" s="155" t="str">
        <f>IF('Itemized Order'!AQ25="","",'Itemized Order'!AQ25)</f>
        <v/>
      </c>
      <c r="AR22" s="155" t="str">
        <f>IF('Itemized Order'!AR25="","",'Itemized Order'!AR25)</f>
        <v/>
      </c>
      <c r="AS22" s="155" t="str">
        <f>IF('Itemized Order'!AS25="","",'Itemized Order'!AS25)</f>
        <v/>
      </c>
      <c r="AT22" s="155" t="str">
        <f>IF('Itemized Order'!AT25="","",'Itemized Order'!AT25)</f>
        <v/>
      </c>
      <c r="AU22" s="155" t="str">
        <f>IF('Itemized Order'!AU25="","",'Itemized Order'!AU25)</f>
        <v/>
      </c>
      <c r="AW22" s="155" t="str">
        <f>IF('Itemized Order'!AW25="","",'Itemized Order'!AW25)</f>
        <v/>
      </c>
      <c r="AX22" s="155" t="str">
        <f>IF('Itemized Order'!AX25="","",'Itemized Order'!AX25)</f>
        <v/>
      </c>
      <c r="AY22" s="155" t="str">
        <f>IF('Itemized Order'!AY25="","",'Itemized Order'!AY25)</f>
        <v/>
      </c>
      <c r="AZ22" s="155" t="str">
        <f>IF('Itemized Order'!AZ25="","",'Itemized Order'!AZ25)</f>
        <v/>
      </c>
      <c r="BA22" s="155" t="str">
        <f>IF('Itemized Order'!BA25="","",'Itemized Order'!BA25)</f>
        <v/>
      </c>
      <c r="BC22" s="155" t="str">
        <f>IF('Itemized Order'!BC25="","",'Itemized Order'!BC25)</f>
        <v/>
      </c>
      <c r="BD22" s="155" t="str">
        <f>IF('Itemized Order'!BD25="","",'Itemized Order'!BD25)</f>
        <v/>
      </c>
      <c r="BE22" s="155" t="str">
        <f>IF('Itemized Order'!BE25="","",'Itemized Order'!BE25)</f>
        <v/>
      </c>
      <c r="BF22" s="155" t="str">
        <f>IF('Itemized Order'!BF25="","",'Itemized Order'!BF25)</f>
        <v/>
      </c>
      <c r="BG22" s="155" t="str">
        <f>IF('Itemized Order'!BG25="","",'Itemized Order'!BG25)</f>
        <v/>
      </c>
      <c r="BI22" s="155" t="str">
        <f>IF('Itemized Order'!BI25="","",'Itemized Order'!BI25)</f>
        <v/>
      </c>
      <c r="BJ22" s="155" t="str">
        <f>IF('Itemized Order'!BJ25="","",'Itemized Order'!BJ25)</f>
        <v/>
      </c>
      <c r="BK22" s="155" t="str">
        <f>IF('Itemized Order'!BK25="","",'Itemized Order'!BK25)</f>
        <v/>
      </c>
      <c r="BL22" s="155" t="str">
        <f>IF('Itemized Order'!BL25="","",'Itemized Order'!BL25)</f>
        <v/>
      </c>
      <c r="BM22" s="155" t="str">
        <f>IF('Itemized Order'!BM25="","",'Itemized Order'!BM25)</f>
        <v/>
      </c>
      <c r="BO22" s="155" t="str">
        <f>IF('Itemized Order'!BO25="","",'Itemized Order'!BO25)</f>
        <v/>
      </c>
      <c r="BP22" s="155" t="str">
        <f>IF('Itemized Order'!BP25="","",'Itemized Order'!BP25)</f>
        <v/>
      </c>
      <c r="BQ22" s="155" t="str">
        <f>IF('Itemized Order'!BQ25="","",'Itemized Order'!BQ25)</f>
        <v/>
      </c>
      <c r="BR22" s="155" t="str">
        <f>IF('Itemized Order'!BR25="","",'Itemized Order'!BR25)</f>
        <v/>
      </c>
      <c r="BS22" s="155" t="str">
        <f>IF('Itemized Order'!BS25="","",'Itemized Order'!BS25)</f>
        <v/>
      </c>
      <c r="BU22" s="155" t="str">
        <f>IF('Itemized Order'!BU25="","",'Itemized Order'!BU25)</f>
        <v/>
      </c>
      <c r="BV22" s="155" t="str">
        <f>IF('Itemized Order'!BV25="","",'Itemized Order'!BV25)</f>
        <v/>
      </c>
      <c r="BW22" s="155" t="str">
        <f>IF('Itemized Order'!BW25="","",'Itemized Order'!BW25)</f>
        <v/>
      </c>
      <c r="BX22" s="155" t="str">
        <f>IF('Itemized Order'!BX25="","",'Itemized Order'!BX25)</f>
        <v/>
      </c>
      <c r="BY22" s="155" t="str">
        <f>IF('Itemized Order'!BY25="","",'Itemized Order'!BY25)</f>
        <v/>
      </c>
      <c r="CA22" s="155" t="str">
        <f>IF('Itemized Order'!CA25="","",'Itemized Order'!CA25)</f>
        <v/>
      </c>
      <c r="CB22" s="155" t="str">
        <f>IF('Itemized Order'!CB25="","",'Itemized Order'!CB25)</f>
        <v/>
      </c>
      <c r="CC22" s="155" t="str">
        <f>IF('Itemized Order'!CC25="","",'Itemized Order'!CC25)</f>
        <v/>
      </c>
      <c r="CD22" s="155" t="str">
        <f>IF('Itemized Order'!CD25="","",'Itemized Order'!CD25)</f>
        <v/>
      </c>
      <c r="CE22" s="155" t="str">
        <f>IF('Itemized Order'!CE25="","",'Itemized Order'!CE25)</f>
        <v/>
      </c>
    </row>
    <row r="23" spans="1:83" x14ac:dyDescent="0.3">
      <c r="A23" s="155" t="str">
        <f>IF('Itemized Order'!A26="","",'Itemized Order'!A26)</f>
        <v/>
      </c>
      <c r="B23" s="155" t="str">
        <f>IF('Itemized Order'!B26="","",'Itemized Order'!B26)</f>
        <v/>
      </c>
      <c r="C23" s="155" t="str">
        <f>IF('Itemized Order'!C26="","",'Itemized Order'!C26)</f>
        <v/>
      </c>
      <c r="D23" s="155" t="str">
        <f>IF('Itemized Order'!D26="","",'Itemized Order'!D26)</f>
        <v/>
      </c>
      <c r="E23" s="183" t="str">
        <f>IF('Itemized Order'!E26="","",'Itemized Order'!E26)</f>
        <v/>
      </c>
      <c r="G23" s="155" t="str">
        <f>IF('Itemized Order'!G26="","",'Itemized Order'!G26)</f>
        <v/>
      </c>
      <c r="H23" s="155" t="str">
        <f>IF('Itemized Order'!H26="","",'Itemized Order'!H26)</f>
        <v/>
      </c>
      <c r="I23" s="155" t="str">
        <f>IF('Itemized Order'!I26="","",'Itemized Order'!I26)</f>
        <v/>
      </c>
      <c r="J23" s="155" t="str">
        <f>IF('Itemized Order'!J26="","",'Itemized Order'!J26)</f>
        <v/>
      </c>
      <c r="K23" s="155" t="str">
        <f>IF('Itemized Order'!K26="","",'Itemized Order'!K26)</f>
        <v/>
      </c>
      <c r="M23" s="155" t="str">
        <f>IF('Itemized Order'!M26="","",'Itemized Order'!M26)</f>
        <v/>
      </c>
      <c r="N23" s="155" t="str">
        <f>IF('Itemized Order'!N26="","",'Itemized Order'!N26)</f>
        <v/>
      </c>
      <c r="O23" s="155" t="str">
        <f>IF('Itemized Order'!O26="","",'Itemized Order'!O26)</f>
        <v/>
      </c>
      <c r="P23" s="155" t="str">
        <f>IF('Itemized Order'!P26="","",'Itemized Order'!P26)</f>
        <v/>
      </c>
      <c r="Q23" s="155" t="str">
        <f>IF('Itemized Order'!Q26="","",'Itemized Order'!Q26)</f>
        <v/>
      </c>
      <c r="S23" s="155" t="str">
        <f>IF('Itemized Order'!S26="","",'Itemized Order'!S26)</f>
        <v/>
      </c>
      <c r="T23" s="155" t="str">
        <f>IF('Itemized Order'!T26="","",'Itemized Order'!T26)</f>
        <v/>
      </c>
      <c r="U23" s="155" t="str">
        <f>IF('Itemized Order'!U26="","",'Itemized Order'!U26)</f>
        <v/>
      </c>
      <c r="V23" s="155" t="str">
        <f>IF('Itemized Order'!V26="","",'Itemized Order'!V26)</f>
        <v/>
      </c>
      <c r="W23" s="155" t="str">
        <f>IF('Itemized Order'!W26="","",'Itemized Order'!W26)</f>
        <v/>
      </c>
      <c r="Y23" s="155" t="str">
        <f>IF('Itemized Order'!Y26="","",'Itemized Order'!Y26)</f>
        <v/>
      </c>
      <c r="Z23" s="155" t="str">
        <f>IF('Itemized Order'!Z26="","",'Itemized Order'!Z26)</f>
        <v/>
      </c>
      <c r="AA23" s="155" t="str">
        <f>IF('Itemized Order'!AA26="","",'Itemized Order'!AA26)</f>
        <v/>
      </c>
      <c r="AB23" s="155" t="str">
        <f>IF('Itemized Order'!AB26="","",'Itemized Order'!AB26)</f>
        <v/>
      </c>
      <c r="AC23" s="155" t="str">
        <f>IF('Itemized Order'!AC26="","",'Itemized Order'!AC26)</f>
        <v/>
      </c>
      <c r="AE23" s="155" t="str">
        <f>IF('Itemized Order'!AE26="","",'Itemized Order'!AE26)</f>
        <v/>
      </c>
      <c r="AF23" s="155" t="str">
        <f>IF('Itemized Order'!AF26="","",'Itemized Order'!AF26)</f>
        <v/>
      </c>
      <c r="AG23" s="155" t="str">
        <f>IF('Itemized Order'!AG26="","",'Itemized Order'!AG26)</f>
        <v/>
      </c>
      <c r="AH23" s="155" t="str">
        <f>IF('Itemized Order'!AH26="","",'Itemized Order'!AH26)</f>
        <v/>
      </c>
      <c r="AI23" s="155" t="str">
        <f>IF('Itemized Order'!AI26="","",'Itemized Order'!AI26)</f>
        <v/>
      </c>
      <c r="AK23" s="155" t="str">
        <f>IF('Itemized Order'!AK26="","",'Itemized Order'!AK26)</f>
        <v/>
      </c>
      <c r="AL23" s="155" t="str">
        <f>IF('Itemized Order'!AL26="","",'Itemized Order'!AL26)</f>
        <v/>
      </c>
      <c r="AM23" s="155" t="str">
        <f>IF('Itemized Order'!AM26="","",'Itemized Order'!AM26)</f>
        <v/>
      </c>
      <c r="AN23" s="155" t="str">
        <f>IF('Itemized Order'!AN26="","",'Itemized Order'!AN26)</f>
        <v/>
      </c>
      <c r="AO23" s="155" t="str">
        <f>IF('Itemized Order'!AO26="","",'Itemized Order'!AO26)</f>
        <v/>
      </c>
      <c r="AQ23" s="155" t="str">
        <f>IF('Itemized Order'!AQ26="","",'Itemized Order'!AQ26)</f>
        <v/>
      </c>
      <c r="AR23" s="155" t="str">
        <f>IF('Itemized Order'!AR26="","",'Itemized Order'!AR26)</f>
        <v/>
      </c>
      <c r="AS23" s="155" t="str">
        <f>IF('Itemized Order'!AS26="","",'Itemized Order'!AS26)</f>
        <v/>
      </c>
      <c r="AT23" s="155" t="str">
        <f>IF('Itemized Order'!AT26="","",'Itemized Order'!AT26)</f>
        <v/>
      </c>
      <c r="AU23" s="155" t="str">
        <f>IF('Itemized Order'!AU26="","",'Itemized Order'!AU26)</f>
        <v/>
      </c>
      <c r="AW23" s="155" t="str">
        <f>IF('Itemized Order'!AW26="","",'Itemized Order'!AW26)</f>
        <v/>
      </c>
      <c r="AX23" s="155" t="str">
        <f>IF('Itemized Order'!AX26="","",'Itemized Order'!AX26)</f>
        <v/>
      </c>
      <c r="AY23" s="155" t="str">
        <f>IF('Itemized Order'!AY26="","",'Itemized Order'!AY26)</f>
        <v/>
      </c>
      <c r="AZ23" s="155" t="str">
        <f>IF('Itemized Order'!AZ26="","",'Itemized Order'!AZ26)</f>
        <v/>
      </c>
      <c r="BA23" s="155" t="str">
        <f>IF('Itemized Order'!BA26="","",'Itemized Order'!BA26)</f>
        <v/>
      </c>
      <c r="BC23" s="155" t="str">
        <f>IF('Itemized Order'!BC26="","",'Itemized Order'!BC26)</f>
        <v/>
      </c>
      <c r="BD23" s="155" t="str">
        <f>IF('Itemized Order'!BD26="","",'Itemized Order'!BD26)</f>
        <v/>
      </c>
      <c r="BE23" s="155" t="str">
        <f>IF('Itemized Order'!BE26="","",'Itemized Order'!BE26)</f>
        <v/>
      </c>
      <c r="BF23" s="155" t="str">
        <f>IF('Itemized Order'!BF26="","",'Itemized Order'!BF26)</f>
        <v/>
      </c>
      <c r="BG23" s="155" t="str">
        <f>IF('Itemized Order'!BG26="","",'Itemized Order'!BG26)</f>
        <v/>
      </c>
      <c r="BI23" s="155" t="str">
        <f>IF('Itemized Order'!BI26="","",'Itemized Order'!BI26)</f>
        <v/>
      </c>
      <c r="BJ23" s="155" t="str">
        <f>IF('Itemized Order'!BJ26="","",'Itemized Order'!BJ26)</f>
        <v/>
      </c>
      <c r="BK23" s="155" t="str">
        <f>IF('Itemized Order'!BK26="","",'Itemized Order'!BK26)</f>
        <v/>
      </c>
      <c r="BL23" s="155" t="str">
        <f>IF('Itemized Order'!BL26="","",'Itemized Order'!BL26)</f>
        <v/>
      </c>
      <c r="BM23" s="155" t="str">
        <f>IF('Itemized Order'!BM26="","",'Itemized Order'!BM26)</f>
        <v/>
      </c>
      <c r="BO23" s="155" t="str">
        <f>IF('Itemized Order'!BO26="","",'Itemized Order'!BO26)</f>
        <v/>
      </c>
      <c r="BP23" s="155" t="str">
        <f>IF('Itemized Order'!BP26="","",'Itemized Order'!BP26)</f>
        <v/>
      </c>
      <c r="BQ23" s="155" t="str">
        <f>IF('Itemized Order'!BQ26="","",'Itemized Order'!BQ26)</f>
        <v/>
      </c>
      <c r="BR23" s="155" t="str">
        <f>IF('Itemized Order'!BR26="","",'Itemized Order'!BR26)</f>
        <v/>
      </c>
      <c r="BS23" s="155" t="str">
        <f>IF('Itemized Order'!BS26="","",'Itemized Order'!BS26)</f>
        <v/>
      </c>
      <c r="BU23" s="155" t="str">
        <f>IF('Itemized Order'!BU26="","",'Itemized Order'!BU26)</f>
        <v/>
      </c>
      <c r="BV23" s="155" t="str">
        <f>IF('Itemized Order'!BV26="","",'Itemized Order'!BV26)</f>
        <v/>
      </c>
      <c r="BW23" s="155" t="str">
        <f>IF('Itemized Order'!BW26="","",'Itemized Order'!BW26)</f>
        <v/>
      </c>
      <c r="BX23" s="155" t="str">
        <f>IF('Itemized Order'!BX26="","",'Itemized Order'!BX26)</f>
        <v/>
      </c>
      <c r="BY23" s="155" t="str">
        <f>IF('Itemized Order'!BY26="","",'Itemized Order'!BY26)</f>
        <v/>
      </c>
      <c r="CA23" s="155" t="str">
        <f>IF('Itemized Order'!CA26="","",'Itemized Order'!CA26)</f>
        <v/>
      </c>
      <c r="CB23" s="155" t="str">
        <f>IF('Itemized Order'!CB26="","",'Itemized Order'!CB26)</f>
        <v/>
      </c>
      <c r="CC23" s="155" t="str">
        <f>IF('Itemized Order'!CC26="","",'Itemized Order'!CC26)</f>
        <v/>
      </c>
      <c r="CD23" s="155" t="str">
        <f>IF('Itemized Order'!CD26="","",'Itemized Order'!CD26)</f>
        <v/>
      </c>
      <c r="CE23" s="155" t="str">
        <f>IF('Itemized Order'!CE26="","",'Itemized Order'!CE26)</f>
        <v/>
      </c>
    </row>
    <row r="24" spans="1:83" x14ac:dyDescent="0.3">
      <c r="A24" s="155" t="str">
        <f>IF('Itemized Order'!A27="","",'Itemized Order'!A27)</f>
        <v/>
      </c>
      <c r="B24" s="155" t="str">
        <f>IF('Itemized Order'!B27="","",'Itemized Order'!B27)</f>
        <v/>
      </c>
      <c r="C24" s="155" t="str">
        <f>IF('Itemized Order'!C27="","",'Itemized Order'!C27)</f>
        <v/>
      </c>
      <c r="D24" s="155" t="str">
        <f>IF('Itemized Order'!D27="","",'Itemized Order'!D27)</f>
        <v/>
      </c>
      <c r="E24" s="183" t="str">
        <f>IF('Itemized Order'!E27="","",'Itemized Order'!E27)</f>
        <v/>
      </c>
      <c r="G24" s="155" t="str">
        <f>IF('Itemized Order'!G27="","",'Itemized Order'!G27)</f>
        <v/>
      </c>
      <c r="H24" s="155" t="str">
        <f>IF('Itemized Order'!H27="","",'Itemized Order'!H27)</f>
        <v/>
      </c>
      <c r="I24" s="155" t="str">
        <f>IF('Itemized Order'!I27="","",'Itemized Order'!I27)</f>
        <v/>
      </c>
      <c r="J24" s="155" t="str">
        <f>IF('Itemized Order'!J27="","",'Itemized Order'!J27)</f>
        <v/>
      </c>
      <c r="K24" s="155" t="str">
        <f>IF('Itemized Order'!K27="","",'Itemized Order'!K27)</f>
        <v/>
      </c>
      <c r="M24" s="155" t="str">
        <f>IF('Itemized Order'!M27="","",'Itemized Order'!M27)</f>
        <v/>
      </c>
      <c r="N24" s="155" t="str">
        <f>IF('Itemized Order'!N27="","",'Itemized Order'!N27)</f>
        <v/>
      </c>
      <c r="O24" s="155" t="str">
        <f>IF('Itemized Order'!O27="","",'Itemized Order'!O27)</f>
        <v/>
      </c>
      <c r="P24" s="155" t="str">
        <f>IF('Itemized Order'!P27="","",'Itemized Order'!P27)</f>
        <v/>
      </c>
      <c r="Q24" s="155" t="str">
        <f>IF('Itemized Order'!Q27="","",'Itemized Order'!Q27)</f>
        <v/>
      </c>
      <c r="S24" s="155" t="str">
        <f>IF('Itemized Order'!S27="","",'Itemized Order'!S27)</f>
        <v/>
      </c>
      <c r="T24" s="155" t="str">
        <f>IF('Itemized Order'!T27="","",'Itemized Order'!T27)</f>
        <v/>
      </c>
      <c r="U24" s="155" t="str">
        <f>IF('Itemized Order'!U27="","",'Itemized Order'!U27)</f>
        <v/>
      </c>
      <c r="V24" s="155" t="str">
        <f>IF('Itemized Order'!V27="","",'Itemized Order'!V27)</f>
        <v/>
      </c>
      <c r="W24" s="155" t="str">
        <f>IF('Itemized Order'!W27="","",'Itemized Order'!W27)</f>
        <v/>
      </c>
      <c r="Y24" s="155" t="str">
        <f>IF('Itemized Order'!Y27="","",'Itemized Order'!Y27)</f>
        <v/>
      </c>
      <c r="Z24" s="155" t="str">
        <f>IF('Itemized Order'!Z27="","",'Itemized Order'!Z27)</f>
        <v/>
      </c>
      <c r="AA24" s="155" t="str">
        <f>IF('Itemized Order'!AA27="","",'Itemized Order'!AA27)</f>
        <v/>
      </c>
      <c r="AB24" s="155" t="str">
        <f>IF('Itemized Order'!AB27="","",'Itemized Order'!AB27)</f>
        <v/>
      </c>
      <c r="AC24" s="155" t="str">
        <f>IF('Itemized Order'!AC27="","",'Itemized Order'!AC27)</f>
        <v/>
      </c>
      <c r="AE24" s="155" t="str">
        <f>IF('Itemized Order'!AE27="","",'Itemized Order'!AE27)</f>
        <v/>
      </c>
      <c r="AF24" s="155" t="str">
        <f>IF('Itemized Order'!AF27="","",'Itemized Order'!AF27)</f>
        <v/>
      </c>
      <c r="AG24" s="155" t="str">
        <f>IF('Itemized Order'!AG27="","",'Itemized Order'!AG27)</f>
        <v/>
      </c>
      <c r="AH24" s="155" t="str">
        <f>IF('Itemized Order'!AH27="","",'Itemized Order'!AH27)</f>
        <v/>
      </c>
      <c r="AI24" s="155" t="str">
        <f>IF('Itemized Order'!AI27="","",'Itemized Order'!AI27)</f>
        <v/>
      </c>
      <c r="AK24" s="155" t="str">
        <f>IF('Itemized Order'!AK27="","",'Itemized Order'!AK27)</f>
        <v/>
      </c>
      <c r="AL24" s="155" t="str">
        <f>IF('Itemized Order'!AL27="","",'Itemized Order'!AL27)</f>
        <v/>
      </c>
      <c r="AM24" s="155" t="str">
        <f>IF('Itemized Order'!AM27="","",'Itemized Order'!AM27)</f>
        <v/>
      </c>
      <c r="AN24" s="155" t="str">
        <f>IF('Itemized Order'!AN27="","",'Itemized Order'!AN27)</f>
        <v/>
      </c>
      <c r="AO24" s="155" t="str">
        <f>IF('Itemized Order'!AO27="","",'Itemized Order'!AO27)</f>
        <v/>
      </c>
      <c r="AQ24" s="155" t="str">
        <f>IF('Itemized Order'!AQ27="","",'Itemized Order'!AQ27)</f>
        <v/>
      </c>
      <c r="AR24" s="155" t="str">
        <f>IF('Itemized Order'!AR27="","",'Itemized Order'!AR27)</f>
        <v/>
      </c>
      <c r="AS24" s="155" t="str">
        <f>IF('Itemized Order'!AS27="","",'Itemized Order'!AS27)</f>
        <v/>
      </c>
      <c r="AT24" s="155" t="str">
        <f>IF('Itemized Order'!AT27="","",'Itemized Order'!AT27)</f>
        <v/>
      </c>
      <c r="AU24" s="155" t="str">
        <f>IF('Itemized Order'!AU27="","",'Itemized Order'!AU27)</f>
        <v/>
      </c>
      <c r="AW24" s="155" t="str">
        <f>IF('Itemized Order'!AW27="","",'Itemized Order'!AW27)</f>
        <v/>
      </c>
      <c r="AX24" s="155" t="str">
        <f>IF('Itemized Order'!AX27="","",'Itemized Order'!AX27)</f>
        <v/>
      </c>
      <c r="AY24" s="155" t="str">
        <f>IF('Itemized Order'!AY27="","",'Itemized Order'!AY27)</f>
        <v/>
      </c>
      <c r="AZ24" s="155" t="str">
        <f>IF('Itemized Order'!AZ27="","",'Itemized Order'!AZ27)</f>
        <v/>
      </c>
      <c r="BA24" s="155" t="str">
        <f>IF('Itemized Order'!BA27="","",'Itemized Order'!BA27)</f>
        <v/>
      </c>
      <c r="BC24" s="155" t="str">
        <f>IF('Itemized Order'!BC27="","",'Itemized Order'!BC27)</f>
        <v/>
      </c>
      <c r="BD24" s="155" t="str">
        <f>IF('Itemized Order'!BD27="","",'Itemized Order'!BD27)</f>
        <v/>
      </c>
      <c r="BE24" s="155" t="str">
        <f>IF('Itemized Order'!BE27="","",'Itemized Order'!BE27)</f>
        <v/>
      </c>
      <c r="BF24" s="155" t="str">
        <f>IF('Itemized Order'!BF27="","",'Itemized Order'!BF27)</f>
        <v/>
      </c>
      <c r="BG24" s="155" t="str">
        <f>IF('Itemized Order'!BG27="","",'Itemized Order'!BG27)</f>
        <v/>
      </c>
      <c r="BI24" s="155" t="str">
        <f>IF('Itemized Order'!BI27="","",'Itemized Order'!BI27)</f>
        <v/>
      </c>
      <c r="BJ24" s="155" t="str">
        <f>IF('Itemized Order'!BJ27="","",'Itemized Order'!BJ27)</f>
        <v/>
      </c>
      <c r="BK24" s="155" t="str">
        <f>IF('Itemized Order'!BK27="","",'Itemized Order'!BK27)</f>
        <v/>
      </c>
      <c r="BL24" s="155" t="str">
        <f>IF('Itemized Order'!BL27="","",'Itemized Order'!BL27)</f>
        <v/>
      </c>
      <c r="BM24" s="155" t="str">
        <f>IF('Itemized Order'!BM27="","",'Itemized Order'!BM27)</f>
        <v/>
      </c>
      <c r="BO24" s="155" t="str">
        <f>IF('Itemized Order'!BO27="","",'Itemized Order'!BO27)</f>
        <v/>
      </c>
      <c r="BP24" s="155" t="str">
        <f>IF('Itemized Order'!BP27="","",'Itemized Order'!BP27)</f>
        <v/>
      </c>
      <c r="BQ24" s="155" t="str">
        <f>IF('Itemized Order'!BQ27="","",'Itemized Order'!BQ27)</f>
        <v/>
      </c>
      <c r="BR24" s="155" t="str">
        <f>IF('Itemized Order'!BR27="","",'Itemized Order'!BR27)</f>
        <v/>
      </c>
      <c r="BS24" s="155" t="str">
        <f>IF('Itemized Order'!BS27="","",'Itemized Order'!BS27)</f>
        <v/>
      </c>
      <c r="BU24" s="155" t="str">
        <f>IF('Itemized Order'!BU27="","",'Itemized Order'!BU27)</f>
        <v/>
      </c>
      <c r="BV24" s="155" t="str">
        <f>IF('Itemized Order'!BV27="","",'Itemized Order'!BV27)</f>
        <v/>
      </c>
      <c r="BW24" s="155" t="str">
        <f>IF('Itemized Order'!BW27="","",'Itemized Order'!BW27)</f>
        <v/>
      </c>
      <c r="BX24" s="155" t="str">
        <f>IF('Itemized Order'!BX27="","",'Itemized Order'!BX27)</f>
        <v/>
      </c>
      <c r="BY24" s="155" t="str">
        <f>IF('Itemized Order'!BY27="","",'Itemized Order'!BY27)</f>
        <v/>
      </c>
      <c r="CA24" s="155" t="str">
        <f>IF('Itemized Order'!CA27="","",'Itemized Order'!CA27)</f>
        <v/>
      </c>
      <c r="CB24" s="155" t="str">
        <f>IF('Itemized Order'!CB27="","",'Itemized Order'!CB27)</f>
        <v/>
      </c>
      <c r="CC24" s="155" t="str">
        <f>IF('Itemized Order'!CC27="","",'Itemized Order'!CC27)</f>
        <v/>
      </c>
      <c r="CD24" s="155" t="str">
        <f>IF('Itemized Order'!CD27="","",'Itemized Order'!CD27)</f>
        <v/>
      </c>
      <c r="CE24" s="155" t="str">
        <f>IF('Itemized Order'!CE27="","",'Itemized Order'!CE27)</f>
        <v/>
      </c>
    </row>
    <row r="25" spans="1:83" x14ac:dyDescent="0.3">
      <c r="A25" s="155" t="str">
        <f>IF('Itemized Order'!A28="","",'Itemized Order'!A28)</f>
        <v/>
      </c>
      <c r="B25" s="155" t="str">
        <f>IF('Itemized Order'!B28="","",'Itemized Order'!B28)</f>
        <v/>
      </c>
      <c r="C25" s="155" t="str">
        <f>IF('Itemized Order'!C28="","",'Itemized Order'!C28)</f>
        <v/>
      </c>
      <c r="D25" s="155" t="str">
        <f>IF('Itemized Order'!D28="","",'Itemized Order'!D28)</f>
        <v/>
      </c>
      <c r="E25" s="183" t="str">
        <f>IF('Itemized Order'!E28="","",'Itemized Order'!E28)</f>
        <v/>
      </c>
      <c r="G25" s="155" t="str">
        <f>IF('Itemized Order'!G28="","",'Itemized Order'!G28)</f>
        <v/>
      </c>
      <c r="H25" s="155" t="str">
        <f>IF('Itemized Order'!H28="","",'Itemized Order'!H28)</f>
        <v/>
      </c>
      <c r="I25" s="155" t="str">
        <f>IF('Itemized Order'!I28="","",'Itemized Order'!I28)</f>
        <v/>
      </c>
      <c r="J25" s="155" t="str">
        <f>IF('Itemized Order'!J28="","",'Itemized Order'!J28)</f>
        <v/>
      </c>
      <c r="K25" s="155" t="str">
        <f>IF('Itemized Order'!K28="","",'Itemized Order'!K28)</f>
        <v/>
      </c>
      <c r="M25" s="155" t="str">
        <f>IF('Itemized Order'!M28="","",'Itemized Order'!M28)</f>
        <v/>
      </c>
      <c r="N25" s="155" t="str">
        <f>IF('Itemized Order'!N28="","",'Itemized Order'!N28)</f>
        <v/>
      </c>
      <c r="O25" s="155" t="str">
        <f>IF('Itemized Order'!O28="","",'Itemized Order'!O28)</f>
        <v/>
      </c>
      <c r="P25" s="155" t="str">
        <f>IF('Itemized Order'!P28="","",'Itemized Order'!P28)</f>
        <v/>
      </c>
      <c r="Q25" s="155" t="str">
        <f>IF('Itemized Order'!Q28="","",'Itemized Order'!Q28)</f>
        <v/>
      </c>
      <c r="S25" s="155" t="str">
        <f>IF('Itemized Order'!S28="","",'Itemized Order'!S28)</f>
        <v/>
      </c>
      <c r="T25" s="155" t="str">
        <f>IF('Itemized Order'!T28="","",'Itemized Order'!T28)</f>
        <v/>
      </c>
      <c r="U25" s="155" t="str">
        <f>IF('Itemized Order'!U28="","",'Itemized Order'!U28)</f>
        <v/>
      </c>
      <c r="V25" s="155" t="str">
        <f>IF('Itemized Order'!V28="","",'Itemized Order'!V28)</f>
        <v/>
      </c>
      <c r="W25" s="155" t="str">
        <f>IF('Itemized Order'!W28="","",'Itemized Order'!W28)</f>
        <v/>
      </c>
      <c r="Y25" s="155" t="str">
        <f>IF('Itemized Order'!Y28="","",'Itemized Order'!Y28)</f>
        <v/>
      </c>
      <c r="Z25" s="155" t="str">
        <f>IF('Itemized Order'!Z28="","",'Itemized Order'!Z28)</f>
        <v/>
      </c>
      <c r="AA25" s="155" t="str">
        <f>IF('Itemized Order'!AA28="","",'Itemized Order'!AA28)</f>
        <v/>
      </c>
      <c r="AB25" s="155" t="str">
        <f>IF('Itemized Order'!AB28="","",'Itemized Order'!AB28)</f>
        <v/>
      </c>
      <c r="AC25" s="155" t="str">
        <f>IF('Itemized Order'!AC28="","",'Itemized Order'!AC28)</f>
        <v/>
      </c>
      <c r="AE25" s="155" t="str">
        <f>IF('Itemized Order'!AE28="","",'Itemized Order'!AE28)</f>
        <v/>
      </c>
      <c r="AF25" s="155" t="str">
        <f>IF('Itemized Order'!AF28="","",'Itemized Order'!AF28)</f>
        <v/>
      </c>
      <c r="AG25" s="155" t="str">
        <f>IF('Itemized Order'!AG28="","",'Itemized Order'!AG28)</f>
        <v/>
      </c>
      <c r="AH25" s="155" t="str">
        <f>IF('Itemized Order'!AH28="","",'Itemized Order'!AH28)</f>
        <v/>
      </c>
      <c r="AI25" s="155" t="str">
        <f>IF('Itemized Order'!AI28="","",'Itemized Order'!AI28)</f>
        <v/>
      </c>
      <c r="AK25" s="155" t="str">
        <f>IF('Itemized Order'!AK28="","",'Itemized Order'!AK28)</f>
        <v/>
      </c>
      <c r="AL25" s="155" t="str">
        <f>IF('Itemized Order'!AL28="","",'Itemized Order'!AL28)</f>
        <v/>
      </c>
      <c r="AM25" s="155" t="str">
        <f>IF('Itemized Order'!AM28="","",'Itemized Order'!AM28)</f>
        <v/>
      </c>
      <c r="AN25" s="155" t="str">
        <f>IF('Itemized Order'!AN28="","",'Itemized Order'!AN28)</f>
        <v/>
      </c>
      <c r="AO25" s="155" t="str">
        <f>IF('Itemized Order'!AO28="","",'Itemized Order'!AO28)</f>
        <v/>
      </c>
      <c r="AQ25" s="155" t="str">
        <f>IF('Itemized Order'!AQ28="","",'Itemized Order'!AQ28)</f>
        <v/>
      </c>
      <c r="AR25" s="155" t="str">
        <f>IF('Itemized Order'!AR28="","",'Itemized Order'!AR28)</f>
        <v/>
      </c>
      <c r="AS25" s="155" t="str">
        <f>IF('Itemized Order'!AS28="","",'Itemized Order'!AS28)</f>
        <v/>
      </c>
      <c r="AT25" s="155" t="str">
        <f>IF('Itemized Order'!AT28="","",'Itemized Order'!AT28)</f>
        <v/>
      </c>
      <c r="AU25" s="155" t="str">
        <f>IF('Itemized Order'!AU28="","",'Itemized Order'!AU28)</f>
        <v/>
      </c>
      <c r="AW25" s="155" t="str">
        <f>IF('Itemized Order'!AW28="","",'Itemized Order'!AW28)</f>
        <v/>
      </c>
      <c r="AX25" s="155" t="str">
        <f>IF('Itemized Order'!AX28="","",'Itemized Order'!AX28)</f>
        <v/>
      </c>
      <c r="AY25" s="155" t="str">
        <f>IF('Itemized Order'!AY28="","",'Itemized Order'!AY28)</f>
        <v/>
      </c>
      <c r="AZ25" s="155" t="str">
        <f>IF('Itemized Order'!AZ28="","",'Itemized Order'!AZ28)</f>
        <v/>
      </c>
      <c r="BA25" s="155" t="str">
        <f>IF('Itemized Order'!BA28="","",'Itemized Order'!BA28)</f>
        <v/>
      </c>
      <c r="BC25" s="155" t="str">
        <f>IF('Itemized Order'!BC28="","",'Itemized Order'!BC28)</f>
        <v/>
      </c>
      <c r="BD25" s="155" t="str">
        <f>IF('Itemized Order'!BD28="","",'Itemized Order'!BD28)</f>
        <v/>
      </c>
      <c r="BE25" s="155" t="str">
        <f>IF('Itemized Order'!BE28="","",'Itemized Order'!BE28)</f>
        <v/>
      </c>
      <c r="BF25" s="155" t="str">
        <f>IF('Itemized Order'!BF28="","",'Itemized Order'!BF28)</f>
        <v/>
      </c>
      <c r="BG25" s="155" t="str">
        <f>IF('Itemized Order'!BG28="","",'Itemized Order'!BG28)</f>
        <v/>
      </c>
      <c r="BI25" s="155" t="str">
        <f>IF('Itemized Order'!BI28="","",'Itemized Order'!BI28)</f>
        <v/>
      </c>
      <c r="BJ25" s="155" t="str">
        <f>IF('Itemized Order'!BJ28="","",'Itemized Order'!BJ28)</f>
        <v/>
      </c>
      <c r="BK25" s="155" t="str">
        <f>IF('Itemized Order'!BK28="","",'Itemized Order'!BK28)</f>
        <v/>
      </c>
      <c r="BL25" s="155" t="str">
        <f>IF('Itemized Order'!BL28="","",'Itemized Order'!BL28)</f>
        <v/>
      </c>
      <c r="BM25" s="155" t="str">
        <f>IF('Itemized Order'!BM28="","",'Itemized Order'!BM28)</f>
        <v/>
      </c>
      <c r="BO25" s="155" t="str">
        <f>IF('Itemized Order'!BO28="","",'Itemized Order'!BO28)</f>
        <v/>
      </c>
      <c r="BP25" s="155" t="str">
        <f>IF('Itemized Order'!BP28="","",'Itemized Order'!BP28)</f>
        <v/>
      </c>
      <c r="BQ25" s="155" t="str">
        <f>IF('Itemized Order'!BQ28="","",'Itemized Order'!BQ28)</f>
        <v/>
      </c>
      <c r="BR25" s="155" t="str">
        <f>IF('Itemized Order'!BR28="","",'Itemized Order'!BR28)</f>
        <v/>
      </c>
      <c r="BS25" s="155" t="str">
        <f>IF('Itemized Order'!BS28="","",'Itemized Order'!BS28)</f>
        <v/>
      </c>
      <c r="BU25" s="155" t="str">
        <f>IF('Itemized Order'!BU28="","",'Itemized Order'!BU28)</f>
        <v/>
      </c>
      <c r="BV25" s="155" t="str">
        <f>IF('Itemized Order'!BV28="","",'Itemized Order'!BV28)</f>
        <v/>
      </c>
      <c r="BW25" s="155" t="str">
        <f>IF('Itemized Order'!BW28="","",'Itemized Order'!BW28)</f>
        <v/>
      </c>
      <c r="BX25" s="155" t="str">
        <f>IF('Itemized Order'!BX28="","",'Itemized Order'!BX28)</f>
        <v/>
      </c>
      <c r="BY25" s="155" t="str">
        <f>IF('Itemized Order'!BY28="","",'Itemized Order'!BY28)</f>
        <v/>
      </c>
      <c r="CA25" s="155" t="str">
        <f>IF('Itemized Order'!CA28="","",'Itemized Order'!CA28)</f>
        <v/>
      </c>
      <c r="CB25" s="155" t="str">
        <f>IF('Itemized Order'!CB28="","",'Itemized Order'!CB28)</f>
        <v/>
      </c>
      <c r="CC25" s="155" t="str">
        <f>IF('Itemized Order'!CC28="","",'Itemized Order'!CC28)</f>
        <v/>
      </c>
      <c r="CD25" s="155" t="str">
        <f>IF('Itemized Order'!CD28="","",'Itemized Order'!CD28)</f>
        <v/>
      </c>
      <c r="CE25" s="155" t="str">
        <f>IF('Itemized Order'!CE28="","",'Itemized Order'!CE28)</f>
        <v/>
      </c>
    </row>
    <row r="26" spans="1:83" x14ac:dyDescent="0.3">
      <c r="A26" s="155" t="str">
        <f>IF('Itemized Order'!A29="","",'Itemized Order'!A29)</f>
        <v/>
      </c>
      <c r="B26" s="155" t="str">
        <f>IF('Itemized Order'!B29="","",'Itemized Order'!B29)</f>
        <v/>
      </c>
      <c r="C26" s="155" t="str">
        <f>IF('Itemized Order'!C29="","",'Itemized Order'!C29)</f>
        <v/>
      </c>
      <c r="D26" s="155" t="str">
        <f>IF('Itemized Order'!D29="","",'Itemized Order'!D29)</f>
        <v/>
      </c>
      <c r="E26" s="183" t="str">
        <f>IF('Itemized Order'!E29="","",'Itemized Order'!E29)</f>
        <v/>
      </c>
      <c r="G26" s="155" t="str">
        <f>IF('Itemized Order'!G29="","",'Itemized Order'!G29)</f>
        <v/>
      </c>
      <c r="H26" s="155" t="str">
        <f>IF('Itemized Order'!H29="","",'Itemized Order'!H29)</f>
        <v/>
      </c>
      <c r="I26" s="155" t="str">
        <f>IF('Itemized Order'!I29="","",'Itemized Order'!I29)</f>
        <v/>
      </c>
      <c r="J26" s="155" t="str">
        <f>IF('Itemized Order'!J29="","",'Itemized Order'!J29)</f>
        <v/>
      </c>
      <c r="K26" s="155" t="str">
        <f>IF('Itemized Order'!K29="","",'Itemized Order'!K29)</f>
        <v/>
      </c>
      <c r="M26" s="155" t="str">
        <f>IF('Itemized Order'!M29="","",'Itemized Order'!M29)</f>
        <v/>
      </c>
      <c r="N26" s="155" t="str">
        <f>IF('Itemized Order'!N29="","",'Itemized Order'!N29)</f>
        <v/>
      </c>
      <c r="O26" s="155" t="str">
        <f>IF('Itemized Order'!O29="","",'Itemized Order'!O29)</f>
        <v/>
      </c>
      <c r="P26" s="155" t="str">
        <f>IF('Itemized Order'!P29="","",'Itemized Order'!P29)</f>
        <v/>
      </c>
      <c r="Q26" s="155" t="str">
        <f>IF('Itemized Order'!Q29="","",'Itemized Order'!Q29)</f>
        <v/>
      </c>
      <c r="S26" s="155" t="str">
        <f>IF('Itemized Order'!S29="","",'Itemized Order'!S29)</f>
        <v/>
      </c>
      <c r="T26" s="155" t="str">
        <f>IF('Itemized Order'!T29="","",'Itemized Order'!T29)</f>
        <v/>
      </c>
      <c r="U26" s="155" t="str">
        <f>IF('Itemized Order'!U29="","",'Itemized Order'!U29)</f>
        <v/>
      </c>
      <c r="V26" s="155" t="str">
        <f>IF('Itemized Order'!V29="","",'Itemized Order'!V29)</f>
        <v/>
      </c>
      <c r="W26" s="155" t="str">
        <f>IF('Itemized Order'!W29="","",'Itemized Order'!W29)</f>
        <v/>
      </c>
      <c r="Y26" s="155" t="str">
        <f>IF('Itemized Order'!Y29="","",'Itemized Order'!Y29)</f>
        <v/>
      </c>
      <c r="Z26" s="155" t="str">
        <f>IF('Itemized Order'!Z29="","",'Itemized Order'!Z29)</f>
        <v/>
      </c>
      <c r="AA26" s="155" t="str">
        <f>IF('Itemized Order'!AA29="","",'Itemized Order'!AA29)</f>
        <v/>
      </c>
      <c r="AB26" s="155" t="str">
        <f>IF('Itemized Order'!AB29="","",'Itemized Order'!AB29)</f>
        <v/>
      </c>
      <c r="AC26" s="155" t="str">
        <f>IF('Itemized Order'!AC29="","",'Itemized Order'!AC29)</f>
        <v/>
      </c>
      <c r="AE26" s="155" t="str">
        <f>IF('Itemized Order'!AE29="","",'Itemized Order'!AE29)</f>
        <v/>
      </c>
      <c r="AF26" s="155" t="str">
        <f>IF('Itemized Order'!AF29="","",'Itemized Order'!AF29)</f>
        <v/>
      </c>
      <c r="AG26" s="155" t="str">
        <f>IF('Itemized Order'!AG29="","",'Itemized Order'!AG29)</f>
        <v/>
      </c>
      <c r="AH26" s="155" t="str">
        <f>IF('Itemized Order'!AH29="","",'Itemized Order'!AH29)</f>
        <v/>
      </c>
      <c r="AI26" s="155" t="str">
        <f>IF('Itemized Order'!AI29="","",'Itemized Order'!AI29)</f>
        <v/>
      </c>
      <c r="AK26" s="155" t="str">
        <f>IF('Itemized Order'!AK29="","",'Itemized Order'!AK29)</f>
        <v/>
      </c>
      <c r="AL26" s="155" t="str">
        <f>IF('Itemized Order'!AL29="","",'Itemized Order'!AL29)</f>
        <v/>
      </c>
      <c r="AM26" s="155" t="str">
        <f>IF('Itemized Order'!AM29="","",'Itemized Order'!AM29)</f>
        <v/>
      </c>
      <c r="AN26" s="155" t="str">
        <f>IF('Itemized Order'!AN29="","",'Itemized Order'!AN29)</f>
        <v/>
      </c>
      <c r="AO26" s="155" t="str">
        <f>IF('Itemized Order'!AO29="","",'Itemized Order'!AO29)</f>
        <v/>
      </c>
      <c r="AQ26" s="155" t="str">
        <f>IF('Itemized Order'!AQ29="","",'Itemized Order'!AQ29)</f>
        <v/>
      </c>
      <c r="AR26" s="155" t="str">
        <f>IF('Itemized Order'!AR29="","",'Itemized Order'!AR29)</f>
        <v/>
      </c>
      <c r="AS26" s="155" t="str">
        <f>IF('Itemized Order'!AS29="","",'Itemized Order'!AS29)</f>
        <v/>
      </c>
      <c r="AT26" s="155" t="str">
        <f>IF('Itemized Order'!AT29="","",'Itemized Order'!AT29)</f>
        <v/>
      </c>
      <c r="AU26" s="155" t="str">
        <f>IF('Itemized Order'!AU29="","",'Itemized Order'!AU29)</f>
        <v/>
      </c>
      <c r="AW26" s="155" t="str">
        <f>IF('Itemized Order'!AW29="","",'Itemized Order'!AW29)</f>
        <v/>
      </c>
      <c r="AX26" s="155" t="str">
        <f>IF('Itemized Order'!AX29="","",'Itemized Order'!AX29)</f>
        <v/>
      </c>
      <c r="AY26" s="155" t="str">
        <f>IF('Itemized Order'!AY29="","",'Itemized Order'!AY29)</f>
        <v/>
      </c>
      <c r="AZ26" s="155" t="str">
        <f>IF('Itemized Order'!AZ29="","",'Itemized Order'!AZ29)</f>
        <v/>
      </c>
      <c r="BA26" s="155" t="str">
        <f>IF('Itemized Order'!BA29="","",'Itemized Order'!BA29)</f>
        <v/>
      </c>
      <c r="BC26" s="155" t="str">
        <f>IF('Itemized Order'!BC29="","",'Itemized Order'!BC29)</f>
        <v/>
      </c>
      <c r="BD26" s="155" t="str">
        <f>IF('Itemized Order'!BD29="","",'Itemized Order'!BD29)</f>
        <v/>
      </c>
      <c r="BE26" s="155" t="str">
        <f>IF('Itemized Order'!BE29="","",'Itemized Order'!BE29)</f>
        <v/>
      </c>
      <c r="BF26" s="155" t="str">
        <f>IF('Itemized Order'!BF29="","",'Itemized Order'!BF29)</f>
        <v/>
      </c>
      <c r="BG26" s="155" t="str">
        <f>IF('Itemized Order'!BG29="","",'Itemized Order'!BG29)</f>
        <v/>
      </c>
      <c r="BI26" s="155" t="str">
        <f>IF('Itemized Order'!BI29="","",'Itemized Order'!BI29)</f>
        <v/>
      </c>
      <c r="BJ26" s="155" t="str">
        <f>IF('Itemized Order'!BJ29="","",'Itemized Order'!BJ29)</f>
        <v/>
      </c>
      <c r="BK26" s="155" t="str">
        <f>IF('Itemized Order'!BK29="","",'Itemized Order'!BK29)</f>
        <v/>
      </c>
      <c r="BL26" s="155" t="str">
        <f>IF('Itemized Order'!BL29="","",'Itemized Order'!BL29)</f>
        <v/>
      </c>
      <c r="BM26" s="155" t="str">
        <f>IF('Itemized Order'!BM29="","",'Itemized Order'!BM29)</f>
        <v/>
      </c>
      <c r="BO26" s="155" t="str">
        <f>IF('Itemized Order'!BO29="","",'Itemized Order'!BO29)</f>
        <v/>
      </c>
      <c r="BP26" s="155" t="str">
        <f>IF('Itemized Order'!BP29="","",'Itemized Order'!BP29)</f>
        <v/>
      </c>
      <c r="BQ26" s="155" t="str">
        <f>IF('Itemized Order'!BQ29="","",'Itemized Order'!BQ29)</f>
        <v/>
      </c>
      <c r="BR26" s="155" t="str">
        <f>IF('Itemized Order'!BR29="","",'Itemized Order'!BR29)</f>
        <v/>
      </c>
      <c r="BS26" s="155" t="str">
        <f>IF('Itemized Order'!BS29="","",'Itemized Order'!BS29)</f>
        <v/>
      </c>
      <c r="BU26" s="155" t="str">
        <f>IF('Itemized Order'!BU29="","",'Itemized Order'!BU29)</f>
        <v/>
      </c>
      <c r="BV26" s="155" t="str">
        <f>IF('Itemized Order'!BV29="","",'Itemized Order'!BV29)</f>
        <v/>
      </c>
      <c r="BW26" s="155" t="str">
        <f>IF('Itemized Order'!BW29="","",'Itemized Order'!BW29)</f>
        <v/>
      </c>
      <c r="BX26" s="155" t="str">
        <f>IF('Itemized Order'!BX29="","",'Itemized Order'!BX29)</f>
        <v/>
      </c>
      <c r="BY26" s="155" t="str">
        <f>IF('Itemized Order'!BY29="","",'Itemized Order'!BY29)</f>
        <v/>
      </c>
      <c r="CA26" s="155" t="str">
        <f>IF('Itemized Order'!CA29="","",'Itemized Order'!CA29)</f>
        <v/>
      </c>
      <c r="CB26" s="155" t="str">
        <f>IF('Itemized Order'!CB29="","",'Itemized Order'!CB29)</f>
        <v/>
      </c>
      <c r="CC26" s="155" t="str">
        <f>IF('Itemized Order'!CC29="","",'Itemized Order'!CC29)</f>
        <v/>
      </c>
      <c r="CD26" s="155" t="str">
        <f>IF('Itemized Order'!CD29="","",'Itemized Order'!CD29)</f>
        <v/>
      </c>
      <c r="CE26" s="155" t="str">
        <f>IF('Itemized Order'!CE29="","",'Itemized Order'!CE29)</f>
        <v/>
      </c>
    </row>
    <row r="27" spans="1:83" x14ac:dyDescent="0.3">
      <c r="A27" s="155" t="str">
        <f>IF('Itemized Order'!A30="","",'Itemized Order'!A30)</f>
        <v/>
      </c>
      <c r="B27" s="155" t="str">
        <f>IF('Itemized Order'!B30="","",'Itemized Order'!B30)</f>
        <v/>
      </c>
      <c r="C27" s="155" t="str">
        <f>IF('Itemized Order'!C30="","",'Itemized Order'!C30)</f>
        <v/>
      </c>
      <c r="D27" s="155" t="str">
        <f>IF('Itemized Order'!D30="","",'Itemized Order'!D30)</f>
        <v/>
      </c>
      <c r="E27" s="183" t="str">
        <f>IF('Itemized Order'!E30="","",'Itemized Order'!E30)</f>
        <v/>
      </c>
      <c r="G27" s="155" t="str">
        <f>IF('Itemized Order'!G30="","",'Itemized Order'!G30)</f>
        <v/>
      </c>
      <c r="H27" s="155" t="str">
        <f>IF('Itemized Order'!H30="","",'Itemized Order'!H30)</f>
        <v/>
      </c>
      <c r="I27" s="155" t="str">
        <f>IF('Itemized Order'!I30="","",'Itemized Order'!I30)</f>
        <v/>
      </c>
      <c r="J27" s="155" t="str">
        <f>IF('Itemized Order'!J30="","",'Itemized Order'!J30)</f>
        <v/>
      </c>
      <c r="K27" s="155" t="str">
        <f>IF('Itemized Order'!K30="","",'Itemized Order'!K30)</f>
        <v/>
      </c>
      <c r="M27" s="155" t="str">
        <f>IF('Itemized Order'!M30="","",'Itemized Order'!M30)</f>
        <v/>
      </c>
      <c r="N27" s="155" t="str">
        <f>IF('Itemized Order'!N30="","",'Itemized Order'!N30)</f>
        <v/>
      </c>
      <c r="O27" s="155" t="str">
        <f>IF('Itemized Order'!O30="","",'Itemized Order'!O30)</f>
        <v/>
      </c>
      <c r="P27" s="155" t="str">
        <f>IF('Itemized Order'!P30="","",'Itemized Order'!P30)</f>
        <v/>
      </c>
      <c r="Q27" s="155" t="str">
        <f>IF('Itemized Order'!Q30="","",'Itemized Order'!Q30)</f>
        <v/>
      </c>
      <c r="S27" s="155" t="str">
        <f>IF('Itemized Order'!S30="","",'Itemized Order'!S30)</f>
        <v/>
      </c>
      <c r="T27" s="155" t="str">
        <f>IF('Itemized Order'!T30="","",'Itemized Order'!T30)</f>
        <v/>
      </c>
      <c r="U27" s="155" t="str">
        <f>IF('Itemized Order'!U30="","",'Itemized Order'!U30)</f>
        <v/>
      </c>
      <c r="V27" s="155" t="str">
        <f>IF('Itemized Order'!V30="","",'Itemized Order'!V30)</f>
        <v/>
      </c>
      <c r="W27" s="155" t="str">
        <f>IF('Itemized Order'!W30="","",'Itemized Order'!W30)</f>
        <v/>
      </c>
      <c r="Y27" s="155" t="str">
        <f>IF('Itemized Order'!Y30="","",'Itemized Order'!Y30)</f>
        <v/>
      </c>
      <c r="Z27" s="155" t="str">
        <f>IF('Itemized Order'!Z30="","",'Itemized Order'!Z30)</f>
        <v/>
      </c>
      <c r="AA27" s="155" t="str">
        <f>IF('Itemized Order'!AA30="","",'Itemized Order'!AA30)</f>
        <v/>
      </c>
      <c r="AB27" s="155" t="str">
        <f>IF('Itemized Order'!AB30="","",'Itemized Order'!AB30)</f>
        <v/>
      </c>
      <c r="AC27" s="155" t="str">
        <f>IF('Itemized Order'!AC30="","",'Itemized Order'!AC30)</f>
        <v/>
      </c>
      <c r="AE27" s="155" t="str">
        <f>IF('Itemized Order'!AE30="","",'Itemized Order'!AE30)</f>
        <v/>
      </c>
      <c r="AF27" s="155" t="str">
        <f>IF('Itemized Order'!AF30="","",'Itemized Order'!AF30)</f>
        <v/>
      </c>
      <c r="AG27" s="155" t="str">
        <f>IF('Itemized Order'!AG30="","",'Itemized Order'!AG30)</f>
        <v/>
      </c>
      <c r="AH27" s="155" t="str">
        <f>IF('Itemized Order'!AH30="","",'Itemized Order'!AH30)</f>
        <v/>
      </c>
      <c r="AI27" s="155" t="str">
        <f>IF('Itemized Order'!AI30="","",'Itemized Order'!AI30)</f>
        <v/>
      </c>
      <c r="AK27" s="155" t="str">
        <f>IF('Itemized Order'!AK30="","",'Itemized Order'!AK30)</f>
        <v/>
      </c>
      <c r="AL27" s="155" t="str">
        <f>IF('Itemized Order'!AL30="","",'Itemized Order'!AL30)</f>
        <v/>
      </c>
      <c r="AM27" s="155" t="str">
        <f>IF('Itemized Order'!AM30="","",'Itemized Order'!AM30)</f>
        <v/>
      </c>
      <c r="AN27" s="155" t="str">
        <f>IF('Itemized Order'!AN30="","",'Itemized Order'!AN30)</f>
        <v/>
      </c>
      <c r="AO27" s="155" t="str">
        <f>IF('Itemized Order'!AO30="","",'Itemized Order'!AO30)</f>
        <v/>
      </c>
      <c r="AQ27" s="155" t="str">
        <f>IF('Itemized Order'!AQ30="","",'Itemized Order'!AQ30)</f>
        <v/>
      </c>
      <c r="AR27" s="155" t="str">
        <f>IF('Itemized Order'!AR30="","",'Itemized Order'!AR30)</f>
        <v/>
      </c>
      <c r="AS27" s="155" t="str">
        <f>IF('Itemized Order'!AS30="","",'Itemized Order'!AS30)</f>
        <v/>
      </c>
      <c r="AT27" s="155" t="str">
        <f>IF('Itemized Order'!AT30="","",'Itemized Order'!AT30)</f>
        <v/>
      </c>
      <c r="AU27" s="155" t="str">
        <f>IF('Itemized Order'!AU30="","",'Itemized Order'!AU30)</f>
        <v/>
      </c>
      <c r="AW27" s="155" t="str">
        <f>IF('Itemized Order'!AW30="","",'Itemized Order'!AW30)</f>
        <v/>
      </c>
      <c r="AX27" s="155" t="str">
        <f>IF('Itemized Order'!AX30="","",'Itemized Order'!AX30)</f>
        <v/>
      </c>
      <c r="AY27" s="155" t="str">
        <f>IF('Itemized Order'!AY30="","",'Itemized Order'!AY30)</f>
        <v/>
      </c>
      <c r="AZ27" s="155" t="str">
        <f>IF('Itemized Order'!AZ30="","",'Itemized Order'!AZ30)</f>
        <v/>
      </c>
      <c r="BA27" s="155" t="str">
        <f>IF('Itemized Order'!BA30="","",'Itemized Order'!BA30)</f>
        <v/>
      </c>
      <c r="BC27" s="155" t="str">
        <f>IF('Itemized Order'!BC30="","",'Itemized Order'!BC30)</f>
        <v/>
      </c>
      <c r="BD27" s="155" t="str">
        <f>IF('Itemized Order'!BD30="","",'Itemized Order'!BD30)</f>
        <v/>
      </c>
      <c r="BE27" s="155" t="str">
        <f>IF('Itemized Order'!BE30="","",'Itemized Order'!BE30)</f>
        <v/>
      </c>
      <c r="BF27" s="155" t="str">
        <f>IF('Itemized Order'!BF30="","",'Itemized Order'!BF30)</f>
        <v/>
      </c>
      <c r="BG27" s="155" t="str">
        <f>IF('Itemized Order'!BG30="","",'Itemized Order'!BG30)</f>
        <v/>
      </c>
      <c r="BI27" s="155" t="str">
        <f>IF('Itemized Order'!BI30="","",'Itemized Order'!BI30)</f>
        <v/>
      </c>
      <c r="BJ27" s="155" t="str">
        <f>IF('Itemized Order'!BJ30="","",'Itemized Order'!BJ30)</f>
        <v/>
      </c>
      <c r="BK27" s="155" t="str">
        <f>IF('Itemized Order'!BK30="","",'Itemized Order'!BK30)</f>
        <v/>
      </c>
      <c r="BL27" s="155" t="str">
        <f>IF('Itemized Order'!BL30="","",'Itemized Order'!BL30)</f>
        <v/>
      </c>
      <c r="BM27" s="155" t="str">
        <f>IF('Itemized Order'!BM30="","",'Itemized Order'!BM30)</f>
        <v/>
      </c>
      <c r="BO27" s="155" t="str">
        <f>IF('Itemized Order'!BO30="","",'Itemized Order'!BO30)</f>
        <v/>
      </c>
      <c r="BP27" s="155" t="str">
        <f>IF('Itemized Order'!BP30="","",'Itemized Order'!BP30)</f>
        <v/>
      </c>
      <c r="BQ27" s="155" t="str">
        <f>IF('Itemized Order'!BQ30="","",'Itemized Order'!BQ30)</f>
        <v/>
      </c>
      <c r="BR27" s="155" t="str">
        <f>IF('Itemized Order'!BR30="","",'Itemized Order'!BR30)</f>
        <v/>
      </c>
      <c r="BS27" s="155" t="str">
        <f>IF('Itemized Order'!BS30="","",'Itemized Order'!BS30)</f>
        <v/>
      </c>
      <c r="BU27" s="155" t="str">
        <f>IF('Itemized Order'!BU30="","",'Itemized Order'!BU30)</f>
        <v/>
      </c>
      <c r="BV27" s="155" t="str">
        <f>IF('Itemized Order'!BV30="","",'Itemized Order'!BV30)</f>
        <v/>
      </c>
      <c r="BW27" s="155" t="str">
        <f>IF('Itemized Order'!BW30="","",'Itemized Order'!BW30)</f>
        <v/>
      </c>
      <c r="BX27" s="155" t="str">
        <f>IF('Itemized Order'!BX30="","",'Itemized Order'!BX30)</f>
        <v/>
      </c>
      <c r="BY27" s="155" t="str">
        <f>IF('Itemized Order'!BY30="","",'Itemized Order'!BY30)</f>
        <v/>
      </c>
      <c r="CA27" s="155" t="str">
        <f>IF('Itemized Order'!CA30="","",'Itemized Order'!CA30)</f>
        <v/>
      </c>
      <c r="CB27" s="155" t="str">
        <f>IF('Itemized Order'!CB30="","",'Itemized Order'!CB30)</f>
        <v/>
      </c>
      <c r="CC27" s="155" t="str">
        <f>IF('Itemized Order'!CC30="","",'Itemized Order'!CC30)</f>
        <v/>
      </c>
      <c r="CD27" s="155" t="str">
        <f>IF('Itemized Order'!CD30="","",'Itemized Order'!CD30)</f>
        <v/>
      </c>
      <c r="CE27" s="155" t="str">
        <f>IF('Itemized Order'!CE30="","",'Itemized Order'!CE30)</f>
        <v/>
      </c>
    </row>
    <row r="28" spans="1:83" x14ac:dyDescent="0.3">
      <c r="A28" s="155" t="str">
        <f>IF('Itemized Order'!A31="","",'Itemized Order'!A31)</f>
        <v/>
      </c>
      <c r="B28" s="155" t="str">
        <f>IF('Itemized Order'!B31="","",'Itemized Order'!B31)</f>
        <v/>
      </c>
      <c r="C28" s="155" t="str">
        <f>IF('Itemized Order'!C31="","",'Itemized Order'!C31)</f>
        <v/>
      </c>
      <c r="D28" s="155" t="str">
        <f>IF('Itemized Order'!D31="","",'Itemized Order'!D31)</f>
        <v/>
      </c>
      <c r="E28" s="183" t="str">
        <f>IF('Itemized Order'!E31="","",'Itemized Order'!E31)</f>
        <v/>
      </c>
      <c r="G28" s="155" t="str">
        <f>IF('Itemized Order'!G31="","",'Itemized Order'!G31)</f>
        <v/>
      </c>
      <c r="H28" s="155" t="str">
        <f>IF('Itemized Order'!H31="","",'Itemized Order'!H31)</f>
        <v/>
      </c>
      <c r="I28" s="155" t="str">
        <f>IF('Itemized Order'!I31="","",'Itemized Order'!I31)</f>
        <v/>
      </c>
      <c r="J28" s="155" t="str">
        <f>IF('Itemized Order'!J31="","",'Itemized Order'!J31)</f>
        <v/>
      </c>
      <c r="K28" s="155" t="str">
        <f>IF('Itemized Order'!K31="","",'Itemized Order'!K31)</f>
        <v/>
      </c>
      <c r="M28" s="155" t="str">
        <f>IF('Itemized Order'!M31="","",'Itemized Order'!M31)</f>
        <v/>
      </c>
      <c r="N28" s="155" t="str">
        <f>IF('Itemized Order'!N31="","",'Itemized Order'!N31)</f>
        <v/>
      </c>
      <c r="O28" s="155" t="str">
        <f>IF('Itemized Order'!O31="","",'Itemized Order'!O31)</f>
        <v/>
      </c>
      <c r="P28" s="155" t="str">
        <f>IF('Itemized Order'!P31="","",'Itemized Order'!P31)</f>
        <v/>
      </c>
      <c r="Q28" s="155" t="str">
        <f>IF('Itemized Order'!Q31="","",'Itemized Order'!Q31)</f>
        <v/>
      </c>
      <c r="S28" s="155" t="str">
        <f>IF('Itemized Order'!S31="","",'Itemized Order'!S31)</f>
        <v/>
      </c>
      <c r="T28" s="155" t="str">
        <f>IF('Itemized Order'!T31="","",'Itemized Order'!T31)</f>
        <v/>
      </c>
      <c r="U28" s="155" t="str">
        <f>IF('Itemized Order'!U31="","",'Itemized Order'!U31)</f>
        <v/>
      </c>
      <c r="V28" s="155" t="str">
        <f>IF('Itemized Order'!V31="","",'Itemized Order'!V31)</f>
        <v/>
      </c>
      <c r="W28" s="155" t="str">
        <f>IF('Itemized Order'!W31="","",'Itemized Order'!W31)</f>
        <v/>
      </c>
      <c r="Y28" s="155" t="str">
        <f>IF('Itemized Order'!Y31="","",'Itemized Order'!Y31)</f>
        <v/>
      </c>
      <c r="Z28" s="155" t="str">
        <f>IF('Itemized Order'!Z31="","",'Itemized Order'!Z31)</f>
        <v/>
      </c>
      <c r="AA28" s="155" t="str">
        <f>IF('Itemized Order'!AA31="","",'Itemized Order'!AA31)</f>
        <v/>
      </c>
      <c r="AB28" s="155" t="str">
        <f>IF('Itemized Order'!AB31="","",'Itemized Order'!AB31)</f>
        <v/>
      </c>
      <c r="AC28" s="155" t="str">
        <f>IF('Itemized Order'!AC31="","",'Itemized Order'!AC31)</f>
        <v/>
      </c>
      <c r="AE28" s="155" t="str">
        <f>IF('Itemized Order'!AE31="","",'Itemized Order'!AE31)</f>
        <v/>
      </c>
      <c r="AF28" s="155" t="str">
        <f>IF('Itemized Order'!AF31="","",'Itemized Order'!AF31)</f>
        <v/>
      </c>
      <c r="AG28" s="155" t="str">
        <f>IF('Itemized Order'!AG31="","",'Itemized Order'!AG31)</f>
        <v/>
      </c>
      <c r="AH28" s="155" t="str">
        <f>IF('Itemized Order'!AH31="","",'Itemized Order'!AH31)</f>
        <v/>
      </c>
      <c r="AI28" s="155" t="str">
        <f>IF('Itemized Order'!AI31="","",'Itemized Order'!AI31)</f>
        <v/>
      </c>
      <c r="AK28" s="155" t="str">
        <f>IF('Itemized Order'!AK31="","",'Itemized Order'!AK31)</f>
        <v/>
      </c>
      <c r="AL28" s="155" t="str">
        <f>IF('Itemized Order'!AL31="","",'Itemized Order'!AL31)</f>
        <v/>
      </c>
      <c r="AM28" s="155" t="str">
        <f>IF('Itemized Order'!AM31="","",'Itemized Order'!AM31)</f>
        <v/>
      </c>
      <c r="AN28" s="155" t="str">
        <f>IF('Itemized Order'!AN31="","",'Itemized Order'!AN31)</f>
        <v/>
      </c>
      <c r="AO28" s="155" t="str">
        <f>IF('Itemized Order'!AO31="","",'Itemized Order'!AO31)</f>
        <v/>
      </c>
      <c r="AQ28" s="155" t="str">
        <f>IF('Itemized Order'!AQ31="","",'Itemized Order'!AQ31)</f>
        <v/>
      </c>
      <c r="AR28" s="155" t="str">
        <f>IF('Itemized Order'!AR31="","",'Itemized Order'!AR31)</f>
        <v/>
      </c>
      <c r="AS28" s="155" t="str">
        <f>IF('Itemized Order'!AS31="","",'Itemized Order'!AS31)</f>
        <v/>
      </c>
      <c r="AT28" s="155" t="str">
        <f>IF('Itemized Order'!AT31="","",'Itemized Order'!AT31)</f>
        <v/>
      </c>
      <c r="AU28" s="155" t="str">
        <f>IF('Itemized Order'!AU31="","",'Itemized Order'!AU31)</f>
        <v/>
      </c>
      <c r="AW28" s="155" t="str">
        <f>IF('Itemized Order'!AW31="","",'Itemized Order'!AW31)</f>
        <v/>
      </c>
      <c r="AX28" s="155" t="str">
        <f>IF('Itemized Order'!AX31="","",'Itemized Order'!AX31)</f>
        <v/>
      </c>
      <c r="AY28" s="155" t="str">
        <f>IF('Itemized Order'!AY31="","",'Itemized Order'!AY31)</f>
        <v/>
      </c>
      <c r="AZ28" s="155" t="str">
        <f>IF('Itemized Order'!AZ31="","",'Itemized Order'!AZ31)</f>
        <v/>
      </c>
      <c r="BA28" s="155" t="str">
        <f>IF('Itemized Order'!BA31="","",'Itemized Order'!BA31)</f>
        <v/>
      </c>
      <c r="BC28" s="155" t="str">
        <f>IF('Itemized Order'!BC31="","",'Itemized Order'!BC31)</f>
        <v/>
      </c>
      <c r="BD28" s="155" t="str">
        <f>IF('Itemized Order'!BD31="","",'Itemized Order'!BD31)</f>
        <v/>
      </c>
      <c r="BE28" s="155" t="str">
        <f>IF('Itemized Order'!BE31="","",'Itemized Order'!BE31)</f>
        <v/>
      </c>
      <c r="BF28" s="155" t="str">
        <f>IF('Itemized Order'!BF31="","",'Itemized Order'!BF31)</f>
        <v/>
      </c>
      <c r="BG28" s="155" t="str">
        <f>IF('Itemized Order'!BG31="","",'Itemized Order'!BG31)</f>
        <v/>
      </c>
      <c r="BI28" s="155" t="str">
        <f>IF('Itemized Order'!BI31="","",'Itemized Order'!BI31)</f>
        <v/>
      </c>
      <c r="BJ28" s="155" t="str">
        <f>IF('Itemized Order'!BJ31="","",'Itemized Order'!BJ31)</f>
        <v/>
      </c>
      <c r="BK28" s="155" t="str">
        <f>IF('Itemized Order'!BK31="","",'Itemized Order'!BK31)</f>
        <v/>
      </c>
      <c r="BL28" s="155" t="str">
        <f>IF('Itemized Order'!BL31="","",'Itemized Order'!BL31)</f>
        <v/>
      </c>
      <c r="BM28" s="155" t="str">
        <f>IF('Itemized Order'!BM31="","",'Itemized Order'!BM31)</f>
        <v/>
      </c>
      <c r="BO28" s="155" t="str">
        <f>IF('Itemized Order'!BO31="","",'Itemized Order'!BO31)</f>
        <v/>
      </c>
      <c r="BP28" s="155" t="str">
        <f>IF('Itemized Order'!BP31="","",'Itemized Order'!BP31)</f>
        <v/>
      </c>
      <c r="BQ28" s="155" t="str">
        <f>IF('Itemized Order'!BQ31="","",'Itemized Order'!BQ31)</f>
        <v/>
      </c>
      <c r="BR28" s="155" t="str">
        <f>IF('Itemized Order'!BR31="","",'Itemized Order'!BR31)</f>
        <v/>
      </c>
      <c r="BS28" s="155" t="str">
        <f>IF('Itemized Order'!BS31="","",'Itemized Order'!BS31)</f>
        <v/>
      </c>
      <c r="BU28" s="155" t="str">
        <f>IF('Itemized Order'!BU31="","",'Itemized Order'!BU31)</f>
        <v/>
      </c>
      <c r="BV28" s="155" t="str">
        <f>IF('Itemized Order'!BV31="","",'Itemized Order'!BV31)</f>
        <v/>
      </c>
      <c r="BW28" s="155" t="str">
        <f>IF('Itemized Order'!BW31="","",'Itemized Order'!BW31)</f>
        <v/>
      </c>
      <c r="BX28" s="155" t="str">
        <f>IF('Itemized Order'!BX31="","",'Itemized Order'!BX31)</f>
        <v/>
      </c>
      <c r="BY28" s="155" t="str">
        <f>IF('Itemized Order'!BY31="","",'Itemized Order'!BY31)</f>
        <v/>
      </c>
      <c r="CA28" s="155" t="str">
        <f>IF('Itemized Order'!CA31="","",'Itemized Order'!CA31)</f>
        <v/>
      </c>
      <c r="CB28" s="155" t="str">
        <f>IF('Itemized Order'!CB31="","",'Itemized Order'!CB31)</f>
        <v/>
      </c>
      <c r="CC28" s="155" t="str">
        <f>IF('Itemized Order'!CC31="","",'Itemized Order'!CC31)</f>
        <v/>
      </c>
      <c r="CD28" s="155" t="str">
        <f>IF('Itemized Order'!CD31="","",'Itemized Order'!CD31)</f>
        <v/>
      </c>
      <c r="CE28" s="155" t="str">
        <f>IF('Itemized Order'!CE31="","",'Itemized Order'!CE31)</f>
        <v/>
      </c>
    </row>
    <row r="29" spans="1:83" x14ac:dyDescent="0.3">
      <c r="A29" s="155" t="str">
        <f>IF('Itemized Order'!A32="","",'Itemized Order'!A32)</f>
        <v/>
      </c>
      <c r="B29" s="155" t="str">
        <f>IF('Itemized Order'!B32="","",'Itemized Order'!B32)</f>
        <v/>
      </c>
      <c r="C29" s="155" t="str">
        <f>IF('Itemized Order'!C32="","",'Itemized Order'!C32)</f>
        <v/>
      </c>
      <c r="D29" s="155" t="str">
        <f>IF('Itemized Order'!D32="","",'Itemized Order'!D32)</f>
        <v/>
      </c>
      <c r="E29" s="183" t="str">
        <f>IF('Itemized Order'!E32="","",'Itemized Order'!E32)</f>
        <v/>
      </c>
      <c r="G29" s="155" t="str">
        <f>IF('Itemized Order'!G32="","",'Itemized Order'!G32)</f>
        <v/>
      </c>
      <c r="H29" s="155" t="str">
        <f>IF('Itemized Order'!H32="","",'Itemized Order'!H32)</f>
        <v/>
      </c>
      <c r="I29" s="155" t="str">
        <f>IF('Itemized Order'!I32="","",'Itemized Order'!I32)</f>
        <v/>
      </c>
      <c r="J29" s="155" t="str">
        <f>IF('Itemized Order'!J32="","",'Itemized Order'!J32)</f>
        <v/>
      </c>
      <c r="K29" s="155" t="str">
        <f>IF('Itemized Order'!K32="","",'Itemized Order'!K32)</f>
        <v/>
      </c>
      <c r="M29" s="155" t="str">
        <f>IF('Itemized Order'!M32="","",'Itemized Order'!M32)</f>
        <v/>
      </c>
      <c r="N29" s="155" t="str">
        <f>IF('Itemized Order'!N32="","",'Itemized Order'!N32)</f>
        <v/>
      </c>
      <c r="O29" s="155" t="str">
        <f>IF('Itemized Order'!O32="","",'Itemized Order'!O32)</f>
        <v/>
      </c>
      <c r="P29" s="155" t="str">
        <f>IF('Itemized Order'!P32="","",'Itemized Order'!P32)</f>
        <v/>
      </c>
      <c r="Q29" s="155" t="str">
        <f>IF('Itemized Order'!Q32="","",'Itemized Order'!Q32)</f>
        <v/>
      </c>
      <c r="S29" s="155" t="str">
        <f>IF('Itemized Order'!S32="","",'Itemized Order'!S32)</f>
        <v/>
      </c>
      <c r="T29" s="155" t="str">
        <f>IF('Itemized Order'!T32="","",'Itemized Order'!T32)</f>
        <v/>
      </c>
      <c r="U29" s="155" t="str">
        <f>IF('Itemized Order'!U32="","",'Itemized Order'!U32)</f>
        <v/>
      </c>
      <c r="V29" s="155" t="str">
        <f>IF('Itemized Order'!V32="","",'Itemized Order'!V32)</f>
        <v/>
      </c>
      <c r="W29" s="155" t="str">
        <f>IF('Itemized Order'!W32="","",'Itemized Order'!W32)</f>
        <v/>
      </c>
      <c r="Y29" s="155" t="str">
        <f>IF('Itemized Order'!Y32="","",'Itemized Order'!Y32)</f>
        <v/>
      </c>
      <c r="Z29" s="155" t="str">
        <f>IF('Itemized Order'!Z32="","",'Itemized Order'!Z32)</f>
        <v/>
      </c>
      <c r="AA29" s="155" t="str">
        <f>IF('Itemized Order'!AA32="","",'Itemized Order'!AA32)</f>
        <v/>
      </c>
      <c r="AB29" s="155" t="str">
        <f>IF('Itemized Order'!AB32="","",'Itemized Order'!AB32)</f>
        <v/>
      </c>
      <c r="AC29" s="155" t="str">
        <f>IF('Itemized Order'!AC32="","",'Itemized Order'!AC32)</f>
        <v/>
      </c>
      <c r="AE29" s="155" t="str">
        <f>IF('Itemized Order'!AE32="","",'Itemized Order'!AE32)</f>
        <v/>
      </c>
      <c r="AF29" s="155" t="str">
        <f>IF('Itemized Order'!AF32="","",'Itemized Order'!AF32)</f>
        <v/>
      </c>
      <c r="AG29" s="155" t="str">
        <f>IF('Itemized Order'!AG32="","",'Itemized Order'!AG32)</f>
        <v/>
      </c>
      <c r="AH29" s="155" t="str">
        <f>IF('Itemized Order'!AH32="","",'Itemized Order'!AH32)</f>
        <v/>
      </c>
      <c r="AI29" s="155" t="str">
        <f>IF('Itemized Order'!AI32="","",'Itemized Order'!AI32)</f>
        <v/>
      </c>
      <c r="AK29" s="155" t="str">
        <f>IF('Itemized Order'!AK32="","",'Itemized Order'!AK32)</f>
        <v/>
      </c>
      <c r="AL29" s="155" t="str">
        <f>IF('Itemized Order'!AL32="","",'Itemized Order'!AL32)</f>
        <v/>
      </c>
      <c r="AM29" s="155" t="str">
        <f>IF('Itemized Order'!AM32="","",'Itemized Order'!AM32)</f>
        <v/>
      </c>
      <c r="AN29" s="155" t="str">
        <f>IF('Itemized Order'!AN32="","",'Itemized Order'!AN32)</f>
        <v/>
      </c>
      <c r="AO29" s="155" t="str">
        <f>IF('Itemized Order'!AO32="","",'Itemized Order'!AO32)</f>
        <v/>
      </c>
      <c r="AQ29" s="155" t="str">
        <f>IF('Itemized Order'!AQ32="","",'Itemized Order'!AQ32)</f>
        <v/>
      </c>
      <c r="AR29" s="155" t="str">
        <f>IF('Itemized Order'!AR32="","",'Itemized Order'!AR32)</f>
        <v/>
      </c>
      <c r="AS29" s="155" t="str">
        <f>IF('Itemized Order'!AS32="","",'Itemized Order'!AS32)</f>
        <v/>
      </c>
      <c r="AT29" s="155" t="str">
        <f>IF('Itemized Order'!AT32="","",'Itemized Order'!AT32)</f>
        <v/>
      </c>
      <c r="AU29" s="155" t="str">
        <f>IF('Itemized Order'!AU32="","",'Itemized Order'!AU32)</f>
        <v/>
      </c>
      <c r="AW29" s="155" t="str">
        <f>IF('Itemized Order'!AW32="","",'Itemized Order'!AW32)</f>
        <v/>
      </c>
      <c r="AX29" s="155" t="str">
        <f>IF('Itemized Order'!AX32="","",'Itemized Order'!AX32)</f>
        <v/>
      </c>
      <c r="AY29" s="155" t="str">
        <f>IF('Itemized Order'!AY32="","",'Itemized Order'!AY32)</f>
        <v/>
      </c>
      <c r="AZ29" s="155" t="str">
        <f>IF('Itemized Order'!AZ32="","",'Itemized Order'!AZ32)</f>
        <v/>
      </c>
      <c r="BA29" s="155" t="str">
        <f>IF('Itemized Order'!BA32="","",'Itemized Order'!BA32)</f>
        <v/>
      </c>
      <c r="BC29" s="155" t="str">
        <f>IF('Itemized Order'!BC32="","",'Itemized Order'!BC32)</f>
        <v/>
      </c>
      <c r="BD29" s="155" t="str">
        <f>IF('Itemized Order'!BD32="","",'Itemized Order'!BD32)</f>
        <v/>
      </c>
      <c r="BE29" s="155" t="str">
        <f>IF('Itemized Order'!BE32="","",'Itemized Order'!BE32)</f>
        <v/>
      </c>
      <c r="BF29" s="155" t="str">
        <f>IF('Itemized Order'!BF32="","",'Itemized Order'!BF32)</f>
        <v/>
      </c>
      <c r="BG29" s="155" t="str">
        <f>IF('Itemized Order'!BG32="","",'Itemized Order'!BG32)</f>
        <v/>
      </c>
      <c r="BI29" s="155" t="str">
        <f>IF('Itemized Order'!BI32="","",'Itemized Order'!BI32)</f>
        <v/>
      </c>
      <c r="BJ29" s="155" t="str">
        <f>IF('Itemized Order'!BJ32="","",'Itemized Order'!BJ32)</f>
        <v/>
      </c>
      <c r="BK29" s="155" t="str">
        <f>IF('Itemized Order'!BK32="","",'Itemized Order'!BK32)</f>
        <v/>
      </c>
      <c r="BL29" s="155" t="str">
        <f>IF('Itemized Order'!BL32="","",'Itemized Order'!BL32)</f>
        <v/>
      </c>
      <c r="BM29" s="155" t="str">
        <f>IF('Itemized Order'!BM32="","",'Itemized Order'!BM32)</f>
        <v/>
      </c>
      <c r="BO29" s="155" t="str">
        <f>IF('Itemized Order'!BO32="","",'Itemized Order'!BO32)</f>
        <v/>
      </c>
      <c r="BP29" s="155" t="str">
        <f>IF('Itemized Order'!BP32="","",'Itemized Order'!BP32)</f>
        <v/>
      </c>
      <c r="BQ29" s="155" t="str">
        <f>IF('Itemized Order'!BQ32="","",'Itemized Order'!BQ32)</f>
        <v/>
      </c>
      <c r="BR29" s="155" t="str">
        <f>IF('Itemized Order'!BR32="","",'Itemized Order'!BR32)</f>
        <v/>
      </c>
      <c r="BS29" s="155" t="str">
        <f>IF('Itemized Order'!BS32="","",'Itemized Order'!BS32)</f>
        <v/>
      </c>
      <c r="BU29" s="155" t="str">
        <f>IF('Itemized Order'!BU32="","",'Itemized Order'!BU32)</f>
        <v/>
      </c>
      <c r="BV29" s="155" t="str">
        <f>IF('Itemized Order'!BV32="","",'Itemized Order'!BV32)</f>
        <v/>
      </c>
      <c r="BW29" s="155" t="str">
        <f>IF('Itemized Order'!BW32="","",'Itemized Order'!BW32)</f>
        <v/>
      </c>
      <c r="BX29" s="155" t="str">
        <f>IF('Itemized Order'!BX32="","",'Itemized Order'!BX32)</f>
        <v/>
      </c>
      <c r="BY29" s="155" t="str">
        <f>IF('Itemized Order'!BY32="","",'Itemized Order'!BY32)</f>
        <v/>
      </c>
      <c r="CA29" s="155" t="str">
        <f>IF('Itemized Order'!CA32="","",'Itemized Order'!CA32)</f>
        <v/>
      </c>
      <c r="CB29" s="155" t="str">
        <f>IF('Itemized Order'!CB32="","",'Itemized Order'!CB32)</f>
        <v/>
      </c>
      <c r="CC29" s="155" t="str">
        <f>IF('Itemized Order'!CC32="","",'Itemized Order'!CC32)</f>
        <v/>
      </c>
      <c r="CD29" s="155" t="str">
        <f>IF('Itemized Order'!CD32="","",'Itemized Order'!CD32)</f>
        <v/>
      </c>
      <c r="CE29" s="155" t="str">
        <f>IF('Itemized Order'!CE32="","",'Itemized Order'!CE32)</f>
        <v/>
      </c>
    </row>
    <row r="30" spans="1:83" x14ac:dyDescent="0.3">
      <c r="A30" s="155" t="str">
        <f>IF('Itemized Order'!A33="","",'Itemized Order'!A33)</f>
        <v/>
      </c>
      <c r="B30" s="155" t="str">
        <f>IF('Itemized Order'!B33="","",'Itemized Order'!B33)</f>
        <v/>
      </c>
      <c r="C30" s="155" t="str">
        <f>IF('Itemized Order'!C33="","",'Itemized Order'!C33)</f>
        <v/>
      </c>
      <c r="D30" s="155" t="str">
        <f>IF('Itemized Order'!D33="","",'Itemized Order'!D33)</f>
        <v/>
      </c>
      <c r="E30" s="183" t="str">
        <f>IF('Itemized Order'!E33="","",'Itemized Order'!E33)</f>
        <v/>
      </c>
      <c r="G30" s="155" t="str">
        <f>IF('Itemized Order'!G33="","",'Itemized Order'!G33)</f>
        <v/>
      </c>
      <c r="H30" s="155" t="str">
        <f>IF('Itemized Order'!H33="","",'Itemized Order'!H33)</f>
        <v/>
      </c>
      <c r="I30" s="155" t="str">
        <f>IF('Itemized Order'!I33="","",'Itemized Order'!I33)</f>
        <v/>
      </c>
      <c r="J30" s="155" t="str">
        <f>IF('Itemized Order'!J33="","",'Itemized Order'!J33)</f>
        <v/>
      </c>
      <c r="K30" s="155" t="str">
        <f>IF('Itemized Order'!K33="","",'Itemized Order'!K33)</f>
        <v/>
      </c>
      <c r="M30" s="155" t="str">
        <f>IF('Itemized Order'!M33="","",'Itemized Order'!M33)</f>
        <v/>
      </c>
      <c r="N30" s="155" t="str">
        <f>IF('Itemized Order'!N33="","",'Itemized Order'!N33)</f>
        <v/>
      </c>
      <c r="O30" s="155" t="str">
        <f>IF('Itemized Order'!O33="","",'Itemized Order'!O33)</f>
        <v/>
      </c>
      <c r="P30" s="155" t="str">
        <f>IF('Itemized Order'!P33="","",'Itemized Order'!P33)</f>
        <v/>
      </c>
      <c r="Q30" s="155" t="str">
        <f>IF('Itemized Order'!Q33="","",'Itemized Order'!Q33)</f>
        <v/>
      </c>
      <c r="S30" s="155" t="str">
        <f>IF('Itemized Order'!S33="","",'Itemized Order'!S33)</f>
        <v/>
      </c>
      <c r="T30" s="155" t="str">
        <f>IF('Itemized Order'!T33="","",'Itemized Order'!T33)</f>
        <v/>
      </c>
      <c r="U30" s="155" t="str">
        <f>IF('Itemized Order'!U33="","",'Itemized Order'!U33)</f>
        <v/>
      </c>
      <c r="V30" s="155" t="str">
        <f>IF('Itemized Order'!V33="","",'Itemized Order'!V33)</f>
        <v/>
      </c>
      <c r="W30" s="155" t="str">
        <f>IF('Itemized Order'!W33="","",'Itemized Order'!W33)</f>
        <v/>
      </c>
      <c r="Y30" s="155" t="str">
        <f>IF('Itemized Order'!Y33="","",'Itemized Order'!Y33)</f>
        <v/>
      </c>
      <c r="Z30" s="155" t="str">
        <f>IF('Itemized Order'!Z33="","",'Itemized Order'!Z33)</f>
        <v/>
      </c>
      <c r="AA30" s="155" t="str">
        <f>IF('Itemized Order'!AA33="","",'Itemized Order'!AA33)</f>
        <v/>
      </c>
      <c r="AB30" s="155" t="str">
        <f>IF('Itemized Order'!AB33="","",'Itemized Order'!AB33)</f>
        <v/>
      </c>
      <c r="AC30" s="155" t="str">
        <f>IF('Itemized Order'!AC33="","",'Itemized Order'!AC33)</f>
        <v/>
      </c>
      <c r="AE30" s="155" t="str">
        <f>IF('Itemized Order'!AE33="","",'Itemized Order'!AE33)</f>
        <v/>
      </c>
      <c r="AF30" s="155" t="str">
        <f>IF('Itemized Order'!AF33="","",'Itemized Order'!AF33)</f>
        <v/>
      </c>
      <c r="AG30" s="155" t="str">
        <f>IF('Itemized Order'!AG33="","",'Itemized Order'!AG33)</f>
        <v/>
      </c>
      <c r="AH30" s="155" t="str">
        <f>IF('Itemized Order'!AH33="","",'Itemized Order'!AH33)</f>
        <v/>
      </c>
      <c r="AI30" s="155" t="str">
        <f>IF('Itemized Order'!AI33="","",'Itemized Order'!AI33)</f>
        <v/>
      </c>
      <c r="AK30" s="155" t="str">
        <f>IF('Itemized Order'!AK33="","",'Itemized Order'!AK33)</f>
        <v/>
      </c>
      <c r="AL30" s="155" t="str">
        <f>IF('Itemized Order'!AL33="","",'Itemized Order'!AL33)</f>
        <v/>
      </c>
      <c r="AM30" s="155" t="str">
        <f>IF('Itemized Order'!AM33="","",'Itemized Order'!AM33)</f>
        <v/>
      </c>
      <c r="AN30" s="155" t="str">
        <f>IF('Itemized Order'!AN33="","",'Itemized Order'!AN33)</f>
        <v/>
      </c>
      <c r="AO30" s="155" t="str">
        <f>IF('Itemized Order'!AO33="","",'Itemized Order'!AO33)</f>
        <v/>
      </c>
      <c r="AQ30" s="155" t="str">
        <f>IF('Itemized Order'!AQ33="","",'Itemized Order'!AQ33)</f>
        <v/>
      </c>
      <c r="AR30" s="155" t="str">
        <f>IF('Itemized Order'!AR33="","",'Itemized Order'!AR33)</f>
        <v/>
      </c>
      <c r="AS30" s="155" t="str">
        <f>IF('Itemized Order'!AS33="","",'Itemized Order'!AS33)</f>
        <v/>
      </c>
      <c r="AT30" s="155" t="str">
        <f>IF('Itemized Order'!AT33="","",'Itemized Order'!AT33)</f>
        <v/>
      </c>
      <c r="AU30" s="155" t="str">
        <f>IF('Itemized Order'!AU33="","",'Itemized Order'!AU33)</f>
        <v/>
      </c>
      <c r="AW30" s="155" t="str">
        <f>IF('Itemized Order'!AW33="","",'Itemized Order'!AW33)</f>
        <v/>
      </c>
      <c r="AX30" s="155" t="str">
        <f>IF('Itemized Order'!AX33="","",'Itemized Order'!AX33)</f>
        <v/>
      </c>
      <c r="AY30" s="155" t="str">
        <f>IF('Itemized Order'!AY33="","",'Itemized Order'!AY33)</f>
        <v/>
      </c>
      <c r="AZ30" s="155" t="str">
        <f>IF('Itemized Order'!AZ33="","",'Itemized Order'!AZ33)</f>
        <v/>
      </c>
      <c r="BA30" s="155" t="str">
        <f>IF('Itemized Order'!BA33="","",'Itemized Order'!BA33)</f>
        <v/>
      </c>
      <c r="BC30" s="155" t="str">
        <f>IF('Itemized Order'!BC33="","",'Itemized Order'!BC33)</f>
        <v/>
      </c>
      <c r="BD30" s="155" t="str">
        <f>IF('Itemized Order'!BD33="","",'Itemized Order'!BD33)</f>
        <v/>
      </c>
      <c r="BE30" s="155" t="str">
        <f>IF('Itemized Order'!BE33="","",'Itemized Order'!BE33)</f>
        <v/>
      </c>
      <c r="BF30" s="155" t="str">
        <f>IF('Itemized Order'!BF33="","",'Itemized Order'!BF33)</f>
        <v/>
      </c>
      <c r="BG30" s="155" t="str">
        <f>IF('Itemized Order'!BG33="","",'Itemized Order'!BG33)</f>
        <v/>
      </c>
      <c r="BI30" s="155" t="str">
        <f>IF('Itemized Order'!BI33="","",'Itemized Order'!BI33)</f>
        <v/>
      </c>
      <c r="BJ30" s="155" t="str">
        <f>IF('Itemized Order'!BJ33="","",'Itemized Order'!BJ33)</f>
        <v/>
      </c>
      <c r="BK30" s="155" t="str">
        <f>IF('Itemized Order'!BK33="","",'Itemized Order'!BK33)</f>
        <v/>
      </c>
      <c r="BL30" s="155" t="str">
        <f>IF('Itemized Order'!BL33="","",'Itemized Order'!BL33)</f>
        <v/>
      </c>
      <c r="BM30" s="155" t="str">
        <f>IF('Itemized Order'!BM33="","",'Itemized Order'!BM33)</f>
        <v/>
      </c>
      <c r="BO30" s="155" t="str">
        <f>IF('Itemized Order'!BO33="","",'Itemized Order'!BO33)</f>
        <v/>
      </c>
      <c r="BP30" s="155" t="str">
        <f>IF('Itemized Order'!BP33="","",'Itemized Order'!BP33)</f>
        <v/>
      </c>
      <c r="BQ30" s="155" t="str">
        <f>IF('Itemized Order'!BQ33="","",'Itemized Order'!BQ33)</f>
        <v/>
      </c>
      <c r="BR30" s="155" t="str">
        <f>IF('Itemized Order'!BR33="","",'Itemized Order'!BR33)</f>
        <v/>
      </c>
      <c r="BS30" s="155" t="str">
        <f>IF('Itemized Order'!BS33="","",'Itemized Order'!BS33)</f>
        <v/>
      </c>
      <c r="BU30" s="155" t="str">
        <f>IF('Itemized Order'!BU33="","",'Itemized Order'!BU33)</f>
        <v/>
      </c>
      <c r="BV30" s="155" t="str">
        <f>IF('Itemized Order'!BV33="","",'Itemized Order'!BV33)</f>
        <v/>
      </c>
      <c r="BW30" s="155" t="str">
        <f>IF('Itemized Order'!BW33="","",'Itemized Order'!BW33)</f>
        <v/>
      </c>
      <c r="BX30" s="155" t="str">
        <f>IF('Itemized Order'!BX33="","",'Itemized Order'!BX33)</f>
        <v/>
      </c>
      <c r="BY30" s="155" t="str">
        <f>IF('Itemized Order'!BY33="","",'Itemized Order'!BY33)</f>
        <v/>
      </c>
      <c r="CA30" s="155" t="str">
        <f>IF('Itemized Order'!CA33="","",'Itemized Order'!CA33)</f>
        <v/>
      </c>
      <c r="CB30" s="155" t="str">
        <f>IF('Itemized Order'!CB33="","",'Itemized Order'!CB33)</f>
        <v/>
      </c>
      <c r="CC30" s="155" t="str">
        <f>IF('Itemized Order'!CC33="","",'Itemized Order'!CC33)</f>
        <v/>
      </c>
      <c r="CD30" s="155" t="str">
        <f>IF('Itemized Order'!CD33="","",'Itemized Order'!CD33)</f>
        <v/>
      </c>
      <c r="CE30" s="155" t="str">
        <f>IF('Itemized Order'!CE33="","",'Itemized Order'!CE33)</f>
        <v/>
      </c>
    </row>
    <row r="31" spans="1:83" x14ac:dyDescent="0.3">
      <c r="A31" s="155" t="str">
        <f>IF('Itemized Order'!A34="","",'Itemized Order'!A34)</f>
        <v/>
      </c>
      <c r="B31" s="155" t="str">
        <f>IF('Itemized Order'!B34="","",'Itemized Order'!B34)</f>
        <v/>
      </c>
      <c r="C31" s="155" t="str">
        <f>IF('Itemized Order'!C34="","",'Itemized Order'!C34)</f>
        <v/>
      </c>
      <c r="D31" s="155" t="str">
        <f>IF('Itemized Order'!D34="","",'Itemized Order'!D34)</f>
        <v/>
      </c>
      <c r="E31" s="183" t="str">
        <f>IF('Itemized Order'!E34="","",'Itemized Order'!E34)</f>
        <v/>
      </c>
      <c r="G31" s="155" t="str">
        <f>IF('Itemized Order'!G34="","",'Itemized Order'!G34)</f>
        <v/>
      </c>
      <c r="H31" s="155" t="str">
        <f>IF('Itemized Order'!H34="","",'Itemized Order'!H34)</f>
        <v/>
      </c>
      <c r="I31" s="155" t="str">
        <f>IF('Itemized Order'!I34="","",'Itemized Order'!I34)</f>
        <v/>
      </c>
      <c r="J31" s="155" t="str">
        <f>IF('Itemized Order'!J34="","",'Itemized Order'!J34)</f>
        <v/>
      </c>
      <c r="K31" s="155" t="str">
        <f>IF('Itemized Order'!K34="","",'Itemized Order'!K34)</f>
        <v/>
      </c>
      <c r="M31" s="155" t="str">
        <f>IF('Itemized Order'!M34="","",'Itemized Order'!M34)</f>
        <v/>
      </c>
      <c r="N31" s="155" t="str">
        <f>IF('Itemized Order'!N34="","",'Itemized Order'!N34)</f>
        <v/>
      </c>
      <c r="O31" s="155" t="str">
        <f>IF('Itemized Order'!O34="","",'Itemized Order'!O34)</f>
        <v/>
      </c>
      <c r="P31" s="155" t="str">
        <f>IF('Itemized Order'!P34="","",'Itemized Order'!P34)</f>
        <v/>
      </c>
      <c r="Q31" s="155" t="str">
        <f>IF('Itemized Order'!Q34="","",'Itemized Order'!Q34)</f>
        <v/>
      </c>
      <c r="S31" s="155" t="str">
        <f>IF('Itemized Order'!S34="","",'Itemized Order'!S34)</f>
        <v/>
      </c>
      <c r="T31" s="155" t="str">
        <f>IF('Itemized Order'!T34="","",'Itemized Order'!T34)</f>
        <v/>
      </c>
      <c r="U31" s="155" t="str">
        <f>IF('Itemized Order'!U34="","",'Itemized Order'!U34)</f>
        <v/>
      </c>
      <c r="V31" s="155" t="str">
        <f>IF('Itemized Order'!V34="","",'Itemized Order'!V34)</f>
        <v/>
      </c>
      <c r="W31" s="155" t="str">
        <f>IF('Itemized Order'!W34="","",'Itemized Order'!W34)</f>
        <v/>
      </c>
      <c r="Y31" s="155" t="str">
        <f>IF('Itemized Order'!Y34="","",'Itemized Order'!Y34)</f>
        <v/>
      </c>
      <c r="Z31" s="155" t="str">
        <f>IF('Itemized Order'!Z34="","",'Itemized Order'!Z34)</f>
        <v/>
      </c>
      <c r="AA31" s="155" t="str">
        <f>IF('Itemized Order'!AA34="","",'Itemized Order'!AA34)</f>
        <v/>
      </c>
      <c r="AB31" s="155" t="str">
        <f>IF('Itemized Order'!AB34="","",'Itemized Order'!AB34)</f>
        <v/>
      </c>
      <c r="AC31" s="155" t="str">
        <f>IF('Itemized Order'!AC34="","",'Itemized Order'!AC34)</f>
        <v/>
      </c>
      <c r="AE31" s="155" t="str">
        <f>IF('Itemized Order'!AE34="","",'Itemized Order'!AE34)</f>
        <v/>
      </c>
      <c r="AF31" s="155" t="str">
        <f>IF('Itemized Order'!AF34="","",'Itemized Order'!AF34)</f>
        <v/>
      </c>
      <c r="AG31" s="155" t="str">
        <f>IF('Itemized Order'!AG34="","",'Itemized Order'!AG34)</f>
        <v/>
      </c>
      <c r="AH31" s="155" t="str">
        <f>IF('Itemized Order'!AH34="","",'Itemized Order'!AH34)</f>
        <v/>
      </c>
      <c r="AI31" s="155" t="str">
        <f>IF('Itemized Order'!AI34="","",'Itemized Order'!AI34)</f>
        <v/>
      </c>
      <c r="AK31" s="155" t="str">
        <f>IF('Itemized Order'!AK34="","",'Itemized Order'!AK34)</f>
        <v/>
      </c>
      <c r="AL31" s="155" t="str">
        <f>IF('Itemized Order'!AL34="","",'Itemized Order'!AL34)</f>
        <v/>
      </c>
      <c r="AM31" s="155" t="str">
        <f>IF('Itemized Order'!AM34="","",'Itemized Order'!AM34)</f>
        <v/>
      </c>
      <c r="AN31" s="155" t="str">
        <f>IF('Itemized Order'!AN34="","",'Itemized Order'!AN34)</f>
        <v/>
      </c>
      <c r="AO31" s="155" t="str">
        <f>IF('Itemized Order'!AO34="","",'Itemized Order'!AO34)</f>
        <v/>
      </c>
      <c r="AQ31" s="155" t="str">
        <f>IF('Itemized Order'!AQ34="","",'Itemized Order'!AQ34)</f>
        <v/>
      </c>
      <c r="AR31" s="155" t="str">
        <f>IF('Itemized Order'!AR34="","",'Itemized Order'!AR34)</f>
        <v/>
      </c>
      <c r="AS31" s="155" t="str">
        <f>IF('Itemized Order'!AS34="","",'Itemized Order'!AS34)</f>
        <v/>
      </c>
      <c r="AT31" s="155" t="str">
        <f>IF('Itemized Order'!AT34="","",'Itemized Order'!AT34)</f>
        <v/>
      </c>
      <c r="AU31" s="155" t="str">
        <f>IF('Itemized Order'!AU34="","",'Itemized Order'!AU34)</f>
        <v/>
      </c>
      <c r="AW31" s="155" t="str">
        <f>IF('Itemized Order'!AW34="","",'Itemized Order'!AW34)</f>
        <v/>
      </c>
      <c r="AX31" s="155" t="str">
        <f>IF('Itemized Order'!AX34="","",'Itemized Order'!AX34)</f>
        <v/>
      </c>
      <c r="AY31" s="155" t="str">
        <f>IF('Itemized Order'!AY34="","",'Itemized Order'!AY34)</f>
        <v/>
      </c>
      <c r="AZ31" s="155" t="str">
        <f>IF('Itemized Order'!AZ34="","",'Itemized Order'!AZ34)</f>
        <v/>
      </c>
      <c r="BA31" s="155" t="str">
        <f>IF('Itemized Order'!BA34="","",'Itemized Order'!BA34)</f>
        <v/>
      </c>
      <c r="BC31" s="155" t="str">
        <f>IF('Itemized Order'!BC34="","",'Itemized Order'!BC34)</f>
        <v/>
      </c>
      <c r="BD31" s="155" t="str">
        <f>IF('Itemized Order'!BD34="","",'Itemized Order'!BD34)</f>
        <v/>
      </c>
      <c r="BE31" s="155" t="str">
        <f>IF('Itemized Order'!BE34="","",'Itemized Order'!BE34)</f>
        <v/>
      </c>
      <c r="BF31" s="155" t="str">
        <f>IF('Itemized Order'!BF34="","",'Itemized Order'!BF34)</f>
        <v/>
      </c>
      <c r="BG31" s="155" t="str">
        <f>IF('Itemized Order'!BG34="","",'Itemized Order'!BG34)</f>
        <v/>
      </c>
      <c r="BI31" s="155" t="str">
        <f>IF('Itemized Order'!BI34="","",'Itemized Order'!BI34)</f>
        <v/>
      </c>
      <c r="BJ31" s="155" t="str">
        <f>IF('Itemized Order'!BJ34="","",'Itemized Order'!BJ34)</f>
        <v/>
      </c>
      <c r="BK31" s="155" t="str">
        <f>IF('Itemized Order'!BK34="","",'Itemized Order'!BK34)</f>
        <v/>
      </c>
      <c r="BL31" s="155" t="str">
        <f>IF('Itemized Order'!BL34="","",'Itemized Order'!BL34)</f>
        <v/>
      </c>
      <c r="BM31" s="155" t="str">
        <f>IF('Itemized Order'!BM34="","",'Itemized Order'!BM34)</f>
        <v/>
      </c>
      <c r="BO31" s="155" t="str">
        <f>IF('Itemized Order'!BO34="","",'Itemized Order'!BO34)</f>
        <v/>
      </c>
      <c r="BP31" s="155" t="str">
        <f>IF('Itemized Order'!BP34="","",'Itemized Order'!BP34)</f>
        <v/>
      </c>
      <c r="BQ31" s="155" t="str">
        <f>IF('Itemized Order'!BQ34="","",'Itemized Order'!BQ34)</f>
        <v/>
      </c>
      <c r="BR31" s="155" t="str">
        <f>IF('Itemized Order'!BR34="","",'Itemized Order'!BR34)</f>
        <v/>
      </c>
      <c r="BS31" s="155" t="str">
        <f>IF('Itemized Order'!BS34="","",'Itemized Order'!BS34)</f>
        <v/>
      </c>
      <c r="BU31" s="155" t="str">
        <f>IF('Itemized Order'!BU34="","",'Itemized Order'!BU34)</f>
        <v/>
      </c>
      <c r="BV31" s="155" t="str">
        <f>IF('Itemized Order'!BV34="","",'Itemized Order'!BV34)</f>
        <v/>
      </c>
      <c r="BW31" s="155" t="str">
        <f>IF('Itemized Order'!BW34="","",'Itemized Order'!BW34)</f>
        <v/>
      </c>
      <c r="BX31" s="155" t="str">
        <f>IF('Itemized Order'!BX34="","",'Itemized Order'!BX34)</f>
        <v/>
      </c>
      <c r="BY31" s="155" t="str">
        <f>IF('Itemized Order'!BY34="","",'Itemized Order'!BY34)</f>
        <v/>
      </c>
      <c r="CA31" s="155" t="str">
        <f>IF('Itemized Order'!CA34="","",'Itemized Order'!CA34)</f>
        <v/>
      </c>
      <c r="CB31" s="155" t="str">
        <f>IF('Itemized Order'!CB34="","",'Itemized Order'!CB34)</f>
        <v/>
      </c>
      <c r="CC31" s="155" t="str">
        <f>IF('Itemized Order'!CC34="","",'Itemized Order'!CC34)</f>
        <v/>
      </c>
      <c r="CD31" s="155" t="str">
        <f>IF('Itemized Order'!CD34="","",'Itemized Order'!CD34)</f>
        <v/>
      </c>
      <c r="CE31" s="155" t="str">
        <f>IF('Itemized Order'!CE34="","",'Itemized Order'!CE34)</f>
        <v/>
      </c>
    </row>
    <row r="32" spans="1:83" x14ac:dyDescent="0.3">
      <c r="A32" s="155" t="str">
        <f>IF('Itemized Order'!A35="","",'Itemized Order'!A35)</f>
        <v/>
      </c>
      <c r="B32" s="155" t="str">
        <f>IF('Itemized Order'!B35="","",'Itemized Order'!B35)</f>
        <v/>
      </c>
      <c r="C32" s="155" t="str">
        <f>IF('Itemized Order'!C35="","",'Itemized Order'!C35)</f>
        <v/>
      </c>
      <c r="D32" s="155" t="str">
        <f>IF('Itemized Order'!D35="","",'Itemized Order'!D35)</f>
        <v/>
      </c>
      <c r="E32" s="183" t="str">
        <f>IF('Itemized Order'!E35="","",'Itemized Order'!E35)</f>
        <v/>
      </c>
      <c r="G32" s="155" t="str">
        <f>IF('Itemized Order'!G35="","",'Itemized Order'!G35)</f>
        <v/>
      </c>
      <c r="H32" s="155" t="str">
        <f>IF('Itemized Order'!H35="","",'Itemized Order'!H35)</f>
        <v/>
      </c>
      <c r="I32" s="155" t="str">
        <f>IF('Itemized Order'!I35="","",'Itemized Order'!I35)</f>
        <v/>
      </c>
      <c r="J32" s="155" t="str">
        <f>IF('Itemized Order'!J35="","",'Itemized Order'!J35)</f>
        <v/>
      </c>
      <c r="K32" s="155" t="str">
        <f>IF('Itemized Order'!K35="","",'Itemized Order'!K35)</f>
        <v/>
      </c>
      <c r="M32" s="155" t="str">
        <f>IF('Itemized Order'!M35="","",'Itemized Order'!M35)</f>
        <v/>
      </c>
      <c r="N32" s="155" t="str">
        <f>IF('Itemized Order'!N35="","",'Itemized Order'!N35)</f>
        <v/>
      </c>
      <c r="O32" s="155" t="str">
        <f>IF('Itemized Order'!O35="","",'Itemized Order'!O35)</f>
        <v/>
      </c>
      <c r="P32" s="155" t="str">
        <f>IF('Itemized Order'!P35="","",'Itemized Order'!P35)</f>
        <v/>
      </c>
      <c r="Q32" s="155" t="str">
        <f>IF('Itemized Order'!Q35="","",'Itemized Order'!Q35)</f>
        <v/>
      </c>
      <c r="S32" s="155" t="str">
        <f>IF('Itemized Order'!S35="","",'Itemized Order'!S35)</f>
        <v/>
      </c>
      <c r="T32" s="155" t="str">
        <f>IF('Itemized Order'!T35="","",'Itemized Order'!T35)</f>
        <v/>
      </c>
      <c r="U32" s="155" t="str">
        <f>IF('Itemized Order'!U35="","",'Itemized Order'!U35)</f>
        <v/>
      </c>
      <c r="V32" s="155" t="str">
        <f>IF('Itemized Order'!V35="","",'Itemized Order'!V35)</f>
        <v/>
      </c>
      <c r="W32" s="155" t="str">
        <f>IF('Itemized Order'!W35="","",'Itemized Order'!W35)</f>
        <v/>
      </c>
      <c r="Y32" s="155" t="str">
        <f>IF('Itemized Order'!Y35="","",'Itemized Order'!Y35)</f>
        <v/>
      </c>
      <c r="Z32" s="155" t="str">
        <f>IF('Itemized Order'!Z35="","",'Itemized Order'!Z35)</f>
        <v/>
      </c>
      <c r="AA32" s="155" t="str">
        <f>IF('Itemized Order'!AA35="","",'Itemized Order'!AA35)</f>
        <v/>
      </c>
      <c r="AB32" s="155" t="str">
        <f>IF('Itemized Order'!AB35="","",'Itemized Order'!AB35)</f>
        <v/>
      </c>
      <c r="AC32" s="155" t="str">
        <f>IF('Itemized Order'!AC35="","",'Itemized Order'!AC35)</f>
        <v/>
      </c>
      <c r="AE32" s="155" t="str">
        <f>IF('Itemized Order'!AE35="","",'Itemized Order'!AE35)</f>
        <v/>
      </c>
      <c r="AF32" s="155" t="str">
        <f>IF('Itemized Order'!AF35="","",'Itemized Order'!AF35)</f>
        <v/>
      </c>
      <c r="AG32" s="155" t="str">
        <f>IF('Itemized Order'!AG35="","",'Itemized Order'!AG35)</f>
        <v/>
      </c>
      <c r="AH32" s="155" t="str">
        <f>IF('Itemized Order'!AH35="","",'Itemized Order'!AH35)</f>
        <v/>
      </c>
      <c r="AI32" s="155" t="str">
        <f>IF('Itemized Order'!AI35="","",'Itemized Order'!AI35)</f>
        <v/>
      </c>
      <c r="AK32" s="155" t="str">
        <f>IF('Itemized Order'!AK35="","",'Itemized Order'!AK35)</f>
        <v/>
      </c>
      <c r="AL32" s="155" t="str">
        <f>IF('Itemized Order'!AL35="","",'Itemized Order'!AL35)</f>
        <v/>
      </c>
      <c r="AM32" s="155" t="str">
        <f>IF('Itemized Order'!AM35="","",'Itemized Order'!AM35)</f>
        <v/>
      </c>
      <c r="AN32" s="155" t="str">
        <f>IF('Itemized Order'!AN35="","",'Itemized Order'!AN35)</f>
        <v/>
      </c>
      <c r="AO32" s="155" t="str">
        <f>IF('Itemized Order'!AO35="","",'Itemized Order'!AO35)</f>
        <v/>
      </c>
      <c r="AQ32" s="155" t="str">
        <f>IF('Itemized Order'!AQ35="","",'Itemized Order'!AQ35)</f>
        <v/>
      </c>
      <c r="AR32" s="155" t="str">
        <f>IF('Itemized Order'!AR35="","",'Itemized Order'!AR35)</f>
        <v/>
      </c>
      <c r="AS32" s="155" t="str">
        <f>IF('Itemized Order'!AS35="","",'Itemized Order'!AS35)</f>
        <v/>
      </c>
      <c r="AT32" s="155" t="str">
        <f>IF('Itemized Order'!AT35="","",'Itemized Order'!AT35)</f>
        <v/>
      </c>
      <c r="AU32" s="155" t="str">
        <f>IF('Itemized Order'!AU35="","",'Itemized Order'!AU35)</f>
        <v/>
      </c>
      <c r="AW32" s="155" t="str">
        <f>IF('Itemized Order'!AW35="","",'Itemized Order'!AW35)</f>
        <v/>
      </c>
      <c r="AX32" s="155" t="str">
        <f>IF('Itemized Order'!AX35="","",'Itemized Order'!AX35)</f>
        <v/>
      </c>
      <c r="AY32" s="155" t="str">
        <f>IF('Itemized Order'!AY35="","",'Itemized Order'!AY35)</f>
        <v/>
      </c>
      <c r="AZ32" s="155" t="str">
        <f>IF('Itemized Order'!AZ35="","",'Itemized Order'!AZ35)</f>
        <v/>
      </c>
      <c r="BA32" s="155" t="str">
        <f>IF('Itemized Order'!BA35="","",'Itemized Order'!BA35)</f>
        <v/>
      </c>
      <c r="BC32" s="155" t="str">
        <f>IF('Itemized Order'!BC35="","",'Itemized Order'!BC35)</f>
        <v/>
      </c>
      <c r="BD32" s="155" t="str">
        <f>IF('Itemized Order'!BD35="","",'Itemized Order'!BD35)</f>
        <v/>
      </c>
      <c r="BE32" s="155" t="str">
        <f>IF('Itemized Order'!BE35="","",'Itemized Order'!BE35)</f>
        <v/>
      </c>
      <c r="BF32" s="155" t="str">
        <f>IF('Itemized Order'!BF35="","",'Itemized Order'!BF35)</f>
        <v/>
      </c>
      <c r="BG32" s="155" t="str">
        <f>IF('Itemized Order'!BG35="","",'Itemized Order'!BG35)</f>
        <v/>
      </c>
      <c r="BI32" s="155" t="str">
        <f>IF('Itemized Order'!BI35="","",'Itemized Order'!BI35)</f>
        <v/>
      </c>
      <c r="BJ32" s="155" t="str">
        <f>IF('Itemized Order'!BJ35="","",'Itemized Order'!BJ35)</f>
        <v/>
      </c>
      <c r="BK32" s="155" t="str">
        <f>IF('Itemized Order'!BK35="","",'Itemized Order'!BK35)</f>
        <v/>
      </c>
      <c r="BL32" s="155" t="str">
        <f>IF('Itemized Order'!BL35="","",'Itemized Order'!BL35)</f>
        <v/>
      </c>
      <c r="BM32" s="155" t="str">
        <f>IF('Itemized Order'!BM35="","",'Itemized Order'!BM35)</f>
        <v/>
      </c>
      <c r="BO32" s="155" t="str">
        <f>IF('Itemized Order'!BO35="","",'Itemized Order'!BO35)</f>
        <v/>
      </c>
      <c r="BP32" s="155" t="str">
        <f>IF('Itemized Order'!BP35="","",'Itemized Order'!BP35)</f>
        <v/>
      </c>
      <c r="BQ32" s="155" t="str">
        <f>IF('Itemized Order'!BQ35="","",'Itemized Order'!BQ35)</f>
        <v/>
      </c>
      <c r="BR32" s="155" t="str">
        <f>IF('Itemized Order'!BR35="","",'Itemized Order'!BR35)</f>
        <v/>
      </c>
      <c r="BS32" s="155" t="str">
        <f>IF('Itemized Order'!BS35="","",'Itemized Order'!BS35)</f>
        <v/>
      </c>
      <c r="BU32" s="155" t="str">
        <f>IF('Itemized Order'!BU35="","",'Itemized Order'!BU35)</f>
        <v/>
      </c>
      <c r="BV32" s="155" t="str">
        <f>IF('Itemized Order'!BV35="","",'Itemized Order'!BV35)</f>
        <v/>
      </c>
      <c r="BW32" s="155" t="str">
        <f>IF('Itemized Order'!BW35="","",'Itemized Order'!BW35)</f>
        <v/>
      </c>
      <c r="BX32" s="155" t="str">
        <f>IF('Itemized Order'!BX35="","",'Itemized Order'!BX35)</f>
        <v/>
      </c>
      <c r="BY32" s="155" t="str">
        <f>IF('Itemized Order'!BY35="","",'Itemized Order'!BY35)</f>
        <v/>
      </c>
      <c r="CA32" s="155" t="str">
        <f>IF('Itemized Order'!CA35="","",'Itemized Order'!CA35)</f>
        <v/>
      </c>
      <c r="CB32" s="155" t="str">
        <f>IF('Itemized Order'!CB35="","",'Itemized Order'!CB35)</f>
        <v/>
      </c>
      <c r="CC32" s="155" t="str">
        <f>IF('Itemized Order'!CC35="","",'Itemized Order'!CC35)</f>
        <v/>
      </c>
      <c r="CD32" s="155" t="str">
        <f>IF('Itemized Order'!CD35="","",'Itemized Order'!CD35)</f>
        <v/>
      </c>
      <c r="CE32" s="155" t="str">
        <f>IF('Itemized Order'!CE35="","",'Itemized Order'!CE35)</f>
        <v/>
      </c>
    </row>
    <row r="33" spans="1:83" x14ac:dyDescent="0.3">
      <c r="A33" s="155" t="str">
        <f>IF('Itemized Order'!A36="","",'Itemized Order'!A36)</f>
        <v/>
      </c>
      <c r="B33" s="155" t="str">
        <f>IF('Itemized Order'!B36="","",'Itemized Order'!B36)</f>
        <v/>
      </c>
      <c r="C33" s="155" t="str">
        <f>IF('Itemized Order'!C36="","",'Itemized Order'!C36)</f>
        <v/>
      </c>
      <c r="D33" s="155" t="str">
        <f>IF('Itemized Order'!D36="","",'Itemized Order'!D36)</f>
        <v/>
      </c>
      <c r="E33" s="183" t="str">
        <f>IF('Itemized Order'!E36="","",'Itemized Order'!E36)</f>
        <v/>
      </c>
      <c r="G33" s="155" t="str">
        <f>IF('Itemized Order'!G36="","",'Itemized Order'!G36)</f>
        <v/>
      </c>
      <c r="H33" s="155" t="str">
        <f>IF('Itemized Order'!H36="","",'Itemized Order'!H36)</f>
        <v/>
      </c>
      <c r="I33" s="155" t="str">
        <f>IF('Itemized Order'!I36="","",'Itemized Order'!I36)</f>
        <v/>
      </c>
      <c r="J33" s="155" t="str">
        <f>IF('Itemized Order'!J36="","",'Itemized Order'!J36)</f>
        <v/>
      </c>
      <c r="K33" s="155" t="str">
        <f>IF('Itemized Order'!K36="","",'Itemized Order'!K36)</f>
        <v/>
      </c>
      <c r="M33" s="155" t="str">
        <f>IF('Itemized Order'!M36="","",'Itemized Order'!M36)</f>
        <v/>
      </c>
      <c r="N33" s="155" t="str">
        <f>IF('Itemized Order'!N36="","",'Itemized Order'!N36)</f>
        <v/>
      </c>
      <c r="O33" s="155" t="str">
        <f>IF('Itemized Order'!O36="","",'Itemized Order'!O36)</f>
        <v/>
      </c>
      <c r="P33" s="155" t="str">
        <f>IF('Itemized Order'!P36="","",'Itemized Order'!P36)</f>
        <v/>
      </c>
      <c r="Q33" s="155" t="str">
        <f>IF('Itemized Order'!Q36="","",'Itemized Order'!Q36)</f>
        <v/>
      </c>
      <c r="S33" s="155" t="str">
        <f>IF('Itemized Order'!S36="","",'Itemized Order'!S36)</f>
        <v/>
      </c>
      <c r="T33" s="155" t="str">
        <f>IF('Itemized Order'!T36="","",'Itemized Order'!T36)</f>
        <v/>
      </c>
      <c r="U33" s="155" t="str">
        <f>IF('Itemized Order'!U36="","",'Itemized Order'!U36)</f>
        <v/>
      </c>
      <c r="V33" s="155" t="str">
        <f>IF('Itemized Order'!V36="","",'Itemized Order'!V36)</f>
        <v/>
      </c>
      <c r="W33" s="155" t="str">
        <f>IF('Itemized Order'!W36="","",'Itemized Order'!W36)</f>
        <v/>
      </c>
      <c r="Y33" s="155" t="str">
        <f>IF('Itemized Order'!Y36="","",'Itemized Order'!Y36)</f>
        <v/>
      </c>
      <c r="Z33" s="155" t="str">
        <f>IF('Itemized Order'!Z36="","",'Itemized Order'!Z36)</f>
        <v/>
      </c>
      <c r="AA33" s="155" t="str">
        <f>IF('Itemized Order'!AA36="","",'Itemized Order'!AA36)</f>
        <v/>
      </c>
      <c r="AB33" s="155" t="str">
        <f>IF('Itemized Order'!AB36="","",'Itemized Order'!AB36)</f>
        <v/>
      </c>
      <c r="AC33" s="155" t="str">
        <f>IF('Itemized Order'!AC36="","",'Itemized Order'!AC36)</f>
        <v/>
      </c>
      <c r="AE33" s="155" t="str">
        <f>IF('Itemized Order'!AE36="","",'Itemized Order'!AE36)</f>
        <v/>
      </c>
      <c r="AF33" s="155" t="str">
        <f>IF('Itemized Order'!AF36="","",'Itemized Order'!AF36)</f>
        <v/>
      </c>
      <c r="AG33" s="155" t="str">
        <f>IF('Itemized Order'!AG36="","",'Itemized Order'!AG36)</f>
        <v/>
      </c>
      <c r="AH33" s="155" t="str">
        <f>IF('Itemized Order'!AH36="","",'Itemized Order'!AH36)</f>
        <v/>
      </c>
      <c r="AI33" s="155" t="str">
        <f>IF('Itemized Order'!AI36="","",'Itemized Order'!AI36)</f>
        <v/>
      </c>
      <c r="AK33" s="155" t="str">
        <f>IF('Itemized Order'!AK36="","",'Itemized Order'!AK36)</f>
        <v/>
      </c>
      <c r="AL33" s="155" t="str">
        <f>IF('Itemized Order'!AL36="","",'Itemized Order'!AL36)</f>
        <v/>
      </c>
      <c r="AM33" s="155" t="str">
        <f>IF('Itemized Order'!AM36="","",'Itemized Order'!AM36)</f>
        <v/>
      </c>
      <c r="AN33" s="155" t="str">
        <f>IF('Itemized Order'!AN36="","",'Itemized Order'!AN36)</f>
        <v/>
      </c>
      <c r="AO33" s="155" t="str">
        <f>IF('Itemized Order'!AO36="","",'Itemized Order'!AO36)</f>
        <v/>
      </c>
      <c r="AQ33" s="155" t="str">
        <f>IF('Itemized Order'!AQ36="","",'Itemized Order'!AQ36)</f>
        <v/>
      </c>
      <c r="AR33" s="155" t="str">
        <f>IF('Itemized Order'!AR36="","",'Itemized Order'!AR36)</f>
        <v/>
      </c>
      <c r="AS33" s="155" t="str">
        <f>IF('Itemized Order'!AS36="","",'Itemized Order'!AS36)</f>
        <v/>
      </c>
      <c r="AT33" s="155" t="str">
        <f>IF('Itemized Order'!AT36="","",'Itemized Order'!AT36)</f>
        <v/>
      </c>
      <c r="AU33" s="155" t="str">
        <f>IF('Itemized Order'!AU36="","",'Itemized Order'!AU36)</f>
        <v/>
      </c>
      <c r="AW33" s="155" t="str">
        <f>IF('Itemized Order'!AW36="","",'Itemized Order'!AW36)</f>
        <v/>
      </c>
      <c r="AX33" s="155" t="str">
        <f>IF('Itemized Order'!AX36="","",'Itemized Order'!AX36)</f>
        <v/>
      </c>
      <c r="AY33" s="155" t="str">
        <f>IF('Itemized Order'!AY36="","",'Itemized Order'!AY36)</f>
        <v/>
      </c>
      <c r="AZ33" s="155" t="str">
        <f>IF('Itemized Order'!AZ36="","",'Itemized Order'!AZ36)</f>
        <v/>
      </c>
      <c r="BA33" s="155" t="str">
        <f>IF('Itemized Order'!BA36="","",'Itemized Order'!BA36)</f>
        <v/>
      </c>
      <c r="BC33" s="155" t="str">
        <f>IF('Itemized Order'!BC36="","",'Itemized Order'!BC36)</f>
        <v/>
      </c>
      <c r="BD33" s="155" t="str">
        <f>IF('Itemized Order'!BD36="","",'Itemized Order'!BD36)</f>
        <v/>
      </c>
      <c r="BE33" s="155" t="str">
        <f>IF('Itemized Order'!BE36="","",'Itemized Order'!BE36)</f>
        <v/>
      </c>
      <c r="BF33" s="155" t="str">
        <f>IF('Itemized Order'!BF36="","",'Itemized Order'!BF36)</f>
        <v/>
      </c>
      <c r="BG33" s="155" t="str">
        <f>IF('Itemized Order'!BG36="","",'Itemized Order'!BG36)</f>
        <v/>
      </c>
      <c r="BI33" s="155" t="str">
        <f>IF('Itemized Order'!BI36="","",'Itemized Order'!BI36)</f>
        <v/>
      </c>
      <c r="BJ33" s="155" t="str">
        <f>IF('Itemized Order'!BJ36="","",'Itemized Order'!BJ36)</f>
        <v/>
      </c>
      <c r="BK33" s="155" t="str">
        <f>IF('Itemized Order'!BK36="","",'Itemized Order'!BK36)</f>
        <v/>
      </c>
      <c r="BL33" s="155" t="str">
        <f>IF('Itemized Order'!BL36="","",'Itemized Order'!BL36)</f>
        <v/>
      </c>
      <c r="BM33" s="155" t="str">
        <f>IF('Itemized Order'!BM36="","",'Itemized Order'!BM36)</f>
        <v/>
      </c>
      <c r="BO33" s="155" t="str">
        <f>IF('Itemized Order'!BO36="","",'Itemized Order'!BO36)</f>
        <v/>
      </c>
      <c r="BP33" s="155" t="str">
        <f>IF('Itemized Order'!BP36="","",'Itemized Order'!BP36)</f>
        <v/>
      </c>
      <c r="BQ33" s="155" t="str">
        <f>IF('Itemized Order'!BQ36="","",'Itemized Order'!BQ36)</f>
        <v/>
      </c>
      <c r="BR33" s="155" t="str">
        <f>IF('Itemized Order'!BR36="","",'Itemized Order'!BR36)</f>
        <v/>
      </c>
      <c r="BS33" s="155" t="str">
        <f>IF('Itemized Order'!BS36="","",'Itemized Order'!BS36)</f>
        <v/>
      </c>
      <c r="BU33" s="155" t="str">
        <f>IF('Itemized Order'!BU36="","",'Itemized Order'!BU36)</f>
        <v/>
      </c>
      <c r="BV33" s="155" t="str">
        <f>IF('Itemized Order'!BV36="","",'Itemized Order'!BV36)</f>
        <v/>
      </c>
      <c r="BW33" s="155" t="str">
        <f>IF('Itemized Order'!BW36="","",'Itemized Order'!BW36)</f>
        <v/>
      </c>
      <c r="BX33" s="155" t="str">
        <f>IF('Itemized Order'!BX36="","",'Itemized Order'!BX36)</f>
        <v/>
      </c>
      <c r="BY33" s="155" t="str">
        <f>IF('Itemized Order'!BY36="","",'Itemized Order'!BY36)</f>
        <v/>
      </c>
      <c r="CA33" s="155" t="str">
        <f>IF('Itemized Order'!CA36="","",'Itemized Order'!CA36)</f>
        <v/>
      </c>
      <c r="CB33" s="155" t="str">
        <f>IF('Itemized Order'!CB36="","",'Itemized Order'!CB36)</f>
        <v/>
      </c>
      <c r="CC33" s="155" t="str">
        <f>IF('Itemized Order'!CC36="","",'Itemized Order'!CC36)</f>
        <v/>
      </c>
      <c r="CD33" s="155" t="str">
        <f>IF('Itemized Order'!CD36="","",'Itemized Order'!CD36)</f>
        <v/>
      </c>
      <c r="CE33" s="155" t="str">
        <f>IF('Itemized Order'!CE36="","",'Itemized Order'!CE36)</f>
        <v/>
      </c>
    </row>
    <row r="34" spans="1:83" x14ac:dyDescent="0.3">
      <c r="A34" s="155" t="str">
        <f>IF('Itemized Order'!A37="","",'Itemized Order'!A37)</f>
        <v/>
      </c>
      <c r="B34" s="155" t="str">
        <f>IF('Itemized Order'!B37="","",'Itemized Order'!B37)</f>
        <v/>
      </c>
      <c r="C34" s="155" t="str">
        <f>IF('Itemized Order'!C37="","",'Itemized Order'!C37)</f>
        <v/>
      </c>
      <c r="D34" s="155" t="str">
        <f>IF('Itemized Order'!D37="","",'Itemized Order'!D37)</f>
        <v/>
      </c>
      <c r="E34" s="183" t="str">
        <f>IF('Itemized Order'!E37="","",'Itemized Order'!E37)</f>
        <v/>
      </c>
      <c r="G34" s="155" t="str">
        <f>IF('Itemized Order'!G37="","",'Itemized Order'!G37)</f>
        <v/>
      </c>
      <c r="H34" s="155" t="str">
        <f>IF('Itemized Order'!H37="","",'Itemized Order'!H37)</f>
        <v/>
      </c>
      <c r="I34" s="155" t="str">
        <f>IF('Itemized Order'!I37="","",'Itemized Order'!I37)</f>
        <v/>
      </c>
      <c r="J34" s="155" t="str">
        <f>IF('Itemized Order'!J37="","",'Itemized Order'!J37)</f>
        <v/>
      </c>
      <c r="K34" s="155" t="str">
        <f>IF('Itemized Order'!K37="","",'Itemized Order'!K37)</f>
        <v/>
      </c>
      <c r="M34" s="155" t="str">
        <f>IF('Itemized Order'!M37="","",'Itemized Order'!M37)</f>
        <v/>
      </c>
      <c r="N34" s="155" t="str">
        <f>IF('Itemized Order'!N37="","",'Itemized Order'!N37)</f>
        <v/>
      </c>
      <c r="O34" s="155" t="str">
        <f>IF('Itemized Order'!O37="","",'Itemized Order'!O37)</f>
        <v/>
      </c>
      <c r="P34" s="155" t="str">
        <f>IF('Itemized Order'!P37="","",'Itemized Order'!P37)</f>
        <v/>
      </c>
      <c r="Q34" s="155" t="str">
        <f>IF('Itemized Order'!Q37="","",'Itemized Order'!Q37)</f>
        <v/>
      </c>
      <c r="S34" s="155" t="str">
        <f>IF('Itemized Order'!S37="","",'Itemized Order'!S37)</f>
        <v/>
      </c>
      <c r="T34" s="155" t="str">
        <f>IF('Itemized Order'!T37="","",'Itemized Order'!T37)</f>
        <v/>
      </c>
      <c r="U34" s="155" t="str">
        <f>IF('Itemized Order'!U37="","",'Itemized Order'!U37)</f>
        <v/>
      </c>
      <c r="V34" s="155" t="str">
        <f>IF('Itemized Order'!V37="","",'Itemized Order'!V37)</f>
        <v/>
      </c>
      <c r="W34" s="155" t="str">
        <f>IF('Itemized Order'!W37="","",'Itemized Order'!W37)</f>
        <v/>
      </c>
      <c r="Y34" s="155" t="str">
        <f>IF('Itemized Order'!Y37="","",'Itemized Order'!Y37)</f>
        <v/>
      </c>
      <c r="Z34" s="155" t="str">
        <f>IF('Itemized Order'!Z37="","",'Itemized Order'!Z37)</f>
        <v/>
      </c>
      <c r="AA34" s="155" t="str">
        <f>IF('Itemized Order'!AA37="","",'Itemized Order'!AA37)</f>
        <v/>
      </c>
      <c r="AB34" s="155" t="str">
        <f>IF('Itemized Order'!AB37="","",'Itemized Order'!AB37)</f>
        <v/>
      </c>
      <c r="AC34" s="155" t="str">
        <f>IF('Itemized Order'!AC37="","",'Itemized Order'!AC37)</f>
        <v/>
      </c>
      <c r="AE34" s="155" t="str">
        <f>IF('Itemized Order'!AE37="","",'Itemized Order'!AE37)</f>
        <v/>
      </c>
      <c r="AF34" s="155" t="str">
        <f>IF('Itemized Order'!AF37="","",'Itemized Order'!AF37)</f>
        <v/>
      </c>
      <c r="AG34" s="155" t="str">
        <f>IF('Itemized Order'!AG37="","",'Itemized Order'!AG37)</f>
        <v/>
      </c>
      <c r="AH34" s="155" t="str">
        <f>IF('Itemized Order'!AH37="","",'Itemized Order'!AH37)</f>
        <v/>
      </c>
      <c r="AI34" s="155" t="str">
        <f>IF('Itemized Order'!AI37="","",'Itemized Order'!AI37)</f>
        <v/>
      </c>
      <c r="AK34" s="155" t="str">
        <f>IF('Itemized Order'!AK37="","",'Itemized Order'!AK37)</f>
        <v/>
      </c>
      <c r="AL34" s="155" t="str">
        <f>IF('Itemized Order'!AL37="","",'Itemized Order'!AL37)</f>
        <v/>
      </c>
      <c r="AM34" s="155" t="str">
        <f>IF('Itemized Order'!AM37="","",'Itemized Order'!AM37)</f>
        <v/>
      </c>
      <c r="AN34" s="155" t="str">
        <f>IF('Itemized Order'!AN37="","",'Itemized Order'!AN37)</f>
        <v/>
      </c>
      <c r="AO34" s="155" t="str">
        <f>IF('Itemized Order'!AO37="","",'Itemized Order'!AO37)</f>
        <v/>
      </c>
      <c r="AQ34" s="155" t="str">
        <f>IF('Itemized Order'!AQ37="","",'Itemized Order'!AQ37)</f>
        <v/>
      </c>
      <c r="AR34" s="155" t="str">
        <f>IF('Itemized Order'!AR37="","",'Itemized Order'!AR37)</f>
        <v/>
      </c>
      <c r="AS34" s="155" t="str">
        <f>IF('Itemized Order'!AS37="","",'Itemized Order'!AS37)</f>
        <v/>
      </c>
      <c r="AT34" s="155" t="str">
        <f>IF('Itemized Order'!AT37="","",'Itemized Order'!AT37)</f>
        <v/>
      </c>
      <c r="AU34" s="155" t="str">
        <f>IF('Itemized Order'!AU37="","",'Itemized Order'!AU37)</f>
        <v/>
      </c>
      <c r="AW34" s="155" t="str">
        <f>IF('Itemized Order'!AW37="","",'Itemized Order'!AW37)</f>
        <v/>
      </c>
      <c r="AX34" s="155" t="str">
        <f>IF('Itemized Order'!AX37="","",'Itemized Order'!AX37)</f>
        <v/>
      </c>
      <c r="AY34" s="155" t="str">
        <f>IF('Itemized Order'!AY37="","",'Itemized Order'!AY37)</f>
        <v/>
      </c>
      <c r="AZ34" s="155" t="str">
        <f>IF('Itemized Order'!AZ37="","",'Itemized Order'!AZ37)</f>
        <v/>
      </c>
      <c r="BA34" s="155" t="str">
        <f>IF('Itemized Order'!BA37="","",'Itemized Order'!BA37)</f>
        <v/>
      </c>
      <c r="BC34" s="155" t="str">
        <f>IF('Itemized Order'!BC37="","",'Itemized Order'!BC37)</f>
        <v/>
      </c>
      <c r="BD34" s="155" t="str">
        <f>IF('Itemized Order'!BD37="","",'Itemized Order'!BD37)</f>
        <v/>
      </c>
      <c r="BE34" s="155" t="str">
        <f>IF('Itemized Order'!BE37="","",'Itemized Order'!BE37)</f>
        <v/>
      </c>
      <c r="BF34" s="155" t="str">
        <f>IF('Itemized Order'!BF37="","",'Itemized Order'!BF37)</f>
        <v/>
      </c>
      <c r="BG34" s="155" t="str">
        <f>IF('Itemized Order'!BG37="","",'Itemized Order'!BG37)</f>
        <v/>
      </c>
      <c r="BI34" s="155" t="str">
        <f>IF('Itemized Order'!BI37="","",'Itemized Order'!BI37)</f>
        <v/>
      </c>
      <c r="BJ34" s="155" t="str">
        <f>IF('Itemized Order'!BJ37="","",'Itemized Order'!BJ37)</f>
        <v/>
      </c>
      <c r="BK34" s="155" t="str">
        <f>IF('Itemized Order'!BK37="","",'Itemized Order'!BK37)</f>
        <v/>
      </c>
      <c r="BL34" s="155" t="str">
        <f>IF('Itemized Order'!BL37="","",'Itemized Order'!BL37)</f>
        <v/>
      </c>
      <c r="BM34" s="155" t="str">
        <f>IF('Itemized Order'!BM37="","",'Itemized Order'!BM37)</f>
        <v/>
      </c>
      <c r="BO34" s="155" t="str">
        <f>IF('Itemized Order'!BO37="","",'Itemized Order'!BO37)</f>
        <v/>
      </c>
      <c r="BP34" s="155" t="str">
        <f>IF('Itemized Order'!BP37="","",'Itemized Order'!BP37)</f>
        <v/>
      </c>
      <c r="BQ34" s="155" t="str">
        <f>IF('Itemized Order'!BQ37="","",'Itemized Order'!BQ37)</f>
        <v/>
      </c>
      <c r="BR34" s="155" t="str">
        <f>IF('Itemized Order'!BR37="","",'Itemized Order'!BR37)</f>
        <v/>
      </c>
      <c r="BS34" s="155" t="str">
        <f>IF('Itemized Order'!BS37="","",'Itemized Order'!BS37)</f>
        <v/>
      </c>
      <c r="BU34" s="155" t="str">
        <f>IF('Itemized Order'!BU37="","",'Itemized Order'!BU37)</f>
        <v/>
      </c>
      <c r="BV34" s="155" t="str">
        <f>IF('Itemized Order'!BV37="","",'Itemized Order'!BV37)</f>
        <v/>
      </c>
      <c r="BW34" s="155" t="str">
        <f>IF('Itemized Order'!BW37="","",'Itemized Order'!BW37)</f>
        <v/>
      </c>
      <c r="BX34" s="155" t="str">
        <f>IF('Itemized Order'!BX37="","",'Itemized Order'!BX37)</f>
        <v/>
      </c>
      <c r="BY34" s="155" t="str">
        <f>IF('Itemized Order'!BY37="","",'Itemized Order'!BY37)</f>
        <v/>
      </c>
      <c r="CA34" s="155" t="str">
        <f>IF('Itemized Order'!CA37="","",'Itemized Order'!CA37)</f>
        <v/>
      </c>
      <c r="CB34" s="155" t="str">
        <f>IF('Itemized Order'!CB37="","",'Itemized Order'!CB37)</f>
        <v/>
      </c>
      <c r="CC34" s="155" t="str">
        <f>IF('Itemized Order'!CC37="","",'Itemized Order'!CC37)</f>
        <v/>
      </c>
      <c r="CD34" s="155" t="str">
        <f>IF('Itemized Order'!CD37="","",'Itemized Order'!CD37)</f>
        <v/>
      </c>
      <c r="CE34" s="155" t="str">
        <f>IF('Itemized Order'!CE37="","",'Itemized Order'!CE37)</f>
        <v/>
      </c>
    </row>
    <row r="35" spans="1:83" x14ac:dyDescent="0.3">
      <c r="A35" s="155" t="str">
        <f>IF('Itemized Order'!A38="","",'Itemized Order'!A38)</f>
        <v/>
      </c>
      <c r="B35" s="155" t="str">
        <f>IF('Itemized Order'!B38="","",'Itemized Order'!B38)</f>
        <v/>
      </c>
      <c r="C35" s="155" t="str">
        <f>IF('Itemized Order'!C38="","",'Itemized Order'!C38)</f>
        <v/>
      </c>
      <c r="D35" s="155" t="str">
        <f>IF('Itemized Order'!D38="","",'Itemized Order'!D38)</f>
        <v/>
      </c>
      <c r="E35" s="183" t="str">
        <f>IF('Itemized Order'!E38="","",'Itemized Order'!E38)</f>
        <v/>
      </c>
      <c r="G35" s="155" t="str">
        <f>IF('Itemized Order'!G38="","",'Itemized Order'!G38)</f>
        <v/>
      </c>
      <c r="H35" s="155" t="str">
        <f>IF('Itemized Order'!H38="","",'Itemized Order'!H38)</f>
        <v/>
      </c>
      <c r="I35" s="155" t="str">
        <f>IF('Itemized Order'!I38="","",'Itemized Order'!I38)</f>
        <v/>
      </c>
      <c r="J35" s="155" t="str">
        <f>IF('Itemized Order'!J38="","",'Itemized Order'!J38)</f>
        <v/>
      </c>
      <c r="K35" s="155" t="str">
        <f>IF('Itemized Order'!K38="","",'Itemized Order'!K38)</f>
        <v/>
      </c>
      <c r="M35" s="155" t="str">
        <f>IF('Itemized Order'!M38="","",'Itemized Order'!M38)</f>
        <v/>
      </c>
      <c r="N35" s="155" t="str">
        <f>IF('Itemized Order'!N38="","",'Itemized Order'!N38)</f>
        <v/>
      </c>
      <c r="O35" s="155" t="str">
        <f>IF('Itemized Order'!O38="","",'Itemized Order'!O38)</f>
        <v/>
      </c>
      <c r="P35" s="155" t="str">
        <f>IF('Itemized Order'!P38="","",'Itemized Order'!P38)</f>
        <v/>
      </c>
      <c r="Q35" s="155" t="str">
        <f>IF('Itemized Order'!Q38="","",'Itemized Order'!Q38)</f>
        <v/>
      </c>
      <c r="S35" s="155" t="str">
        <f>IF('Itemized Order'!S38="","",'Itemized Order'!S38)</f>
        <v/>
      </c>
      <c r="T35" s="155" t="str">
        <f>IF('Itemized Order'!T38="","",'Itemized Order'!T38)</f>
        <v/>
      </c>
      <c r="U35" s="155" t="str">
        <f>IF('Itemized Order'!U38="","",'Itemized Order'!U38)</f>
        <v/>
      </c>
      <c r="V35" s="155" t="str">
        <f>IF('Itemized Order'!V38="","",'Itemized Order'!V38)</f>
        <v/>
      </c>
      <c r="W35" s="155" t="str">
        <f>IF('Itemized Order'!W38="","",'Itemized Order'!W38)</f>
        <v/>
      </c>
      <c r="Y35" s="155" t="str">
        <f>IF('Itemized Order'!Y38="","",'Itemized Order'!Y38)</f>
        <v/>
      </c>
      <c r="Z35" s="155" t="str">
        <f>IF('Itemized Order'!Z38="","",'Itemized Order'!Z38)</f>
        <v/>
      </c>
      <c r="AA35" s="155" t="str">
        <f>IF('Itemized Order'!AA38="","",'Itemized Order'!AA38)</f>
        <v/>
      </c>
      <c r="AB35" s="155" t="str">
        <f>IF('Itemized Order'!AB38="","",'Itemized Order'!AB38)</f>
        <v/>
      </c>
      <c r="AC35" s="155" t="str">
        <f>IF('Itemized Order'!AC38="","",'Itemized Order'!AC38)</f>
        <v/>
      </c>
      <c r="AE35" s="155" t="str">
        <f>IF('Itemized Order'!AE38="","",'Itemized Order'!AE38)</f>
        <v/>
      </c>
      <c r="AF35" s="155" t="str">
        <f>IF('Itemized Order'!AF38="","",'Itemized Order'!AF38)</f>
        <v/>
      </c>
      <c r="AG35" s="155" t="str">
        <f>IF('Itemized Order'!AG38="","",'Itemized Order'!AG38)</f>
        <v/>
      </c>
      <c r="AH35" s="155" t="str">
        <f>IF('Itemized Order'!AH38="","",'Itemized Order'!AH38)</f>
        <v/>
      </c>
      <c r="AI35" s="155" t="str">
        <f>IF('Itemized Order'!AI38="","",'Itemized Order'!AI38)</f>
        <v/>
      </c>
      <c r="AK35" s="155" t="str">
        <f>IF('Itemized Order'!AK38="","",'Itemized Order'!AK38)</f>
        <v/>
      </c>
      <c r="AL35" s="155" t="str">
        <f>IF('Itemized Order'!AL38="","",'Itemized Order'!AL38)</f>
        <v/>
      </c>
      <c r="AM35" s="155" t="str">
        <f>IF('Itemized Order'!AM38="","",'Itemized Order'!AM38)</f>
        <v/>
      </c>
      <c r="AN35" s="155" t="str">
        <f>IF('Itemized Order'!AN38="","",'Itemized Order'!AN38)</f>
        <v/>
      </c>
      <c r="AO35" s="155" t="str">
        <f>IF('Itemized Order'!AO38="","",'Itemized Order'!AO38)</f>
        <v/>
      </c>
      <c r="AQ35" s="155" t="str">
        <f>IF('Itemized Order'!AQ38="","",'Itemized Order'!AQ38)</f>
        <v/>
      </c>
      <c r="AR35" s="155" t="str">
        <f>IF('Itemized Order'!AR38="","",'Itemized Order'!AR38)</f>
        <v/>
      </c>
      <c r="AS35" s="155" t="str">
        <f>IF('Itemized Order'!AS38="","",'Itemized Order'!AS38)</f>
        <v/>
      </c>
      <c r="AT35" s="155" t="str">
        <f>IF('Itemized Order'!AT38="","",'Itemized Order'!AT38)</f>
        <v/>
      </c>
      <c r="AU35" s="155" t="str">
        <f>IF('Itemized Order'!AU38="","",'Itemized Order'!AU38)</f>
        <v/>
      </c>
      <c r="AW35" s="155" t="str">
        <f>IF('Itemized Order'!AW38="","",'Itemized Order'!AW38)</f>
        <v/>
      </c>
      <c r="AX35" s="155" t="str">
        <f>IF('Itemized Order'!AX38="","",'Itemized Order'!AX38)</f>
        <v/>
      </c>
      <c r="AY35" s="155" t="str">
        <f>IF('Itemized Order'!AY38="","",'Itemized Order'!AY38)</f>
        <v/>
      </c>
      <c r="AZ35" s="155" t="str">
        <f>IF('Itemized Order'!AZ38="","",'Itemized Order'!AZ38)</f>
        <v/>
      </c>
      <c r="BA35" s="155" t="str">
        <f>IF('Itemized Order'!BA38="","",'Itemized Order'!BA38)</f>
        <v/>
      </c>
      <c r="BC35" s="155" t="str">
        <f>IF('Itemized Order'!BC38="","",'Itemized Order'!BC38)</f>
        <v/>
      </c>
      <c r="BD35" s="155" t="str">
        <f>IF('Itemized Order'!BD38="","",'Itemized Order'!BD38)</f>
        <v/>
      </c>
      <c r="BE35" s="155" t="str">
        <f>IF('Itemized Order'!BE38="","",'Itemized Order'!BE38)</f>
        <v/>
      </c>
      <c r="BF35" s="155" t="str">
        <f>IF('Itemized Order'!BF38="","",'Itemized Order'!BF38)</f>
        <v/>
      </c>
      <c r="BG35" s="155" t="str">
        <f>IF('Itemized Order'!BG38="","",'Itemized Order'!BG38)</f>
        <v/>
      </c>
      <c r="BI35" s="155" t="str">
        <f>IF('Itemized Order'!BI38="","",'Itemized Order'!BI38)</f>
        <v/>
      </c>
      <c r="BJ35" s="155" t="str">
        <f>IF('Itemized Order'!BJ38="","",'Itemized Order'!BJ38)</f>
        <v/>
      </c>
      <c r="BK35" s="155" t="str">
        <f>IF('Itemized Order'!BK38="","",'Itemized Order'!BK38)</f>
        <v/>
      </c>
      <c r="BL35" s="155" t="str">
        <f>IF('Itemized Order'!BL38="","",'Itemized Order'!BL38)</f>
        <v/>
      </c>
      <c r="BM35" s="155" t="str">
        <f>IF('Itemized Order'!BM38="","",'Itemized Order'!BM38)</f>
        <v/>
      </c>
      <c r="BO35" s="155" t="str">
        <f>IF('Itemized Order'!BO38="","",'Itemized Order'!BO38)</f>
        <v/>
      </c>
      <c r="BP35" s="155" t="str">
        <f>IF('Itemized Order'!BP38="","",'Itemized Order'!BP38)</f>
        <v/>
      </c>
      <c r="BQ35" s="155" t="str">
        <f>IF('Itemized Order'!BQ38="","",'Itemized Order'!BQ38)</f>
        <v/>
      </c>
      <c r="BR35" s="155" t="str">
        <f>IF('Itemized Order'!BR38="","",'Itemized Order'!BR38)</f>
        <v/>
      </c>
      <c r="BS35" s="155" t="str">
        <f>IF('Itemized Order'!BS38="","",'Itemized Order'!BS38)</f>
        <v/>
      </c>
      <c r="BU35" s="155" t="str">
        <f>IF('Itemized Order'!BU38="","",'Itemized Order'!BU38)</f>
        <v/>
      </c>
      <c r="BV35" s="155" t="str">
        <f>IF('Itemized Order'!BV38="","",'Itemized Order'!BV38)</f>
        <v/>
      </c>
      <c r="BW35" s="155" t="str">
        <f>IF('Itemized Order'!BW38="","",'Itemized Order'!BW38)</f>
        <v/>
      </c>
      <c r="BX35" s="155" t="str">
        <f>IF('Itemized Order'!BX38="","",'Itemized Order'!BX38)</f>
        <v/>
      </c>
      <c r="BY35" s="155" t="str">
        <f>IF('Itemized Order'!BY38="","",'Itemized Order'!BY38)</f>
        <v/>
      </c>
      <c r="CA35" s="155" t="str">
        <f>IF('Itemized Order'!CA38="","",'Itemized Order'!CA38)</f>
        <v/>
      </c>
      <c r="CB35" s="155" t="str">
        <f>IF('Itemized Order'!CB38="","",'Itemized Order'!CB38)</f>
        <v/>
      </c>
      <c r="CC35" s="155" t="str">
        <f>IF('Itemized Order'!CC38="","",'Itemized Order'!CC38)</f>
        <v/>
      </c>
      <c r="CD35" s="155" t="str">
        <f>IF('Itemized Order'!CD38="","",'Itemized Order'!CD38)</f>
        <v/>
      </c>
      <c r="CE35" s="155" t="str">
        <f>IF('Itemized Order'!CE38="","",'Itemized Order'!CE38)</f>
        <v/>
      </c>
    </row>
    <row r="36" spans="1:83" x14ac:dyDescent="0.3">
      <c r="A36" s="155" t="str">
        <f>IF('Itemized Order'!A39="","",'Itemized Order'!A39)</f>
        <v/>
      </c>
      <c r="B36" s="155" t="str">
        <f>IF('Itemized Order'!B39="","",'Itemized Order'!B39)</f>
        <v/>
      </c>
      <c r="C36" s="155" t="str">
        <f>IF('Itemized Order'!C39="","",'Itemized Order'!C39)</f>
        <v/>
      </c>
      <c r="D36" s="155" t="str">
        <f>IF('Itemized Order'!D39="","",'Itemized Order'!D39)</f>
        <v/>
      </c>
      <c r="E36" s="183" t="str">
        <f>IF('Itemized Order'!E39="","",'Itemized Order'!E39)</f>
        <v/>
      </c>
      <c r="G36" s="155" t="str">
        <f>IF('Itemized Order'!G39="","",'Itemized Order'!G39)</f>
        <v/>
      </c>
      <c r="H36" s="155" t="str">
        <f>IF('Itemized Order'!H39="","",'Itemized Order'!H39)</f>
        <v/>
      </c>
      <c r="I36" s="155" t="str">
        <f>IF('Itemized Order'!I39="","",'Itemized Order'!I39)</f>
        <v/>
      </c>
      <c r="J36" s="155" t="str">
        <f>IF('Itemized Order'!J39="","",'Itemized Order'!J39)</f>
        <v/>
      </c>
      <c r="K36" s="155" t="str">
        <f>IF('Itemized Order'!K39="","",'Itemized Order'!K39)</f>
        <v/>
      </c>
      <c r="M36" s="155" t="str">
        <f>IF('Itemized Order'!M39="","",'Itemized Order'!M39)</f>
        <v/>
      </c>
      <c r="N36" s="155" t="str">
        <f>IF('Itemized Order'!N39="","",'Itemized Order'!N39)</f>
        <v/>
      </c>
      <c r="O36" s="155" t="str">
        <f>IF('Itemized Order'!O39="","",'Itemized Order'!O39)</f>
        <v/>
      </c>
      <c r="P36" s="155" t="str">
        <f>IF('Itemized Order'!P39="","",'Itemized Order'!P39)</f>
        <v/>
      </c>
      <c r="Q36" s="155" t="str">
        <f>IF('Itemized Order'!Q39="","",'Itemized Order'!Q39)</f>
        <v/>
      </c>
      <c r="S36" s="155" t="str">
        <f>IF('Itemized Order'!S39="","",'Itemized Order'!S39)</f>
        <v/>
      </c>
      <c r="T36" s="155" t="str">
        <f>IF('Itemized Order'!T39="","",'Itemized Order'!T39)</f>
        <v/>
      </c>
      <c r="U36" s="155" t="str">
        <f>IF('Itemized Order'!U39="","",'Itemized Order'!U39)</f>
        <v/>
      </c>
      <c r="V36" s="155" t="str">
        <f>IF('Itemized Order'!V39="","",'Itemized Order'!V39)</f>
        <v/>
      </c>
      <c r="W36" s="155" t="str">
        <f>IF('Itemized Order'!W39="","",'Itemized Order'!W39)</f>
        <v/>
      </c>
      <c r="Y36" s="155" t="str">
        <f>IF('Itemized Order'!Y39="","",'Itemized Order'!Y39)</f>
        <v/>
      </c>
      <c r="Z36" s="155" t="str">
        <f>IF('Itemized Order'!Z39="","",'Itemized Order'!Z39)</f>
        <v/>
      </c>
      <c r="AA36" s="155" t="str">
        <f>IF('Itemized Order'!AA39="","",'Itemized Order'!AA39)</f>
        <v/>
      </c>
      <c r="AB36" s="155" t="str">
        <f>IF('Itemized Order'!AB39="","",'Itemized Order'!AB39)</f>
        <v/>
      </c>
      <c r="AC36" s="155" t="str">
        <f>IF('Itemized Order'!AC39="","",'Itemized Order'!AC39)</f>
        <v/>
      </c>
      <c r="AE36" s="155" t="str">
        <f>IF('Itemized Order'!AE39="","",'Itemized Order'!AE39)</f>
        <v/>
      </c>
      <c r="AF36" s="155" t="str">
        <f>IF('Itemized Order'!AF39="","",'Itemized Order'!AF39)</f>
        <v/>
      </c>
      <c r="AG36" s="155" t="str">
        <f>IF('Itemized Order'!AG39="","",'Itemized Order'!AG39)</f>
        <v/>
      </c>
      <c r="AH36" s="155" t="str">
        <f>IF('Itemized Order'!AH39="","",'Itemized Order'!AH39)</f>
        <v/>
      </c>
      <c r="AI36" s="155" t="str">
        <f>IF('Itemized Order'!AI39="","",'Itemized Order'!AI39)</f>
        <v/>
      </c>
      <c r="AK36" s="155" t="str">
        <f>IF('Itemized Order'!AK39="","",'Itemized Order'!AK39)</f>
        <v/>
      </c>
      <c r="AL36" s="155" t="str">
        <f>IF('Itemized Order'!AL39="","",'Itemized Order'!AL39)</f>
        <v/>
      </c>
      <c r="AM36" s="155" t="str">
        <f>IF('Itemized Order'!AM39="","",'Itemized Order'!AM39)</f>
        <v/>
      </c>
      <c r="AN36" s="155" t="str">
        <f>IF('Itemized Order'!AN39="","",'Itemized Order'!AN39)</f>
        <v/>
      </c>
      <c r="AO36" s="155" t="str">
        <f>IF('Itemized Order'!AO39="","",'Itemized Order'!AO39)</f>
        <v/>
      </c>
      <c r="AQ36" s="155" t="str">
        <f>IF('Itemized Order'!AQ39="","",'Itemized Order'!AQ39)</f>
        <v/>
      </c>
      <c r="AR36" s="155" t="str">
        <f>IF('Itemized Order'!AR39="","",'Itemized Order'!AR39)</f>
        <v/>
      </c>
      <c r="AS36" s="155" t="str">
        <f>IF('Itemized Order'!AS39="","",'Itemized Order'!AS39)</f>
        <v/>
      </c>
      <c r="AT36" s="155" t="str">
        <f>IF('Itemized Order'!AT39="","",'Itemized Order'!AT39)</f>
        <v/>
      </c>
      <c r="AU36" s="155" t="str">
        <f>IF('Itemized Order'!AU39="","",'Itemized Order'!AU39)</f>
        <v/>
      </c>
      <c r="AW36" s="155" t="str">
        <f>IF('Itemized Order'!AW39="","",'Itemized Order'!AW39)</f>
        <v/>
      </c>
      <c r="AX36" s="155" t="str">
        <f>IF('Itemized Order'!AX39="","",'Itemized Order'!AX39)</f>
        <v/>
      </c>
      <c r="AY36" s="155" t="str">
        <f>IF('Itemized Order'!AY39="","",'Itemized Order'!AY39)</f>
        <v/>
      </c>
      <c r="AZ36" s="155" t="str">
        <f>IF('Itemized Order'!AZ39="","",'Itemized Order'!AZ39)</f>
        <v/>
      </c>
      <c r="BA36" s="155" t="str">
        <f>IF('Itemized Order'!BA39="","",'Itemized Order'!BA39)</f>
        <v/>
      </c>
      <c r="BC36" s="155" t="str">
        <f>IF('Itemized Order'!BC39="","",'Itemized Order'!BC39)</f>
        <v/>
      </c>
      <c r="BD36" s="155" t="str">
        <f>IF('Itemized Order'!BD39="","",'Itemized Order'!BD39)</f>
        <v/>
      </c>
      <c r="BE36" s="155" t="str">
        <f>IF('Itemized Order'!BE39="","",'Itemized Order'!BE39)</f>
        <v/>
      </c>
      <c r="BF36" s="155" t="str">
        <f>IF('Itemized Order'!BF39="","",'Itemized Order'!BF39)</f>
        <v/>
      </c>
      <c r="BG36" s="155" t="str">
        <f>IF('Itemized Order'!BG39="","",'Itemized Order'!BG39)</f>
        <v/>
      </c>
      <c r="BI36" s="155" t="str">
        <f>IF('Itemized Order'!BI39="","",'Itemized Order'!BI39)</f>
        <v/>
      </c>
      <c r="BJ36" s="155" t="str">
        <f>IF('Itemized Order'!BJ39="","",'Itemized Order'!BJ39)</f>
        <v/>
      </c>
      <c r="BK36" s="155" t="str">
        <f>IF('Itemized Order'!BK39="","",'Itemized Order'!BK39)</f>
        <v/>
      </c>
      <c r="BL36" s="155" t="str">
        <f>IF('Itemized Order'!BL39="","",'Itemized Order'!BL39)</f>
        <v/>
      </c>
      <c r="BM36" s="155" t="str">
        <f>IF('Itemized Order'!BM39="","",'Itemized Order'!BM39)</f>
        <v/>
      </c>
      <c r="BO36" s="155" t="str">
        <f>IF('Itemized Order'!BO39="","",'Itemized Order'!BO39)</f>
        <v/>
      </c>
      <c r="BP36" s="155" t="str">
        <f>IF('Itemized Order'!BP39="","",'Itemized Order'!BP39)</f>
        <v/>
      </c>
      <c r="BQ36" s="155" t="str">
        <f>IF('Itemized Order'!BQ39="","",'Itemized Order'!BQ39)</f>
        <v/>
      </c>
      <c r="BR36" s="155" t="str">
        <f>IF('Itemized Order'!BR39="","",'Itemized Order'!BR39)</f>
        <v/>
      </c>
      <c r="BS36" s="155" t="str">
        <f>IF('Itemized Order'!BS39="","",'Itemized Order'!BS39)</f>
        <v/>
      </c>
      <c r="BU36" s="155" t="str">
        <f>IF('Itemized Order'!BU39="","",'Itemized Order'!BU39)</f>
        <v/>
      </c>
      <c r="BV36" s="155" t="str">
        <f>IF('Itemized Order'!BV39="","",'Itemized Order'!BV39)</f>
        <v/>
      </c>
      <c r="BW36" s="155" t="str">
        <f>IF('Itemized Order'!BW39="","",'Itemized Order'!BW39)</f>
        <v/>
      </c>
      <c r="BX36" s="155" t="str">
        <f>IF('Itemized Order'!BX39="","",'Itemized Order'!BX39)</f>
        <v/>
      </c>
      <c r="BY36" s="155" t="str">
        <f>IF('Itemized Order'!BY39="","",'Itemized Order'!BY39)</f>
        <v/>
      </c>
      <c r="CA36" s="155" t="str">
        <f>IF('Itemized Order'!CA39="","",'Itemized Order'!CA39)</f>
        <v/>
      </c>
      <c r="CB36" s="155" t="str">
        <f>IF('Itemized Order'!CB39="","",'Itemized Order'!CB39)</f>
        <v/>
      </c>
      <c r="CC36" s="155" t="str">
        <f>IF('Itemized Order'!CC39="","",'Itemized Order'!CC39)</f>
        <v/>
      </c>
      <c r="CD36" s="155" t="str">
        <f>IF('Itemized Order'!CD39="","",'Itemized Order'!CD39)</f>
        <v/>
      </c>
      <c r="CE36" s="155" t="str">
        <f>IF('Itemized Order'!CE39="","",'Itemized Order'!CE39)</f>
        <v/>
      </c>
    </row>
    <row r="37" spans="1:83" x14ac:dyDescent="0.3">
      <c r="A37" s="155" t="str">
        <f>IF('Itemized Order'!A40="","",'Itemized Order'!A40)</f>
        <v/>
      </c>
      <c r="B37" s="155" t="str">
        <f>IF('Itemized Order'!B40="","",'Itemized Order'!B40)</f>
        <v/>
      </c>
      <c r="C37" s="155" t="str">
        <f>IF('Itemized Order'!C40="","",'Itemized Order'!C40)</f>
        <v/>
      </c>
      <c r="D37" s="155" t="str">
        <f>IF('Itemized Order'!D40="","",'Itemized Order'!D40)</f>
        <v/>
      </c>
      <c r="E37" s="183" t="str">
        <f>IF('Itemized Order'!E40="","",'Itemized Order'!E40)</f>
        <v/>
      </c>
      <c r="G37" s="155" t="str">
        <f>IF('Itemized Order'!G40="","",'Itemized Order'!G40)</f>
        <v/>
      </c>
      <c r="H37" s="155" t="str">
        <f>IF('Itemized Order'!H40="","",'Itemized Order'!H40)</f>
        <v/>
      </c>
      <c r="I37" s="155" t="str">
        <f>IF('Itemized Order'!I40="","",'Itemized Order'!I40)</f>
        <v/>
      </c>
      <c r="J37" s="155" t="str">
        <f>IF('Itemized Order'!J40="","",'Itemized Order'!J40)</f>
        <v/>
      </c>
      <c r="K37" s="155" t="str">
        <f>IF('Itemized Order'!K40="","",'Itemized Order'!K40)</f>
        <v/>
      </c>
      <c r="M37" s="155" t="str">
        <f>IF('Itemized Order'!M40="","",'Itemized Order'!M40)</f>
        <v/>
      </c>
      <c r="N37" s="155" t="str">
        <f>IF('Itemized Order'!N40="","",'Itemized Order'!N40)</f>
        <v/>
      </c>
      <c r="O37" s="155" t="str">
        <f>IF('Itemized Order'!O40="","",'Itemized Order'!O40)</f>
        <v/>
      </c>
      <c r="P37" s="155" t="str">
        <f>IF('Itemized Order'!P40="","",'Itemized Order'!P40)</f>
        <v/>
      </c>
      <c r="Q37" s="155" t="str">
        <f>IF('Itemized Order'!Q40="","",'Itemized Order'!Q40)</f>
        <v/>
      </c>
      <c r="S37" s="155" t="str">
        <f>IF('Itemized Order'!S40="","",'Itemized Order'!S40)</f>
        <v/>
      </c>
      <c r="T37" s="155" t="str">
        <f>IF('Itemized Order'!T40="","",'Itemized Order'!T40)</f>
        <v/>
      </c>
      <c r="U37" s="155" t="str">
        <f>IF('Itemized Order'!U40="","",'Itemized Order'!U40)</f>
        <v/>
      </c>
      <c r="V37" s="155" t="str">
        <f>IF('Itemized Order'!V40="","",'Itemized Order'!V40)</f>
        <v/>
      </c>
      <c r="W37" s="155" t="str">
        <f>IF('Itemized Order'!W40="","",'Itemized Order'!W40)</f>
        <v/>
      </c>
      <c r="Y37" s="155" t="str">
        <f>IF('Itemized Order'!Y40="","",'Itemized Order'!Y40)</f>
        <v/>
      </c>
      <c r="Z37" s="155" t="str">
        <f>IF('Itemized Order'!Z40="","",'Itemized Order'!Z40)</f>
        <v/>
      </c>
      <c r="AA37" s="155" t="str">
        <f>IF('Itemized Order'!AA40="","",'Itemized Order'!AA40)</f>
        <v/>
      </c>
      <c r="AB37" s="155" t="str">
        <f>IF('Itemized Order'!AB40="","",'Itemized Order'!AB40)</f>
        <v/>
      </c>
      <c r="AC37" s="155" t="str">
        <f>IF('Itemized Order'!AC40="","",'Itemized Order'!AC40)</f>
        <v/>
      </c>
      <c r="AE37" s="155" t="str">
        <f>IF('Itemized Order'!AE40="","",'Itemized Order'!AE40)</f>
        <v/>
      </c>
      <c r="AF37" s="155" t="str">
        <f>IF('Itemized Order'!AF40="","",'Itemized Order'!AF40)</f>
        <v/>
      </c>
      <c r="AG37" s="155" t="str">
        <f>IF('Itemized Order'!AG40="","",'Itemized Order'!AG40)</f>
        <v/>
      </c>
      <c r="AH37" s="155" t="str">
        <f>IF('Itemized Order'!AH40="","",'Itemized Order'!AH40)</f>
        <v/>
      </c>
      <c r="AI37" s="155" t="str">
        <f>IF('Itemized Order'!AI40="","",'Itemized Order'!AI40)</f>
        <v/>
      </c>
      <c r="AK37" s="155" t="str">
        <f>IF('Itemized Order'!AK40="","",'Itemized Order'!AK40)</f>
        <v/>
      </c>
      <c r="AL37" s="155" t="str">
        <f>IF('Itemized Order'!AL40="","",'Itemized Order'!AL40)</f>
        <v/>
      </c>
      <c r="AM37" s="155" t="str">
        <f>IF('Itemized Order'!AM40="","",'Itemized Order'!AM40)</f>
        <v/>
      </c>
      <c r="AN37" s="155" t="str">
        <f>IF('Itemized Order'!AN40="","",'Itemized Order'!AN40)</f>
        <v/>
      </c>
      <c r="AO37" s="155" t="str">
        <f>IF('Itemized Order'!AO40="","",'Itemized Order'!AO40)</f>
        <v/>
      </c>
      <c r="AQ37" s="155" t="str">
        <f>IF('Itemized Order'!AQ40="","",'Itemized Order'!AQ40)</f>
        <v/>
      </c>
      <c r="AR37" s="155" t="str">
        <f>IF('Itemized Order'!AR40="","",'Itemized Order'!AR40)</f>
        <v/>
      </c>
      <c r="AS37" s="155" t="str">
        <f>IF('Itemized Order'!AS40="","",'Itemized Order'!AS40)</f>
        <v/>
      </c>
      <c r="AT37" s="155" t="str">
        <f>IF('Itemized Order'!AT40="","",'Itemized Order'!AT40)</f>
        <v/>
      </c>
      <c r="AU37" s="155" t="str">
        <f>IF('Itemized Order'!AU40="","",'Itemized Order'!AU40)</f>
        <v/>
      </c>
      <c r="AW37" s="155" t="str">
        <f>IF('Itemized Order'!AW40="","",'Itemized Order'!AW40)</f>
        <v/>
      </c>
      <c r="AX37" s="155" t="str">
        <f>IF('Itemized Order'!AX40="","",'Itemized Order'!AX40)</f>
        <v/>
      </c>
      <c r="AY37" s="155" t="str">
        <f>IF('Itemized Order'!AY40="","",'Itemized Order'!AY40)</f>
        <v/>
      </c>
      <c r="AZ37" s="155" t="str">
        <f>IF('Itemized Order'!AZ40="","",'Itemized Order'!AZ40)</f>
        <v/>
      </c>
      <c r="BA37" s="155" t="str">
        <f>IF('Itemized Order'!BA40="","",'Itemized Order'!BA40)</f>
        <v/>
      </c>
      <c r="BC37" s="155" t="str">
        <f>IF('Itemized Order'!BC40="","",'Itemized Order'!BC40)</f>
        <v/>
      </c>
      <c r="BD37" s="155" t="str">
        <f>IF('Itemized Order'!BD40="","",'Itemized Order'!BD40)</f>
        <v/>
      </c>
      <c r="BE37" s="155" t="str">
        <f>IF('Itemized Order'!BE40="","",'Itemized Order'!BE40)</f>
        <v/>
      </c>
      <c r="BF37" s="155" t="str">
        <f>IF('Itemized Order'!BF40="","",'Itemized Order'!BF40)</f>
        <v/>
      </c>
      <c r="BG37" s="155" t="str">
        <f>IF('Itemized Order'!BG40="","",'Itemized Order'!BG40)</f>
        <v/>
      </c>
      <c r="BI37" s="155" t="str">
        <f>IF('Itemized Order'!BI40="","",'Itemized Order'!BI40)</f>
        <v/>
      </c>
      <c r="BJ37" s="155" t="str">
        <f>IF('Itemized Order'!BJ40="","",'Itemized Order'!BJ40)</f>
        <v/>
      </c>
      <c r="BK37" s="155" t="str">
        <f>IF('Itemized Order'!BK40="","",'Itemized Order'!BK40)</f>
        <v/>
      </c>
      <c r="BL37" s="155" t="str">
        <f>IF('Itemized Order'!BL40="","",'Itemized Order'!BL40)</f>
        <v/>
      </c>
      <c r="BM37" s="155" t="str">
        <f>IF('Itemized Order'!BM40="","",'Itemized Order'!BM40)</f>
        <v/>
      </c>
      <c r="BO37" s="155" t="str">
        <f>IF('Itemized Order'!BO40="","",'Itemized Order'!BO40)</f>
        <v/>
      </c>
      <c r="BP37" s="155" t="str">
        <f>IF('Itemized Order'!BP40="","",'Itemized Order'!BP40)</f>
        <v/>
      </c>
      <c r="BQ37" s="155" t="str">
        <f>IF('Itemized Order'!BQ40="","",'Itemized Order'!BQ40)</f>
        <v/>
      </c>
      <c r="BR37" s="155" t="str">
        <f>IF('Itemized Order'!BR40="","",'Itemized Order'!BR40)</f>
        <v/>
      </c>
      <c r="BS37" s="155" t="str">
        <f>IF('Itemized Order'!BS40="","",'Itemized Order'!BS40)</f>
        <v/>
      </c>
      <c r="BU37" s="155" t="str">
        <f>IF('Itemized Order'!BU40="","",'Itemized Order'!BU40)</f>
        <v/>
      </c>
      <c r="BV37" s="155" t="str">
        <f>IF('Itemized Order'!BV40="","",'Itemized Order'!BV40)</f>
        <v/>
      </c>
      <c r="BW37" s="155" t="str">
        <f>IF('Itemized Order'!BW40="","",'Itemized Order'!BW40)</f>
        <v/>
      </c>
      <c r="BX37" s="155" t="str">
        <f>IF('Itemized Order'!BX40="","",'Itemized Order'!BX40)</f>
        <v/>
      </c>
      <c r="BY37" s="155" t="str">
        <f>IF('Itemized Order'!BY40="","",'Itemized Order'!BY40)</f>
        <v/>
      </c>
      <c r="CA37" s="155" t="str">
        <f>IF('Itemized Order'!CA40="","",'Itemized Order'!CA40)</f>
        <v/>
      </c>
      <c r="CB37" s="155" t="str">
        <f>IF('Itemized Order'!CB40="","",'Itemized Order'!CB40)</f>
        <v/>
      </c>
      <c r="CC37" s="155" t="str">
        <f>IF('Itemized Order'!CC40="","",'Itemized Order'!CC40)</f>
        <v/>
      </c>
      <c r="CD37" s="155" t="str">
        <f>IF('Itemized Order'!CD40="","",'Itemized Order'!CD40)</f>
        <v/>
      </c>
      <c r="CE37" s="155" t="str">
        <f>IF('Itemized Order'!CE40="","",'Itemized Order'!CE40)</f>
        <v/>
      </c>
    </row>
    <row r="38" spans="1:83" x14ac:dyDescent="0.3">
      <c r="A38" s="155" t="str">
        <f>IF('Itemized Order'!A41="","",'Itemized Order'!A41)</f>
        <v/>
      </c>
      <c r="B38" s="155" t="str">
        <f>IF('Itemized Order'!B41="","",'Itemized Order'!B41)</f>
        <v/>
      </c>
      <c r="C38" s="155" t="str">
        <f>IF('Itemized Order'!C41="","",'Itemized Order'!C41)</f>
        <v/>
      </c>
      <c r="D38" s="155" t="str">
        <f>IF('Itemized Order'!D41="","",'Itemized Order'!D41)</f>
        <v/>
      </c>
      <c r="E38" s="183" t="str">
        <f>IF('Itemized Order'!E41="","",'Itemized Order'!E41)</f>
        <v/>
      </c>
      <c r="G38" s="155" t="str">
        <f>IF('Itemized Order'!G41="","",'Itemized Order'!G41)</f>
        <v/>
      </c>
      <c r="H38" s="155" t="str">
        <f>IF('Itemized Order'!H41="","",'Itemized Order'!H41)</f>
        <v/>
      </c>
      <c r="I38" s="155" t="str">
        <f>IF('Itemized Order'!I41="","",'Itemized Order'!I41)</f>
        <v/>
      </c>
      <c r="J38" s="155" t="str">
        <f>IF('Itemized Order'!J41="","",'Itemized Order'!J41)</f>
        <v/>
      </c>
      <c r="K38" s="155" t="str">
        <f>IF('Itemized Order'!K41="","",'Itemized Order'!K41)</f>
        <v/>
      </c>
      <c r="M38" s="155" t="str">
        <f>IF('Itemized Order'!M41="","",'Itemized Order'!M41)</f>
        <v/>
      </c>
      <c r="N38" s="155" t="str">
        <f>IF('Itemized Order'!N41="","",'Itemized Order'!N41)</f>
        <v/>
      </c>
      <c r="O38" s="155" t="str">
        <f>IF('Itemized Order'!O41="","",'Itemized Order'!O41)</f>
        <v/>
      </c>
      <c r="P38" s="155" t="str">
        <f>IF('Itemized Order'!P41="","",'Itemized Order'!P41)</f>
        <v/>
      </c>
      <c r="Q38" s="155" t="str">
        <f>IF('Itemized Order'!Q41="","",'Itemized Order'!Q41)</f>
        <v/>
      </c>
      <c r="S38" s="155" t="str">
        <f>IF('Itemized Order'!S41="","",'Itemized Order'!S41)</f>
        <v/>
      </c>
      <c r="T38" s="155" t="str">
        <f>IF('Itemized Order'!T41="","",'Itemized Order'!T41)</f>
        <v/>
      </c>
      <c r="U38" s="155" t="str">
        <f>IF('Itemized Order'!U41="","",'Itemized Order'!U41)</f>
        <v/>
      </c>
      <c r="V38" s="155" t="str">
        <f>IF('Itemized Order'!V41="","",'Itemized Order'!V41)</f>
        <v/>
      </c>
      <c r="W38" s="155" t="str">
        <f>IF('Itemized Order'!W41="","",'Itemized Order'!W41)</f>
        <v/>
      </c>
      <c r="Y38" s="155" t="str">
        <f>IF('Itemized Order'!Y41="","",'Itemized Order'!Y41)</f>
        <v/>
      </c>
      <c r="Z38" s="155" t="str">
        <f>IF('Itemized Order'!Z41="","",'Itemized Order'!Z41)</f>
        <v/>
      </c>
      <c r="AA38" s="155" t="str">
        <f>IF('Itemized Order'!AA41="","",'Itemized Order'!AA41)</f>
        <v/>
      </c>
      <c r="AB38" s="155" t="str">
        <f>IF('Itemized Order'!AB41="","",'Itemized Order'!AB41)</f>
        <v/>
      </c>
      <c r="AC38" s="155" t="str">
        <f>IF('Itemized Order'!AC41="","",'Itemized Order'!AC41)</f>
        <v/>
      </c>
      <c r="AE38" s="155" t="str">
        <f>IF('Itemized Order'!AE41="","",'Itemized Order'!AE41)</f>
        <v/>
      </c>
      <c r="AF38" s="155" t="str">
        <f>IF('Itemized Order'!AF41="","",'Itemized Order'!AF41)</f>
        <v/>
      </c>
      <c r="AG38" s="155" t="str">
        <f>IF('Itemized Order'!AG41="","",'Itemized Order'!AG41)</f>
        <v/>
      </c>
      <c r="AH38" s="155" t="str">
        <f>IF('Itemized Order'!AH41="","",'Itemized Order'!AH41)</f>
        <v/>
      </c>
      <c r="AI38" s="155" t="str">
        <f>IF('Itemized Order'!AI41="","",'Itemized Order'!AI41)</f>
        <v/>
      </c>
      <c r="AK38" s="155" t="str">
        <f>IF('Itemized Order'!AK41="","",'Itemized Order'!AK41)</f>
        <v/>
      </c>
      <c r="AL38" s="155" t="str">
        <f>IF('Itemized Order'!AL41="","",'Itemized Order'!AL41)</f>
        <v/>
      </c>
      <c r="AM38" s="155" t="str">
        <f>IF('Itemized Order'!AM41="","",'Itemized Order'!AM41)</f>
        <v/>
      </c>
      <c r="AN38" s="155" t="str">
        <f>IF('Itemized Order'!AN41="","",'Itemized Order'!AN41)</f>
        <v/>
      </c>
      <c r="AO38" s="155" t="str">
        <f>IF('Itemized Order'!AO41="","",'Itemized Order'!AO41)</f>
        <v/>
      </c>
      <c r="AQ38" s="155" t="str">
        <f>IF('Itemized Order'!AQ41="","",'Itemized Order'!AQ41)</f>
        <v/>
      </c>
      <c r="AR38" s="155" t="str">
        <f>IF('Itemized Order'!AR41="","",'Itemized Order'!AR41)</f>
        <v/>
      </c>
      <c r="AS38" s="155" t="str">
        <f>IF('Itemized Order'!AS41="","",'Itemized Order'!AS41)</f>
        <v/>
      </c>
      <c r="AT38" s="155" t="str">
        <f>IF('Itemized Order'!AT41="","",'Itemized Order'!AT41)</f>
        <v/>
      </c>
      <c r="AU38" s="155" t="str">
        <f>IF('Itemized Order'!AU41="","",'Itemized Order'!AU41)</f>
        <v/>
      </c>
      <c r="AW38" s="155" t="str">
        <f>IF('Itemized Order'!AW41="","",'Itemized Order'!AW41)</f>
        <v/>
      </c>
      <c r="AX38" s="155" t="str">
        <f>IF('Itemized Order'!AX41="","",'Itemized Order'!AX41)</f>
        <v/>
      </c>
      <c r="AY38" s="155" t="str">
        <f>IF('Itemized Order'!AY41="","",'Itemized Order'!AY41)</f>
        <v/>
      </c>
      <c r="AZ38" s="155" t="str">
        <f>IF('Itemized Order'!AZ41="","",'Itemized Order'!AZ41)</f>
        <v/>
      </c>
      <c r="BA38" s="155" t="str">
        <f>IF('Itemized Order'!BA41="","",'Itemized Order'!BA41)</f>
        <v/>
      </c>
      <c r="BC38" s="155" t="str">
        <f>IF('Itemized Order'!BC41="","",'Itemized Order'!BC41)</f>
        <v/>
      </c>
      <c r="BD38" s="155" t="str">
        <f>IF('Itemized Order'!BD41="","",'Itemized Order'!BD41)</f>
        <v/>
      </c>
      <c r="BE38" s="155" t="str">
        <f>IF('Itemized Order'!BE41="","",'Itemized Order'!BE41)</f>
        <v/>
      </c>
      <c r="BF38" s="155" t="str">
        <f>IF('Itemized Order'!BF41="","",'Itemized Order'!BF41)</f>
        <v/>
      </c>
      <c r="BG38" s="155" t="str">
        <f>IF('Itemized Order'!BG41="","",'Itemized Order'!BG41)</f>
        <v/>
      </c>
      <c r="BI38" s="155" t="str">
        <f>IF('Itemized Order'!BI41="","",'Itemized Order'!BI41)</f>
        <v/>
      </c>
      <c r="BJ38" s="155" t="str">
        <f>IF('Itemized Order'!BJ41="","",'Itemized Order'!BJ41)</f>
        <v/>
      </c>
      <c r="BK38" s="155" t="str">
        <f>IF('Itemized Order'!BK41="","",'Itemized Order'!BK41)</f>
        <v/>
      </c>
      <c r="BL38" s="155" t="str">
        <f>IF('Itemized Order'!BL41="","",'Itemized Order'!BL41)</f>
        <v/>
      </c>
      <c r="BM38" s="155" t="str">
        <f>IF('Itemized Order'!BM41="","",'Itemized Order'!BM41)</f>
        <v/>
      </c>
      <c r="BO38" s="155" t="str">
        <f>IF('Itemized Order'!BO41="","",'Itemized Order'!BO41)</f>
        <v/>
      </c>
      <c r="BP38" s="155" t="str">
        <f>IF('Itemized Order'!BP41="","",'Itemized Order'!BP41)</f>
        <v/>
      </c>
      <c r="BQ38" s="155" t="str">
        <f>IF('Itemized Order'!BQ41="","",'Itemized Order'!BQ41)</f>
        <v/>
      </c>
      <c r="BR38" s="155" t="str">
        <f>IF('Itemized Order'!BR41="","",'Itemized Order'!BR41)</f>
        <v/>
      </c>
      <c r="BS38" s="155" t="str">
        <f>IF('Itemized Order'!BS41="","",'Itemized Order'!BS41)</f>
        <v/>
      </c>
      <c r="BU38" s="155" t="str">
        <f>IF('Itemized Order'!BU41="","",'Itemized Order'!BU41)</f>
        <v/>
      </c>
      <c r="BV38" s="155" t="str">
        <f>IF('Itemized Order'!BV41="","",'Itemized Order'!BV41)</f>
        <v/>
      </c>
      <c r="BW38" s="155" t="str">
        <f>IF('Itemized Order'!BW41="","",'Itemized Order'!BW41)</f>
        <v/>
      </c>
      <c r="BX38" s="155" t="str">
        <f>IF('Itemized Order'!BX41="","",'Itemized Order'!BX41)</f>
        <v/>
      </c>
      <c r="BY38" s="155" t="str">
        <f>IF('Itemized Order'!BY41="","",'Itemized Order'!BY41)</f>
        <v/>
      </c>
      <c r="CA38" s="155" t="str">
        <f>IF('Itemized Order'!CA41="","",'Itemized Order'!CA41)</f>
        <v/>
      </c>
      <c r="CB38" s="155" t="str">
        <f>IF('Itemized Order'!CB41="","",'Itemized Order'!CB41)</f>
        <v/>
      </c>
      <c r="CC38" s="155" t="str">
        <f>IF('Itemized Order'!CC41="","",'Itemized Order'!CC41)</f>
        <v/>
      </c>
      <c r="CD38" s="155" t="str">
        <f>IF('Itemized Order'!CD41="","",'Itemized Order'!CD41)</f>
        <v/>
      </c>
      <c r="CE38" s="155" t="str">
        <f>IF('Itemized Order'!CE41="","",'Itemized Order'!CE41)</f>
        <v/>
      </c>
    </row>
    <row r="39" spans="1:83" x14ac:dyDescent="0.3">
      <c r="A39" s="155" t="str">
        <f>IF('Itemized Order'!A42="","",'Itemized Order'!A42)</f>
        <v/>
      </c>
      <c r="B39" s="155" t="str">
        <f>IF('Itemized Order'!B42="","",'Itemized Order'!B42)</f>
        <v/>
      </c>
      <c r="C39" s="155" t="str">
        <f>IF('Itemized Order'!C42="","",'Itemized Order'!C42)</f>
        <v/>
      </c>
      <c r="D39" s="155" t="str">
        <f>IF('Itemized Order'!D42="","",'Itemized Order'!D42)</f>
        <v/>
      </c>
      <c r="E39" s="183" t="str">
        <f>IF('Itemized Order'!E42="","",'Itemized Order'!E42)</f>
        <v/>
      </c>
      <c r="G39" s="155" t="str">
        <f>IF('Itemized Order'!G42="","",'Itemized Order'!G42)</f>
        <v/>
      </c>
      <c r="H39" s="155" t="str">
        <f>IF('Itemized Order'!H42="","",'Itemized Order'!H42)</f>
        <v/>
      </c>
      <c r="I39" s="155" t="str">
        <f>IF('Itemized Order'!I42="","",'Itemized Order'!I42)</f>
        <v/>
      </c>
      <c r="J39" s="155" t="str">
        <f>IF('Itemized Order'!J42="","",'Itemized Order'!J42)</f>
        <v/>
      </c>
      <c r="K39" s="155" t="str">
        <f>IF('Itemized Order'!K42="","",'Itemized Order'!K42)</f>
        <v/>
      </c>
      <c r="M39" s="155" t="str">
        <f>IF('Itemized Order'!M42="","",'Itemized Order'!M42)</f>
        <v/>
      </c>
      <c r="N39" s="155" t="str">
        <f>IF('Itemized Order'!N42="","",'Itemized Order'!N42)</f>
        <v/>
      </c>
      <c r="O39" s="155" t="str">
        <f>IF('Itemized Order'!O42="","",'Itemized Order'!O42)</f>
        <v/>
      </c>
      <c r="P39" s="155" t="str">
        <f>IF('Itemized Order'!P42="","",'Itemized Order'!P42)</f>
        <v/>
      </c>
      <c r="Q39" s="155" t="str">
        <f>IF('Itemized Order'!Q42="","",'Itemized Order'!Q42)</f>
        <v/>
      </c>
      <c r="S39" s="155" t="str">
        <f>IF('Itemized Order'!S42="","",'Itemized Order'!S42)</f>
        <v/>
      </c>
      <c r="T39" s="155" t="str">
        <f>IF('Itemized Order'!T42="","",'Itemized Order'!T42)</f>
        <v/>
      </c>
      <c r="U39" s="155" t="str">
        <f>IF('Itemized Order'!U42="","",'Itemized Order'!U42)</f>
        <v/>
      </c>
      <c r="V39" s="155" t="str">
        <f>IF('Itemized Order'!V42="","",'Itemized Order'!V42)</f>
        <v/>
      </c>
      <c r="W39" s="155" t="str">
        <f>IF('Itemized Order'!W42="","",'Itemized Order'!W42)</f>
        <v/>
      </c>
      <c r="Y39" s="155" t="str">
        <f>IF('Itemized Order'!Y42="","",'Itemized Order'!Y42)</f>
        <v/>
      </c>
      <c r="Z39" s="155" t="str">
        <f>IF('Itemized Order'!Z42="","",'Itemized Order'!Z42)</f>
        <v/>
      </c>
      <c r="AA39" s="155" t="str">
        <f>IF('Itemized Order'!AA42="","",'Itemized Order'!AA42)</f>
        <v/>
      </c>
      <c r="AB39" s="155" t="str">
        <f>IF('Itemized Order'!AB42="","",'Itemized Order'!AB42)</f>
        <v/>
      </c>
      <c r="AC39" s="155" t="str">
        <f>IF('Itemized Order'!AC42="","",'Itemized Order'!AC42)</f>
        <v/>
      </c>
      <c r="AE39" s="155" t="str">
        <f>IF('Itemized Order'!AE42="","",'Itemized Order'!AE42)</f>
        <v/>
      </c>
      <c r="AF39" s="155" t="str">
        <f>IF('Itemized Order'!AF42="","",'Itemized Order'!AF42)</f>
        <v/>
      </c>
      <c r="AG39" s="155" t="str">
        <f>IF('Itemized Order'!AG42="","",'Itemized Order'!AG42)</f>
        <v/>
      </c>
      <c r="AH39" s="155" t="str">
        <f>IF('Itemized Order'!AH42="","",'Itemized Order'!AH42)</f>
        <v/>
      </c>
      <c r="AI39" s="155" t="str">
        <f>IF('Itemized Order'!AI42="","",'Itemized Order'!AI42)</f>
        <v/>
      </c>
      <c r="AK39" s="155" t="str">
        <f>IF('Itemized Order'!AK42="","",'Itemized Order'!AK42)</f>
        <v/>
      </c>
      <c r="AL39" s="155" t="str">
        <f>IF('Itemized Order'!AL42="","",'Itemized Order'!AL42)</f>
        <v/>
      </c>
      <c r="AM39" s="155" t="str">
        <f>IF('Itemized Order'!AM42="","",'Itemized Order'!AM42)</f>
        <v/>
      </c>
      <c r="AN39" s="155" t="str">
        <f>IF('Itemized Order'!AN42="","",'Itemized Order'!AN42)</f>
        <v/>
      </c>
      <c r="AO39" s="155" t="str">
        <f>IF('Itemized Order'!AO42="","",'Itemized Order'!AO42)</f>
        <v/>
      </c>
      <c r="AQ39" s="155" t="str">
        <f>IF('Itemized Order'!AQ42="","",'Itemized Order'!AQ42)</f>
        <v/>
      </c>
      <c r="AR39" s="155" t="str">
        <f>IF('Itemized Order'!AR42="","",'Itemized Order'!AR42)</f>
        <v/>
      </c>
      <c r="AS39" s="155" t="str">
        <f>IF('Itemized Order'!AS42="","",'Itemized Order'!AS42)</f>
        <v/>
      </c>
      <c r="AT39" s="155" t="str">
        <f>IF('Itemized Order'!AT42="","",'Itemized Order'!AT42)</f>
        <v/>
      </c>
      <c r="AU39" s="155" t="str">
        <f>IF('Itemized Order'!AU42="","",'Itemized Order'!AU42)</f>
        <v/>
      </c>
      <c r="AW39" s="155" t="str">
        <f>IF('Itemized Order'!AW42="","",'Itemized Order'!AW42)</f>
        <v/>
      </c>
      <c r="AX39" s="155" t="str">
        <f>IF('Itemized Order'!AX42="","",'Itemized Order'!AX42)</f>
        <v/>
      </c>
      <c r="AY39" s="155" t="str">
        <f>IF('Itemized Order'!AY42="","",'Itemized Order'!AY42)</f>
        <v/>
      </c>
      <c r="AZ39" s="155" t="str">
        <f>IF('Itemized Order'!AZ42="","",'Itemized Order'!AZ42)</f>
        <v/>
      </c>
      <c r="BA39" s="155" t="str">
        <f>IF('Itemized Order'!BA42="","",'Itemized Order'!BA42)</f>
        <v/>
      </c>
      <c r="BC39" s="155" t="str">
        <f>IF('Itemized Order'!BC42="","",'Itemized Order'!BC42)</f>
        <v/>
      </c>
      <c r="BD39" s="155" t="str">
        <f>IF('Itemized Order'!BD42="","",'Itemized Order'!BD42)</f>
        <v/>
      </c>
      <c r="BE39" s="155" t="str">
        <f>IF('Itemized Order'!BE42="","",'Itemized Order'!BE42)</f>
        <v/>
      </c>
      <c r="BF39" s="155" t="str">
        <f>IF('Itemized Order'!BF42="","",'Itemized Order'!BF42)</f>
        <v/>
      </c>
      <c r="BG39" s="155" t="str">
        <f>IF('Itemized Order'!BG42="","",'Itemized Order'!BG42)</f>
        <v/>
      </c>
      <c r="BI39" s="155" t="str">
        <f>IF('Itemized Order'!BI42="","",'Itemized Order'!BI42)</f>
        <v/>
      </c>
      <c r="BJ39" s="155" t="str">
        <f>IF('Itemized Order'!BJ42="","",'Itemized Order'!BJ42)</f>
        <v/>
      </c>
      <c r="BK39" s="155" t="str">
        <f>IF('Itemized Order'!BK42="","",'Itemized Order'!BK42)</f>
        <v/>
      </c>
      <c r="BL39" s="155" t="str">
        <f>IF('Itemized Order'!BL42="","",'Itemized Order'!BL42)</f>
        <v/>
      </c>
      <c r="BM39" s="155" t="str">
        <f>IF('Itemized Order'!BM42="","",'Itemized Order'!BM42)</f>
        <v/>
      </c>
      <c r="BO39" s="155" t="str">
        <f>IF('Itemized Order'!BO42="","",'Itemized Order'!BO42)</f>
        <v/>
      </c>
      <c r="BP39" s="155" t="str">
        <f>IF('Itemized Order'!BP42="","",'Itemized Order'!BP42)</f>
        <v/>
      </c>
      <c r="BQ39" s="155" t="str">
        <f>IF('Itemized Order'!BQ42="","",'Itemized Order'!BQ42)</f>
        <v/>
      </c>
      <c r="BR39" s="155" t="str">
        <f>IF('Itemized Order'!BR42="","",'Itemized Order'!BR42)</f>
        <v/>
      </c>
      <c r="BS39" s="155" t="str">
        <f>IF('Itemized Order'!BS42="","",'Itemized Order'!BS42)</f>
        <v/>
      </c>
      <c r="BU39" s="155" t="str">
        <f>IF('Itemized Order'!BU42="","",'Itemized Order'!BU42)</f>
        <v/>
      </c>
      <c r="BV39" s="155" t="str">
        <f>IF('Itemized Order'!BV42="","",'Itemized Order'!BV42)</f>
        <v/>
      </c>
      <c r="BW39" s="155" t="str">
        <f>IF('Itemized Order'!BW42="","",'Itemized Order'!BW42)</f>
        <v/>
      </c>
      <c r="BX39" s="155" t="str">
        <f>IF('Itemized Order'!BX42="","",'Itemized Order'!BX42)</f>
        <v/>
      </c>
      <c r="BY39" s="155" t="str">
        <f>IF('Itemized Order'!BY42="","",'Itemized Order'!BY42)</f>
        <v/>
      </c>
      <c r="CA39" s="155" t="str">
        <f>IF('Itemized Order'!CA42="","",'Itemized Order'!CA42)</f>
        <v/>
      </c>
      <c r="CB39" s="155" t="str">
        <f>IF('Itemized Order'!CB42="","",'Itemized Order'!CB42)</f>
        <v/>
      </c>
      <c r="CC39" s="155" t="str">
        <f>IF('Itemized Order'!CC42="","",'Itemized Order'!CC42)</f>
        <v/>
      </c>
      <c r="CD39" s="155" t="str">
        <f>IF('Itemized Order'!CD42="","",'Itemized Order'!CD42)</f>
        <v/>
      </c>
      <c r="CE39" s="155" t="str">
        <f>IF('Itemized Order'!CE42="","",'Itemized Order'!CE42)</f>
        <v/>
      </c>
    </row>
    <row r="40" spans="1:83" x14ac:dyDescent="0.3">
      <c r="A40" s="155" t="str">
        <f>IF('Itemized Order'!A43="","",'Itemized Order'!A43)</f>
        <v/>
      </c>
      <c r="B40" s="155" t="str">
        <f>IF('Itemized Order'!B43="","",'Itemized Order'!B43)</f>
        <v/>
      </c>
      <c r="C40" s="155" t="str">
        <f>IF('Itemized Order'!C43="","",'Itemized Order'!C43)</f>
        <v/>
      </c>
      <c r="D40" s="155" t="str">
        <f>IF('Itemized Order'!D43="","",'Itemized Order'!D43)</f>
        <v/>
      </c>
      <c r="E40" s="183" t="str">
        <f>IF('Itemized Order'!E43="","",'Itemized Order'!E43)</f>
        <v/>
      </c>
      <c r="G40" s="155" t="str">
        <f>IF('Itemized Order'!G43="","",'Itemized Order'!G43)</f>
        <v/>
      </c>
      <c r="H40" s="155" t="str">
        <f>IF('Itemized Order'!H43="","",'Itemized Order'!H43)</f>
        <v/>
      </c>
      <c r="I40" s="155" t="str">
        <f>IF('Itemized Order'!I43="","",'Itemized Order'!I43)</f>
        <v/>
      </c>
      <c r="J40" s="155" t="str">
        <f>IF('Itemized Order'!J43="","",'Itemized Order'!J43)</f>
        <v/>
      </c>
      <c r="K40" s="155" t="str">
        <f>IF('Itemized Order'!K43="","",'Itemized Order'!K43)</f>
        <v/>
      </c>
      <c r="M40" s="155" t="str">
        <f>IF('Itemized Order'!M43="","",'Itemized Order'!M43)</f>
        <v/>
      </c>
      <c r="N40" s="155" t="str">
        <f>IF('Itemized Order'!N43="","",'Itemized Order'!N43)</f>
        <v/>
      </c>
      <c r="O40" s="155" t="str">
        <f>IF('Itemized Order'!O43="","",'Itemized Order'!O43)</f>
        <v/>
      </c>
      <c r="P40" s="155" t="str">
        <f>IF('Itemized Order'!P43="","",'Itemized Order'!P43)</f>
        <v/>
      </c>
      <c r="Q40" s="155" t="str">
        <f>IF('Itemized Order'!Q43="","",'Itemized Order'!Q43)</f>
        <v/>
      </c>
      <c r="S40" s="155" t="str">
        <f>IF('Itemized Order'!S43="","",'Itemized Order'!S43)</f>
        <v/>
      </c>
      <c r="T40" s="155" t="str">
        <f>IF('Itemized Order'!T43="","",'Itemized Order'!T43)</f>
        <v/>
      </c>
      <c r="U40" s="155" t="str">
        <f>IF('Itemized Order'!U43="","",'Itemized Order'!U43)</f>
        <v/>
      </c>
      <c r="V40" s="155" t="str">
        <f>IF('Itemized Order'!V43="","",'Itemized Order'!V43)</f>
        <v/>
      </c>
      <c r="W40" s="155" t="str">
        <f>IF('Itemized Order'!W43="","",'Itemized Order'!W43)</f>
        <v/>
      </c>
      <c r="Y40" s="155" t="str">
        <f>IF('Itemized Order'!Y43="","",'Itemized Order'!Y43)</f>
        <v/>
      </c>
      <c r="Z40" s="155" t="str">
        <f>IF('Itemized Order'!Z43="","",'Itemized Order'!Z43)</f>
        <v/>
      </c>
      <c r="AA40" s="155" t="str">
        <f>IF('Itemized Order'!AA43="","",'Itemized Order'!AA43)</f>
        <v/>
      </c>
      <c r="AB40" s="155" t="str">
        <f>IF('Itemized Order'!AB43="","",'Itemized Order'!AB43)</f>
        <v/>
      </c>
      <c r="AC40" s="155" t="str">
        <f>IF('Itemized Order'!AC43="","",'Itemized Order'!AC43)</f>
        <v/>
      </c>
      <c r="AE40" s="155" t="str">
        <f>IF('Itemized Order'!AE43="","",'Itemized Order'!AE43)</f>
        <v/>
      </c>
      <c r="AF40" s="155" t="str">
        <f>IF('Itemized Order'!AF43="","",'Itemized Order'!AF43)</f>
        <v/>
      </c>
      <c r="AG40" s="155" t="str">
        <f>IF('Itemized Order'!AG43="","",'Itemized Order'!AG43)</f>
        <v/>
      </c>
      <c r="AH40" s="155" t="str">
        <f>IF('Itemized Order'!AH43="","",'Itemized Order'!AH43)</f>
        <v/>
      </c>
      <c r="AI40" s="155" t="str">
        <f>IF('Itemized Order'!AI43="","",'Itemized Order'!AI43)</f>
        <v/>
      </c>
      <c r="AK40" s="155" t="str">
        <f>IF('Itemized Order'!AK43="","",'Itemized Order'!AK43)</f>
        <v/>
      </c>
      <c r="AL40" s="155" t="str">
        <f>IF('Itemized Order'!AL43="","",'Itemized Order'!AL43)</f>
        <v/>
      </c>
      <c r="AM40" s="155" t="str">
        <f>IF('Itemized Order'!AM43="","",'Itemized Order'!AM43)</f>
        <v/>
      </c>
      <c r="AN40" s="155" t="str">
        <f>IF('Itemized Order'!AN43="","",'Itemized Order'!AN43)</f>
        <v/>
      </c>
      <c r="AO40" s="155" t="str">
        <f>IF('Itemized Order'!AO43="","",'Itemized Order'!AO43)</f>
        <v/>
      </c>
      <c r="AQ40" s="155" t="str">
        <f>IF('Itemized Order'!AQ43="","",'Itemized Order'!AQ43)</f>
        <v/>
      </c>
      <c r="AR40" s="155" t="str">
        <f>IF('Itemized Order'!AR43="","",'Itemized Order'!AR43)</f>
        <v/>
      </c>
      <c r="AS40" s="155" t="str">
        <f>IF('Itemized Order'!AS43="","",'Itemized Order'!AS43)</f>
        <v/>
      </c>
      <c r="AT40" s="155" t="str">
        <f>IF('Itemized Order'!AT43="","",'Itemized Order'!AT43)</f>
        <v/>
      </c>
      <c r="AU40" s="155" t="str">
        <f>IF('Itemized Order'!AU43="","",'Itemized Order'!AU43)</f>
        <v/>
      </c>
      <c r="AW40" s="155" t="str">
        <f>IF('Itemized Order'!AW43="","",'Itemized Order'!AW43)</f>
        <v/>
      </c>
      <c r="AX40" s="155" t="str">
        <f>IF('Itemized Order'!AX43="","",'Itemized Order'!AX43)</f>
        <v/>
      </c>
      <c r="AY40" s="155" t="str">
        <f>IF('Itemized Order'!AY43="","",'Itemized Order'!AY43)</f>
        <v/>
      </c>
      <c r="AZ40" s="155" t="str">
        <f>IF('Itemized Order'!AZ43="","",'Itemized Order'!AZ43)</f>
        <v/>
      </c>
      <c r="BA40" s="155" t="str">
        <f>IF('Itemized Order'!BA43="","",'Itemized Order'!BA43)</f>
        <v/>
      </c>
      <c r="BC40" s="155" t="str">
        <f>IF('Itemized Order'!BC43="","",'Itemized Order'!BC43)</f>
        <v/>
      </c>
      <c r="BD40" s="155" t="str">
        <f>IF('Itemized Order'!BD43="","",'Itemized Order'!BD43)</f>
        <v/>
      </c>
      <c r="BE40" s="155" t="str">
        <f>IF('Itemized Order'!BE43="","",'Itemized Order'!BE43)</f>
        <v/>
      </c>
      <c r="BF40" s="155" t="str">
        <f>IF('Itemized Order'!BF43="","",'Itemized Order'!BF43)</f>
        <v/>
      </c>
      <c r="BG40" s="155" t="str">
        <f>IF('Itemized Order'!BG43="","",'Itemized Order'!BG43)</f>
        <v/>
      </c>
      <c r="BI40" s="155" t="str">
        <f>IF('Itemized Order'!BI43="","",'Itemized Order'!BI43)</f>
        <v/>
      </c>
      <c r="BJ40" s="155" t="str">
        <f>IF('Itemized Order'!BJ43="","",'Itemized Order'!BJ43)</f>
        <v/>
      </c>
      <c r="BK40" s="155" t="str">
        <f>IF('Itemized Order'!BK43="","",'Itemized Order'!BK43)</f>
        <v/>
      </c>
      <c r="BL40" s="155" t="str">
        <f>IF('Itemized Order'!BL43="","",'Itemized Order'!BL43)</f>
        <v/>
      </c>
      <c r="BM40" s="155" t="str">
        <f>IF('Itemized Order'!BM43="","",'Itemized Order'!BM43)</f>
        <v/>
      </c>
      <c r="BO40" s="155" t="str">
        <f>IF('Itemized Order'!BO43="","",'Itemized Order'!BO43)</f>
        <v/>
      </c>
      <c r="BP40" s="155" t="str">
        <f>IF('Itemized Order'!BP43="","",'Itemized Order'!BP43)</f>
        <v/>
      </c>
      <c r="BQ40" s="155" t="str">
        <f>IF('Itemized Order'!BQ43="","",'Itemized Order'!BQ43)</f>
        <v/>
      </c>
      <c r="BR40" s="155" t="str">
        <f>IF('Itemized Order'!BR43="","",'Itemized Order'!BR43)</f>
        <v/>
      </c>
      <c r="BS40" s="155" t="str">
        <f>IF('Itemized Order'!BS43="","",'Itemized Order'!BS43)</f>
        <v/>
      </c>
      <c r="BU40" s="155" t="str">
        <f>IF('Itemized Order'!BU43="","",'Itemized Order'!BU43)</f>
        <v/>
      </c>
      <c r="BV40" s="155" t="str">
        <f>IF('Itemized Order'!BV43="","",'Itemized Order'!BV43)</f>
        <v/>
      </c>
      <c r="BW40" s="155" t="str">
        <f>IF('Itemized Order'!BW43="","",'Itemized Order'!BW43)</f>
        <v/>
      </c>
      <c r="BX40" s="155" t="str">
        <f>IF('Itemized Order'!BX43="","",'Itemized Order'!BX43)</f>
        <v/>
      </c>
      <c r="BY40" s="155" t="str">
        <f>IF('Itemized Order'!BY43="","",'Itemized Order'!BY43)</f>
        <v/>
      </c>
      <c r="CA40" s="155" t="str">
        <f>IF('Itemized Order'!CA43="","",'Itemized Order'!CA43)</f>
        <v/>
      </c>
      <c r="CB40" s="155" t="str">
        <f>IF('Itemized Order'!CB43="","",'Itemized Order'!CB43)</f>
        <v/>
      </c>
      <c r="CC40" s="155" t="str">
        <f>IF('Itemized Order'!CC43="","",'Itemized Order'!CC43)</f>
        <v/>
      </c>
      <c r="CD40" s="155" t="str">
        <f>IF('Itemized Order'!CD43="","",'Itemized Order'!CD43)</f>
        <v/>
      </c>
      <c r="CE40" s="155" t="str">
        <f>IF('Itemized Order'!CE43="","",'Itemized Order'!CE43)</f>
        <v/>
      </c>
    </row>
    <row r="41" spans="1:83" x14ac:dyDescent="0.3">
      <c r="A41" s="155" t="str">
        <f>IF('Itemized Order'!A44="","",'Itemized Order'!A44)</f>
        <v/>
      </c>
      <c r="B41" s="155" t="str">
        <f>IF('Itemized Order'!B44="","",'Itemized Order'!B44)</f>
        <v/>
      </c>
      <c r="C41" s="155" t="str">
        <f>IF('Itemized Order'!C44="","",'Itemized Order'!C44)</f>
        <v/>
      </c>
      <c r="D41" s="155" t="str">
        <f>IF('Itemized Order'!D44="","",'Itemized Order'!D44)</f>
        <v/>
      </c>
      <c r="E41" s="183" t="str">
        <f>IF('Itemized Order'!E44="","",'Itemized Order'!E44)</f>
        <v/>
      </c>
      <c r="G41" s="155" t="str">
        <f>IF('Itemized Order'!G44="","",'Itemized Order'!G44)</f>
        <v/>
      </c>
      <c r="H41" s="155" t="str">
        <f>IF('Itemized Order'!H44="","",'Itemized Order'!H44)</f>
        <v/>
      </c>
      <c r="I41" s="155" t="str">
        <f>IF('Itemized Order'!I44="","",'Itemized Order'!I44)</f>
        <v/>
      </c>
      <c r="J41" s="155" t="str">
        <f>IF('Itemized Order'!J44="","",'Itemized Order'!J44)</f>
        <v/>
      </c>
      <c r="K41" s="155" t="str">
        <f>IF('Itemized Order'!K44="","",'Itemized Order'!K44)</f>
        <v/>
      </c>
      <c r="M41" s="155" t="str">
        <f>IF('Itemized Order'!M44="","",'Itemized Order'!M44)</f>
        <v/>
      </c>
      <c r="N41" s="155" t="str">
        <f>IF('Itemized Order'!N44="","",'Itemized Order'!N44)</f>
        <v/>
      </c>
      <c r="O41" s="155" t="str">
        <f>IF('Itemized Order'!O44="","",'Itemized Order'!O44)</f>
        <v/>
      </c>
      <c r="P41" s="155" t="str">
        <f>IF('Itemized Order'!P44="","",'Itemized Order'!P44)</f>
        <v/>
      </c>
      <c r="Q41" s="155" t="str">
        <f>IF('Itemized Order'!Q44="","",'Itemized Order'!Q44)</f>
        <v/>
      </c>
      <c r="S41" s="155" t="str">
        <f>IF('Itemized Order'!S44="","",'Itemized Order'!S44)</f>
        <v/>
      </c>
      <c r="T41" s="155" t="str">
        <f>IF('Itemized Order'!T44="","",'Itemized Order'!T44)</f>
        <v/>
      </c>
      <c r="U41" s="155" t="str">
        <f>IF('Itemized Order'!U44="","",'Itemized Order'!U44)</f>
        <v/>
      </c>
      <c r="V41" s="155" t="str">
        <f>IF('Itemized Order'!V44="","",'Itemized Order'!V44)</f>
        <v/>
      </c>
      <c r="W41" s="155" t="str">
        <f>IF('Itemized Order'!W44="","",'Itemized Order'!W44)</f>
        <v/>
      </c>
      <c r="Y41" s="155" t="str">
        <f>IF('Itemized Order'!Y44="","",'Itemized Order'!Y44)</f>
        <v/>
      </c>
      <c r="Z41" s="155" t="str">
        <f>IF('Itemized Order'!Z44="","",'Itemized Order'!Z44)</f>
        <v/>
      </c>
      <c r="AA41" s="155" t="str">
        <f>IF('Itemized Order'!AA44="","",'Itemized Order'!AA44)</f>
        <v/>
      </c>
      <c r="AB41" s="155" t="str">
        <f>IF('Itemized Order'!AB44="","",'Itemized Order'!AB44)</f>
        <v/>
      </c>
      <c r="AC41" s="155" t="str">
        <f>IF('Itemized Order'!AC44="","",'Itemized Order'!AC44)</f>
        <v/>
      </c>
      <c r="AE41" s="155" t="str">
        <f>IF('Itemized Order'!AE44="","",'Itemized Order'!AE44)</f>
        <v/>
      </c>
      <c r="AF41" s="155" t="str">
        <f>IF('Itemized Order'!AF44="","",'Itemized Order'!AF44)</f>
        <v/>
      </c>
      <c r="AG41" s="155" t="str">
        <f>IF('Itemized Order'!AG44="","",'Itemized Order'!AG44)</f>
        <v/>
      </c>
      <c r="AH41" s="155" t="str">
        <f>IF('Itemized Order'!AH44="","",'Itemized Order'!AH44)</f>
        <v/>
      </c>
      <c r="AI41" s="155" t="str">
        <f>IF('Itemized Order'!AI44="","",'Itemized Order'!AI44)</f>
        <v/>
      </c>
      <c r="AK41" s="155" t="str">
        <f>IF('Itemized Order'!AK44="","",'Itemized Order'!AK44)</f>
        <v/>
      </c>
      <c r="AL41" s="155" t="str">
        <f>IF('Itemized Order'!AL44="","",'Itemized Order'!AL44)</f>
        <v/>
      </c>
      <c r="AM41" s="155" t="str">
        <f>IF('Itemized Order'!AM44="","",'Itemized Order'!AM44)</f>
        <v/>
      </c>
      <c r="AN41" s="155" t="str">
        <f>IF('Itemized Order'!AN44="","",'Itemized Order'!AN44)</f>
        <v/>
      </c>
      <c r="AO41" s="155" t="str">
        <f>IF('Itemized Order'!AO44="","",'Itemized Order'!AO44)</f>
        <v/>
      </c>
      <c r="AQ41" s="155" t="str">
        <f>IF('Itemized Order'!AQ44="","",'Itemized Order'!AQ44)</f>
        <v/>
      </c>
      <c r="AR41" s="155" t="str">
        <f>IF('Itemized Order'!AR44="","",'Itemized Order'!AR44)</f>
        <v/>
      </c>
      <c r="AS41" s="155" t="str">
        <f>IF('Itemized Order'!AS44="","",'Itemized Order'!AS44)</f>
        <v/>
      </c>
      <c r="AT41" s="155" t="str">
        <f>IF('Itemized Order'!AT44="","",'Itemized Order'!AT44)</f>
        <v/>
      </c>
      <c r="AU41" s="155" t="str">
        <f>IF('Itemized Order'!AU44="","",'Itemized Order'!AU44)</f>
        <v/>
      </c>
      <c r="AW41" s="155" t="str">
        <f>IF('Itemized Order'!AW44="","",'Itemized Order'!AW44)</f>
        <v/>
      </c>
      <c r="AX41" s="155" t="str">
        <f>IF('Itemized Order'!AX44="","",'Itemized Order'!AX44)</f>
        <v/>
      </c>
      <c r="AY41" s="155" t="str">
        <f>IF('Itemized Order'!AY44="","",'Itemized Order'!AY44)</f>
        <v/>
      </c>
      <c r="AZ41" s="155" t="str">
        <f>IF('Itemized Order'!AZ44="","",'Itemized Order'!AZ44)</f>
        <v/>
      </c>
      <c r="BA41" s="155" t="str">
        <f>IF('Itemized Order'!BA44="","",'Itemized Order'!BA44)</f>
        <v/>
      </c>
      <c r="BC41" s="155" t="str">
        <f>IF('Itemized Order'!BC44="","",'Itemized Order'!BC44)</f>
        <v/>
      </c>
      <c r="BD41" s="155" t="str">
        <f>IF('Itemized Order'!BD44="","",'Itemized Order'!BD44)</f>
        <v/>
      </c>
      <c r="BE41" s="155" t="str">
        <f>IF('Itemized Order'!BE44="","",'Itemized Order'!BE44)</f>
        <v/>
      </c>
      <c r="BF41" s="155" t="str">
        <f>IF('Itemized Order'!BF44="","",'Itemized Order'!BF44)</f>
        <v/>
      </c>
      <c r="BG41" s="155" t="str">
        <f>IF('Itemized Order'!BG44="","",'Itemized Order'!BG44)</f>
        <v/>
      </c>
      <c r="BI41" s="155" t="str">
        <f>IF('Itemized Order'!BI44="","",'Itemized Order'!BI44)</f>
        <v/>
      </c>
      <c r="BJ41" s="155" t="str">
        <f>IF('Itemized Order'!BJ44="","",'Itemized Order'!BJ44)</f>
        <v/>
      </c>
      <c r="BK41" s="155" t="str">
        <f>IF('Itemized Order'!BK44="","",'Itemized Order'!BK44)</f>
        <v/>
      </c>
      <c r="BL41" s="155" t="str">
        <f>IF('Itemized Order'!BL44="","",'Itemized Order'!BL44)</f>
        <v/>
      </c>
      <c r="BM41" s="155" t="str">
        <f>IF('Itemized Order'!BM44="","",'Itemized Order'!BM44)</f>
        <v/>
      </c>
      <c r="BO41" s="155" t="str">
        <f>IF('Itemized Order'!BO44="","",'Itemized Order'!BO44)</f>
        <v/>
      </c>
      <c r="BP41" s="155" t="str">
        <f>IF('Itemized Order'!BP44="","",'Itemized Order'!BP44)</f>
        <v/>
      </c>
      <c r="BQ41" s="155" t="str">
        <f>IF('Itemized Order'!BQ44="","",'Itemized Order'!BQ44)</f>
        <v/>
      </c>
      <c r="BR41" s="155" t="str">
        <f>IF('Itemized Order'!BR44="","",'Itemized Order'!BR44)</f>
        <v/>
      </c>
      <c r="BS41" s="155" t="str">
        <f>IF('Itemized Order'!BS44="","",'Itemized Order'!BS44)</f>
        <v/>
      </c>
      <c r="BU41" s="155" t="str">
        <f>IF('Itemized Order'!BU44="","",'Itemized Order'!BU44)</f>
        <v/>
      </c>
      <c r="BV41" s="155" t="str">
        <f>IF('Itemized Order'!BV44="","",'Itemized Order'!BV44)</f>
        <v/>
      </c>
      <c r="BW41" s="155" t="str">
        <f>IF('Itemized Order'!BW44="","",'Itemized Order'!BW44)</f>
        <v/>
      </c>
      <c r="BX41" s="155" t="str">
        <f>IF('Itemized Order'!BX44="","",'Itemized Order'!BX44)</f>
        <v/>
      </c>
      <c r="BY41" s="155" t="str">
        <f>IF('Itemized Order'!BY44="","",'Itemized Order'!BY44)</f>
        <v/>
      </c>
      <c r="CA41" s="155" t="str">
        <f>IF('Itemized Order'!CA44="","",'Itemized Order'!CA44)</f>
        <v/>
      </c>
      <c r="CB41" s="155" t="str">
        <f>IF('Itemized Order'!CB44="","",'Itemized Order'!CB44)</f>
        <v/>
      </c>
      <c r="CC41" s="155" t="str">
        <f>IF('Itemized Order'!CC44="","",'Itemized Order'!CC44)</f>
        <v/>
      </c>
      <c r="CD41" s="155" t="str">
        <f>IF('Itemized Order'!CD44="","",'Itemized Order'!CD44)</f>
        <v/>
      </c>
      <c r="CE41" s="155" t="str">
        <f>IF('Itemized Order'!CE44="","",'Itemized Order'!CE44)</f>
        <v/>
      </c>
    </row>
    <row r="42" spans="1:83" x14ac:dyDescent="0.3">
      <c r="A42" s="155" t="str">
        <f>IF('Itemized Order'!A45="","",'Itemized Order'!A45)</f>
        <v/>
      </c>
      <c r="B42" s="155" t="str">
        <f>IF('Itemized Order'!B45="","",'Itemized Order'!B45)</f>
        <v/>
      </c>
      <c r="C42" s="155" t="str">
        <f>IF('Itemized Order'!C45="","",'Itemized Order'!C45)</f>
        <v/>
      </c>
      <c r="D42" s="155" t="str">
        <f>IF('Itemized Order'!D45="","",'Itemized Order'!D45)</f>
        <v/>
      </c>
      <c r="E42" s="183" t="str">
        <f>IF('Itemized Order'!E45="","",'Itemized Order'!E45)</f>
        <v/>
      </c>
      <c r="G42" s="155" t="str">
        <f>IF('Itemized Order'!G45="","",'Itemized Order'!G45)</f>
        <v/>
      </c>
      <c r="H42" s="155" t="str">
        <f>IF('Itemized Order'!H45="","",'Itemized Order'!H45)</f>
        <v/>
      </c>
      <c r="I42" s="155" t="str">
        <f>IF('Itemized Order'!I45="","",'Itemized Order'!I45)</f>
        <v/>
      </c>
      <c r="J42" s="155" t="str">
        <f>IF('Itemized Order'!J45="","",'Itemized Order'!J45)</f>
        <v/>
      </c>
      <c r="K42" s="155" t="str">
        <f>IF('Itemized Order'!K45="","",'Itemized Order'!K45)</f>
        <v/>
      </c>
      <c r="M42" s="155" t="str">
        <f>IF('Itemized Order'!M45="","",'Itemized Order'!M45)</f>
        <v/>
      </c>
      <c r="N42" s="155" t="str">
        <f>IF('Itemized Order'!N45="","",'Itemized Order'!N45)</f>
        <v/>
      </c>
      <c r="O42" s="155" t="str">
        <f>IF('Itemized Order'!O45="","",'Itemized Order'!O45)</f>
        <v/>
      </c>
      <c r="P42" s="155" t="str">
        <f>IF('Itemized Order'!P45="","",'Itemized Order'!P45)</f>
        <v/>
      </c>
      <c r="Q42" s="155" t="str">
        <f>IF('Itemized Order'!Q45="","",'Itemized Order'!Q45)</f>
        <v/>
      </c>
      <c r="S42" s="155" t="str">
        <f>IF('Itemized Order'!S45="","",'Itemized Order'!S45)</f>
        <v/>
      </c>
      <c r="T42" s="155" t="str">
        <f>IF('Itemized Order'!T45="","",'Itemized Order'!T45)</f>
        <v/>
      </c>
      <c r="U42" s="155" t="str">
        <f>IF('Itemized Order'!U45="","",'Itemized Order'!U45)</f>
        <v/>
      </c>
      <c r="V42" s="155" t="str">
        <f>IF('Itemized Order'!V45="","",'Itemized Order'!V45)</f>
        <v/>
      </c>
      <c r="W42" s="155" t="str">
        <f>IF('Itemized Order'!W45="","",'Itemized Order'!W45)</f>
        <v/>
      </c>
      <c r="Y42" s="155" t="str">
        <f>IF('Itemized Order'!Y45="","",'Itemized Order'!Y45)</f>
        <v/>
      </c>
      <c r="Z42" s="155" t="str">
        <f>IF('Itemized Order'!Z45="","",'Itemized Order'!Z45)</f>
        <v/>
      </c>
      <c r="AA42" s="155" t="str">
        <f>IF('Itemized Order'!AA45="","",'Itemized Order'!AA45)</f>
        <v/>
      </c>
      <c r="AB42" s="155" t="str">
        <f>IF('Itemized Order'!AB45="","",'Itemized Order'!AB45)</f>
        <v/>
      </c>
      <c r="AC42" s="155" t="str">
        <f>IF('Itemized Order'!AC45="","",'Itemized Order'!AC45)</f>
        <v/>
      </c>
      <c r="AE42" s="155" t="str">
        <f>IF('Itemized Order'!AE45="","",'Itemized Order'!AE45)</f>
        <v/>
      </c>
      <c r="AF42" s="155" t="str">
        <f>IF('Itemized Order'!AF45="","",'Itemized Order'!AF45)</f>
        <v/>
      </c>
      <c r="AG42" s="155" t="str">
        <f>IF('Itemized Order'!AG45="","",'Itemized Order'!AG45)</f>
        <v/>
      </c>
      <c r="AH42" s="155" t="str">
        <f>IF('Itemized Order'!AH45="","",'Itemized Order'!AH45)</f>
        <v/>
      </c>
      <c r="AI42" s="155" t="str">
        <f>IF('Itemized Order'!AI45="","",'Itemized Order'!AI45)</f>
        <v/>
      </c>
      <c r="AK42" s="155" t="str">
        <f>IF('Itemized Order'!AK45="","",'Itemized Order'!AK45)</f>
        <v/>
      </c>
      <c r="AL42" s="155" t="str">
        <f>IF('Itemized Order'!AL45="","",'Itemized Order'!AL45)</f>
        <v/>
      </c>
      <c r="AM42" s="155" t="str">
        <f>IF('Itemized Order'!AM45="","",'Itemized Order'!AM45)</f>
        <v/>
      </c>
      <c r="AN42" s="155" t="str">
        <f>IF('Itemized Order'!AN45="","",'Itemized Order'!AN45)</f>
        <v/>
      </c>
      <c r="AO42" s="155" t="str">
        <f>IF('Itemized Order'!AO45="","",'Itemized Order'!AO45)</f>
        <v/>
      </c>
      <c r="AQ42" s="155" t="str">
        <f>IF('Itemized Order'!AQ45="","",'Itemized Order'!AQ45)</f>
        <v/>
      </c>
      <c r="AR42" s="155" t="str">
        <f>IF('Itemized Order'!AR45="","",'Itemized Order'!AR45)</f>
        <v/>
      </c>
      <c r="AS42" s="155" t="str">
        <f>IF('Itemized Order'!AS45="","",'Itemized Order'!AS45)</f>
        <v/>
      </c>
      <c r="AT42" s="155" t="str">
        <f>IF('Itemized Order'!AT45="","",'Itemized Order'!AT45)</f>
        <v/>
      </c>
      <c r="AU42" s="155" t="str">
        <f>IF('Itemized Order'!AU45="","",'Itemized Order'!AU45)</f>
        <v/>
      </c>
      <c r="AW42" s="155" t="str">
        <f>IF('Itemized Order'!AW45="","",'Itemized Order'!AW45)</f>
        <v/>
      </c>
      <c r="AX42" s="155" t="str">
        <f>IF('Itemized Order'!AX45="","",'Itemized Order'!AX45)</f>
        <v/>
      </c>
      <c r="AY42" s="155" t="str">
        <f>IF('Itemized Order'!AY45="","",'Itemized Order'!AY45)</f>
        <v/>
      </c>
      <c r="AZ42" s="155" t="str">
        <f>IF('Itemized Order'!AZ45="","",'Itemized Order'!AZ45)</f>
        <v/>
      </c>
      <c r="BA42" s="155" t="str">
        <f>IF('Itemized Order'!BA45="","",'Itemized Order'!BA45)</f>
        <v/>
      </c>
      <c r="BC42" s="155" t="str">
        <f>IF('Itemized Order'!BC45="","",'Itemized Order'!BC45)</f>
        <v/>
      </c>
      <c r="BD42" s="155" t="str">
        <f>IF('Itemized Order'!BD45="","",'Itemized Order'!BD45)</f>
        <v/>
      </c>
      <c r="BE42" s="155" t="str">
        <f>IF('Itemized Order'!BE45="","",'Itemized Order'!BE45)</f>
        <v/>
      </c>
      <c r="BF42" s="155" t="str">
        <f>IF('Itemized Order'!BF45="","",'Itemized Order'!BF45)</f>
        <v/>
      </c>
      <c r="BG42" s="155" t="str">
        <f>IF('Itemized Order'!BG45="","",'Itemized Order'!BG45)</f>
        <v/>
      </c>
      <c r="BI42" s="155" t="str">
        <f>IF('Itemized Order'!BI45="","",'Itemized Order'!BI45)</f>
        <v/>
      </c>
      <c r="BJ42" s="155" t="str">
        <f>IF('Itemized Order'!BJ45="","",'Itemized Order'!BJ45)</f>
        <v/>
      </c>
      <c r="BK42" s="155" t="str">
        <f>IF('Itemized Order'!BK45="","",'Itemized Order'!BK45)</f>
        <v/>
      </c>
      <c r="BL42" s="155" t="str">
        <f>IF('Itemized Order'!BL45="","",'Itemized Order'!BL45)</f>
        <v/>
      </c>
      <c r="BM42" s="155" t="str">
        <f>IF('Itemized Order'!BM45="","",'Itemized Order'!BM45)</f>
        <v/>
      </c>
      <c r="BO42" s="155" t="str">
        <f>IF('Itemized Order'!BO45="","",'Itemized Order'!BO45)</f>
        <v/>
      </c>
      <c r="BP42" s="155" t="str">
        <f>IF('Itemized Order'!BP45="","",'Itemized Order'!BP45)</f>
        <v/>
      </c>
      <c r="BQ42" s="155" t="str">
        <f>IF('Itemized Order'!BQ45="","",'Itemized Order'!BQ45)</f>
        <v/>
      </c>
      <c r="BR42" s="155" t="str">
        <f>IF('Itemized Order'!BR45="","",'Itemized Order'!BR45)</f>
        <v/>
      </c>
      <c r="BS42" s="155" t="str">
        <f>IF('Itemized Order'!BS45="","",'Itemized Order'!BS45)</f>
        <v/>
      </c>
      <c r="BU42" s="155" t="str">
        <f>IF('Itemized Order'!BU45="","",'Itemized Order'!BU45)</f>
        <v/>
      </c>
      <c r="BV42" s="155" t="str">
        <f>IF('Itemized Order'!BV45="","",'Itemized Order'!BV45)</f>
        <v/>
      </c>
      <c r="BW42" s="155" t="str">
        <f>IF('Itemized Order'!BW45="","",'Itemized Order'!BW45)</f>
        <v/>
      </c>
      <c r="BX42" s="155" t="str">
        <f>IF('Itemized Order'!BX45="","",'Itemized Order'!BX45)</f>
        <v/>
      </c>
      <c r="BY42" s="155" t="str">
        <f>IF('Itemized Order'!BY45="","",'Itemized Order'!BY45)</f>
        <v/>
      </c>
      <c r="CA42" s="155" t="str">
        <f>IF('Itemized Order'!CA45="","",'Itemized Order'!CA45)</f>
        <v/>
      </c>
      <c r="CB42" s="155" t="str">
        <f>IF('Itemized Order'!CB45="","",'Itemized Order'!CB45)</f>
        <v/>
      </c>
      <c r="CC42" s="155" t="str">
        <f>IF('Itemized Order'!CC45="","",'Itemized Order'!CC45)</f>
        <v/>
      </c>
      <c r="CD42" s="155" t="str">
        <f>IF('Itemized Order'!CD45="","",'Itemized Order'!CD45)</f>
        <v/>
      </c>
      <c r="CE42" s="155" t="str">
        <f>IF('Itemized Order'!CE45="","",'Itemized Order'!CE45)</f>
        <v/>
      </c>
    </row>
    <row r="43" spans="1:83" x14ac:dyDescent="0.3">
      <c r="A43" s="155" t="str">
        <f>IF('Itemized Order'!A46="","",'Itemized Order'!A46)</f>
        <v/>
      </c>
      <c r="B43" s="155" t="str">
        <f>IF('Itemized Order'!B46="","",'Itemized Order'!B46)</f>
        <v/>
      </c>
      <c r="C43" s="155" t="str">
        <f>IF('Itemized Order'!C46="","",'Itemized Order'!C46)</f>
        <v/>
      </c>
      <c r="D43" s="155" t="str">
        <f>IF('Itemized Order'!D46="","",'Itemized Order'!D46)</f>
        <v/>
      </c>
      <c r="E43" s="183" t="str">
        <f>IF('Itemized Order'!E46="","",'Itemized Order'!E46)</f>
        <v/>
      </c>
      <c r="G43" s="155" t="str">
        <f>IF('Itemized Order'!G46="","",'Itemized Order'!G46)</f>
        <v/>
      </c>
      <c r="H43" s="155" t="str">
        <f>IF('Itemized Order'!H46="","",'Itemized Order'!H46)</f>
        <v/>
      </c>
      <c r="I43" s="155" t="str">
        <f>IF('Itemized Order'!I46="","",'Itemized Order'!I46)</f>
        <v/>
      </c>
      <c r="J43" s="155" t="str">
        <f>IF('Itemized Order'!J46="","",'Itemized Order'!J46)</f>
        <v/>
      </c>
      <c r="K43" s="155" t="str">
        <f>IF('Itemized Order'!K46="","",'Itemized Order'!K46)</f>
        <v/>
      </c>
      <c r="M43" s="155" t="str">
        <f>IF('Itemized Order'!M46="","",'Itemized Order'!M46)</f>
        <v/>
      </c>
      <c r="N43" s="155" t="str">
        <f>IF('Itemized Order'!N46="","",'Itemized Order'!N46)</f>
        <v/>
      </c>
      <c r="O43" s="155" t="str">
        <f>IF('Itemized Order'!O46="","",'Itemized Order'!O46)</f>
        <v/>
      </c>
      <c r="P43" s="155" t="str">
        <f>IF('Itemized Order'!P46="","",'Itemized Order'!P46)</f>
        <v/>
      </c>
      <c r="Q43" s="155" t="str">
        <f>IF('Itemized Order'!Q46="","",'Itemized Order'!Q46)</f>
        <v/>
      </c>
      <c r="S43" s="155" t="str">
        <f>IF('Itemized Order'!S46="","",'Itemized Order'!S46)</f>
        <v/>
      </c>
      <c r="T43" s="155" t="str">
        <f>IF('Itemized Order'!T46="","",'Itemized Order'!T46)</f>
        <v/>
      </c>
      <c r="U43" s="155" t="str">
        <f>IF('Itemized Order'!U46="","",'Itemized Order'!U46)</f>
        <v/>
      </c>
      <c r="V43" s="155" t="str">
        <f>IF('Itemized Order'!V46="","",'Itemized Order'!V46)</f>
        <v/>
      </c>
      <c r="W43" s="155" t="str">
        <f>IF('Itemized Order'!W46="","",'Itemized Order'!W46)</f>
        <v/>
      </c>
      <c r="Y43" s="155" t="str">
        <f>IF('Itemized Order'!Y46="","",'Itemized Order'!Y46)</f>
        <v/>
      </c>
      <c r="Z43" s="155" t="str">
        <f>IF('Itemized Order'!Z46="","",'Itemized Order'!Z46)</f>
        <v/>
      </c>
      <c r="AA43" s="155" t="str">
        <f>IF('Itemized Order'!AA46="","",'Itemized Order'!AA46)</f>
        <v/>
      </c>
      <c r="AB43" s="155" t="str">
        <f>IF('Itemized Order'!AB46="","",'Itemized Order'!AB46)</f>
        <v/>
      </c>
      <c r="AC43" s="155" t="str">
        <f>IF('Itemized Order'!AC46="","",'Itemized Order'!AC46)</f>
        <v/>
      </c>
      <c r="AE43" s="155" t="str">
        <f>IF('Itemized Order'!AE46="","",'Itemized Order'!AE46)</f>
        <v/>
      </c>
      <c r="AF43" s="155" t="str">
        <f>IF('Itemized Order'!AF46="","",'Itemized Order'!AF46)</f>
        <v/>
      </c>
      <c r="AG43" s="155" t="str">
        <f>IF('Itemized Order'!AG46="","",'Itemized Order'!AG46)</f>
        <v/>
      </c>
      <c r="AH43" s="155" t="str">
        <f>IF('Itemized Order'!AH46="","",'Itemized Order'!AH46)</f>
        <v/>
      </c>
      <c r="AI43" s="155" t="str">
        <f>IF('Itemized Order'!AI46="","",'Itemized Order'!AI46)</f>
        <v/>
      </c>
      <c r="AK43" s="155" t="str">
        <f>IF('Itemized Order'!AK46="","",'Itemized Order'!AK46)</f>
        <v/>
      </c>
      <c r="AL43" s="155" t="str">
        <f>IF('Itemized Order'!AL46="","",'Itemized Order'!AL46)</f>
        <v/>
      </c>
      <c r="AM43" s="155" t="str">
        <f>IF('Itemized Order'!AM46="","",'Itemized Order'!AM46)</f>
        <v/>
      </c>
      <c r="AN43" s="155" t="str">
        <f>IF('Itemized Order'!AN46="","",'Itemized Order'!AN46)</f>
        <v/>
      </c>
      <c r="AO43" s="155" t="str">
        <f>IF('Itemized Order'!AO46="","",'Itemized Order'!AO46)</f>
        <v/>
      </c>
      <c r="AQ43" s="155" t="str">
        <f>IF('Itemized Order'!AQ46="","",'Itemized Order'!AQ46)</f>
        <v/>
      </c>
      <c r="AR43" s="155" t="str">
        <f>IF('Itemized Order'!AR46="","",'Itemized Order'!AR46)</f>
        <v/>
      </c>
      <c r="AS43" s="155" t="str">
        <f>IF('Itemized Order'!AS46="","",'Itemized Order'!AS46)</f>
        <v/>
      </c>
      <c r="AT43" s="155" t="str">
        <f>IF('Itemized Order'!AT46="","",'Itemized Order'!AT46)</f>
        <v/>
      </c>
      <c r="AU43" s="155" t="str">
        <f>IF('Itemized Order'!AU46="","",'Itemized Order'!AU46)</f>
        <v/>
      </c>
      <c r="AW43" s="155" t="str">
        <f>IF('Itemized Order'!AW46="","",'Itemized Order'!AW46)</f>
        <v/>
      </c>
      <c r="AX43" s="155" t="str">
        <f>IF('Itemized Order'!AX46="","",'Itemized Order'!AX46)</f>
        <v/>
      </c>
      <c r="AY43" s="155" t="str">
        <f>IF('Itemized Order'!AY46="","",'Itemized Order'!AY46)</f>
        <v/>
      </c>
      <c r="AZ43" s="155" t="str">
        <f>IF('Itemized Order'!AZ46="","",'Itemized Order'!AZ46)</f>
        <v/>
      </c>
      <c r="BA43" s="155" t="str">
        <f>IF('Itemized Order'!BA46="","",'Itemized Order'!BA46)</f>
        <v/>
      </c>
      <c r="BC43" s="155" t="str">
        <f>IF('Itemized Order'!BC46="","",'Itemized Order'!BC46)</f>
        <v/>
      </c>
      <c r="BD43" s="155" t="str">
        <f>IF('Itemized Order'!BD46="","",'Itemized Order'!BD46)</f>
        <v/>
      </c>
      <c r="BE43" s="155" t="str">
        <f>IF('Itemized Order'!BE46="","",'Itemized Order'!BE46)</f>
        <v/>
      </c>
      <c r="BF43" s="155" t="str">
        <f>IF('Itemized Order'!BF46="","",'Itemized Order'!BF46)</f>
        <v/>
      </c>
      <c r="BG43" s="155" t="str">
        <f>IF('Itemized Order'!BG46="","",'Itemized Order'!BG46)</f>
        <v/>
      </c>
      <c r="BI43" s="155" t="str">
        <f>IF('Itemized Order'!BI46="","",'Itemized Order'!BI46)</f>
        <v/>
      </c>
      <c r="BJ43" s="155" t="str">
        <f>IF('Itemized Order'!BJ46="","",'Itemized Order'!BJ46)</f>
        <v/>
      </c>
      <c r="BK43" s="155" t="str">
        <f>IF('Itemized Order'!BK46="","",'Itemized Order'!BK46)</f>
        <v/>
      </c>
      <c r="BL43" s="155" t="str">
        <f>IF('Itemized Order'!BL46="","",'Itemized Order'!BL46)</f>
        <v/>
      </c>
      <c r="BM43" s="155" t="str">
        <f>IF('Itemized Order'!BM46="","",'Itemized Order'!BM46)</f>
        <v/>
      </c>
      <c r="BO43" s="155" t="str">
        <f>IF('Itemized Order'!BO46="","",'Itemized Order'!BO46)</f>
        <v/>
      </c>
      <c r="BP43" s="155" t="str">
        <f>IF('Itemized Order'!BP46="","",'Itemized Order'!BP46)</f>
        <v/>
      </c>
      <c r="BQ43" s="155" t="str">
        <f>IF('Itemized Order'!BQ46="","",'Itemized Order'!BQ46)</f>
        <v/>
      </c>
      <c r="BR43" s="155" t="str">
        <f>IF('Itemized Order'!BR46="","",'Itemized Order'!BR46)</f>
        <v/>
      </c>
      <c r="BS43" s="155" t="str">
        <f>IF('Itemized Order'!BS46="","",'Itemized Order'!BS46)</f>
        <v/>
      </c>
      <c r="BU43" s="155" t="str">
        <f>IF('Itemized Order'!BU46="","",'Itemized Order'!BU46)</f>
        <v/>
      </c>
      <c r="BV43" s="155" t="str">
        <f>IF('Itemized Order'!BV46="","",'Itemized Order'!BV46)</f>
        <v/>
      </c>
      <c r="BW43" s="155" t="str">
        <f>IF('Itemized Order'!BW46="","",'Itemized Order'!BW46)</f>
        <v/>
      </c>
      <c r="BX43" s="155" t="str">
        <f>IF('Itemized Order'!BX46="","",'Itemized Order'!BX46)</f>
        <v/>
      </c>
      <c r="BY43" s="155" t="str">
        <f>IF('Itemized Order'!BY46="","",'Itemized Order'!BY46)</f>
        <v/>
      </c>
      <c r="CA43" s="155" t="str">
        <f>IF('Itemized Order'!CA46="","",'Itemized Order'!CA46)</f>
        <v/>
      </c>
      <c r="CB43" s="155" t="str">
        <f>IF('Itemized Order'!CB46="","",'Itemized Order'!CB46)</f>
        <v/>
      </c>
      <c r="CC43" s="155" t="str">
        <f>IF('Itemized Order'!CC46="","",'Itemized Order'!CC46)</f>
        <v/>
      </c>
      <c r="CD43" s="155" t="str">
        <f>IF('Itemized Order'!CD46="","",'Itemized Order'!CD46)</f>
        <v/>
      </c>
      <c r="CE43" s="155" t="str">
        <f>IF('Itemized Order'!CE46="","",'Itemized Order'!CE46)</f>
        <v/>
      </c>
    </row>
    <row r="44" spans="1:83" x14ac:dyDescent="0.3">
      <c r="A44" s="155" t="str">
        <f>IF('Itemized Order'!A47="","",'Itemized Order'!A47)</f>
        <v/>
      </c>
      <c r="B44" s="155" t="str">
        <f>IF('Itemized Order'!B47="","",'Itemized Order'!B47)</f>
        <v/>
      </c>
      <c r="C44" s="155" t="str">
        <f>IF('Itemized Order'!C47="","",'Itemized Order'!C47)</f>
        <v/>
      </c>
      <c r="D44" s="155" t="str">
        <f>IF('Itemized Order'!D47="","",'Itemized Order'!D47)</f>
        <v/>
      </c>
      <c r="E44" s="183" t="str">
        <f>IF('Itemized Order'!E47="","",'Itemized Order'!E47)</f>
        <v/>
      </c>
      <c r="G44" s="155" t="str">
        <f>IF('Itemized Order'!G47="","",'Itemized Order'!G47)</f>
        <v/>
      </c>
      <c r="H44" s="155" t="str">
        <f>IF('Itemized Order'!H47="","",'Itemized Order'!H47)</f>
        <v/>
      </c>
      <c r="I44" s="155" t="str">
        <f>IF('Itemized Order'!I47="","",'Itemized Order'!I47)</f>
        <v/>
      </c>
      <c r="J44" s="155" t="str">
        <f>IF('Itemized Order'!J47="","",'Itemized Order'!J47)</f>
        <v/>
      </c>
      <c r="K44" s="155" t="str">
        <f>IF('Itemized Order'!K47="","",'Itemized Order'!K47)</f>
        <v/>
      </c>
      <c r="M44" s="155" t="str">
        <f>IF('Itemized Order'!M47="","",'Itemized Order'!M47)</f>
        <v/>
      </c>
      <c r="N44" s="155" t="str">
        <f>IF('Itemized Order'!N47="","",'Itemized Order'!N47)</f>
        <v/>
      </c>
      <c r="O44" s="155" t="str">
        <f>IF('Itemized Order'!O47="","",'Itemized Order'!O47)</f>
        <v/>
      </c>
      <c r="P44" s="155" t="str">
        <f>IF('Itemized Order'!P47="","",'Itemized Order'!P47)</f>
        <v/>
      </c>
      <c r="Q44" s="155" t="str">
        <f>IF('Itemized Order'!Q47="","",'Itemized Order'!Q47)</f>
        <v/>
      </c>
      <c r="S44" s="155" t="str">
        <f>IF('Itemized Order'!S47="","",'Itemized Order'!S47)</f>
        <v/>
      </c>
      <c r="T44" s="155" t="str">
        <f>IF('Itemized Order'!T47="","",'Itemized Order'!T47)</f>
        <v/>
      </c>
      <c r="U44" s="155" t="str">
        <f>IF('Itemized Order'!U47="","",'Itemized Order'!U47)</f>
        <v/>
      </c>
      <c r="V44" s="155" t="str">
        <f>IF('Itemized Order'!V47="","",'Itemized Order'!V47)</f>
        <v/>
      </c>
      <c r="W44" s="155" t="str">
        <f>IF('Itemized Order'!W47="","",'Itemized Order'!W47)</f>
        <v/>
      </c>
      <c r="Y44" s="155" t="str">
        <f>IF('Itemized Order'!Y47="","",'Itemized Order'!Y47)</f>
        <v/>
      </c>
      <c r="Z44" s="155" t="str">
        <f>IF('Itemized Order'!Z47="","",'Itemized Order'!Z47)</f>
        <v/>
      </c>
      <c r="AA44" s="155" t="str">
        <f>IF('Itemized Order'!AA47="","",'Itemized Order'!AA47)</f>
        <v/>
      </c>
      <c r="AB44" s="155" t="str">
        <f>IF('Itemized Order'!AB47="","",'Itemized Order'!AB47)</f>
        <v/>
      </c>
      <c r="AC44" s="155" t="str">
        <f>IF('Itemized Order'!AC47="","",'Itemized Order'!AC47)</f>
        <v/>
      </c>
      <c r="AE44" s="155" t="str">
        <f>IF('Itemized Order'!AE47="","",'Itemized Order'!AE47)</f>
        <v/>
      </c>
      <c r="AF44" s="155" t="str">
        <f>IF('Itemized Order'!AF47="","",'Itemized Order'!AF47)</f>
        <v/>
      </c>
      <c r="AG44" s="155" t="str">
        <f>IF('Itemized Order'!AG47="","",'Itemized Order'!AG47)</f>
        <v/>
      </c>
      <c r="AH44" s="155" t="str">
        <f>IF('Itemized Order'!AH47="","",'Itemized Order'!AH47)</f>
        <v/>
      </c>
      <c r="AI44" s="155" t="str">
        <f>IF('Itemized Order'!AI47="","",'Itemized Order'!AI47)</f>
        <v/>
      </c>
      <c r="AK44" s="155" t="str">
        <f>IF('Itemized Order'!AK47="","",'Itemized Order'!AK47)</f>
        <v/>
      </c>
      <c r="AL44" s="155" t="str">
        <f>IF('Itemized Order'!AL47="","",'Itemized Order'!AL47)</f>
        <v/>
      </c>
      <c r="AM44" s="155" t="str">
        <f>IF('Itemized Order'!AM47="","",'Itemized Order'!AM47)</f>
        <v/>
      </c>
      <c r="AN44" s="155" t="str">
        <f>IF('Itemized Order'!AN47="","",'Itemized Order'!AN47)</f>
        <v/>
      </c>
      <c r="AO44" s="155" t="str">
        <f>IF('Itemized Order'!AO47="","",'Itemized Order'!AO47)</f>
        <v/>
      </c>
      <c r="AQ44" s="155" t="str">
        <f>IF('Itemized Order'!AQ47="","",'Itemized Order'!AQ47)</f>
        <v/>
      </c>
      <c r="AR44" s="155" t="str">
        <f>IF('Itemized Order'!AR47="","",'Itemized Order'!AR47)</f>
        <v/>
      </c>
      <c r="AS44" s="155" t="str">
        <f>IF('Itemized Order'!AS47="","",'Itemized Order'!AS47)</f>
        <v/>
      </c>
      <c r="AT44" s="155" t="str">
        <f>IF('Itemized Order'!AT47="","",'Itemized Order'!AT47)</f>
        <v/>
      </c>
      <c r="AU44" s="155" t="str">
        <f>IF('Itemized Order'!AU47="","",'Itemized Order'!AU47)</f>
        <v/>
      </c>
      <c r="AW44" s="155" t="str">
        <f>IF('Itemized Order'!AW47="","",'Itemized Order'!AW47)</f>
        <v/>
      </c>
      <c r="AX44" s="155" t="str">
        <f>IF('Itemized Order'!AX47="","",'Itemized Order'!AX47)</f>
        <v/>
      </c>
      <c r="AY44" s="155" t="str">
        <f>IF('Itemized Order'!AY47="","",'Itemized Order'!AY47)</f>
        <v/>
      </c>
      <c r="AZ44" s="155" t="str">
        <f>IF('Itemized Order'!AZ47="","",'Itemized Order'!AZ47)</f>
        <v/>
      </c>
      <c r="BA44" s="155" t="str">
        <f>IF('Itemized Order'!BA47="","",'Itemized Order'!BA47)</f>
        <v/>
      </c>
      <c r="BC44" s="155" t="str">
        <f>IF('Itemized Order'!BC47="","",'Itemized Order'!BC47)</f>
        <v/>
      </c>
      <c r="BD44" s="155" t="str">
        <f>IF('Itemized Order'!BD47="","",'Itemized Order'!BD47)</f>
        <v/>
      </c>
      <c r="BE44" s="155" t="str">
        <f>IF('Itemized Order'!BE47="","",'Itemized Order'!BE47)</f>
        <v/>
      </c>
      <c r="BF44" s="155" t="str">
        <f>IF('Itemized Order'!BF47="","",'Itemized Order'!BF47)</f>
        <v/>
      </c>
      <c r="BG44" s="155" t="str">
        <f>IF('Itemized Order'!BG47="","",'Itemized Order'!BG47)</f>
        <v/>
      </c>
      <c r="BI44" s="155" t="str">
        <f>IF('Itemized Order'!BI47="","",'Itemized Order'!BI47)</f>
        <v/>
      </c>
      <c r="BJ44" s="155" t="str">
        <f>IF('Itemized Order'!BJ47="","",'Itemized Order'!BJ47)</f>
        <v/>
      </c>
      <c r="BK44" s="155" t="str">
        <f>IF('Itemized Order'!BK47="","",'Itemized Order'!BK47)</f>
        <v/>
      </c>
      <c r="BL44" s="155" t="str">
        <f>IF('Itemized Order'!BL47="","",'Itemized Order'!BL47)</f>
        <v/>
      </c>
      <c r="BM44" s="155" t="str">
        <f>IF('Itemized Order'!BM47="","",'Itemized Order'!BM47)</f>
        <v/>
      </c>
      <c r="BO44" s="155" t="str">
        <f>IF('Itemized Order'!BO47="","",'Itemized Order'!BO47)</f>
        <v/>
      </c>
      <c r="BP44" s="155" t="str">
        <f>IF('Itemized Order'!BP47="","",'Itemized Order'!BP47)</f>
        <v/>
      </c>
      <c r="BQ44" s="155" t="str">
        <f>IF('Itemized Order'!BQ47="","",'Itemized Order'!BQ47)</f>
        <v/>
      </c>
      <c r="BR44" s="155" t="str">
        <f>IF('Itemized Order'!BR47="","",'Itemized Order'!BR47)</f>
        <v/>
      </c>
      <c r="BS44" s="155" t="str">
        <f>IF('Itemized Order'!BS47="","",'Itemized Order'!BS47)</f>
        <v/>
      </c>
      <c r="BU44" s="155" t="str">
        <f>IF('Itemized Order'!BU47="","",'Itemized Order'!BU47)</f>
        <v/>
      </c>
      <c r="BV44" s="155" t="str">
        <f>IF('Itemized Order'!BV47="","",'Itemized Order'!BV47)</f>
        <v/>
      </c>
      <c r="BW44" s="155" t="str">
        <f>IF('Itemized Order'!BW47="","",'Itemized Order'!BW47)</f>
        <v/>
      </c>
      <c r="BX44" s="155" t="str">
        <f>IF('Itemized Order'!BX47="","",'Itemized Order'!BX47)</f>
        <v/>
      </c>
      <c r="BY44" s="155" t="str">
        <f>IF('Itemized Order'!BY47="","",'Itemized Order'!BY47)</f>
        <v/>
      </c>
      <c r="CA44" s="155" t="str">
        <f>IF('Itemized Order'!CA47="","",'Itemized Order'!CA47)</f>
        <v/>
      </c>
      <c r="CB44" s="155" t="str">
        <f>IF('Itemized Order'!CB47="","",'Itemized Order'!CB47)</f>
        <v/>
      </c>
      <c r="CC44" s="155" t="str">
        <f>IF('Itemized Order'!CC47="","",'Itemized Order'!CC47)</f>
        <v/>
      </c>
      <c r="CD44" s="155" t="str">
        <f>IF('Itemized Order'!CD47="","",'Itemized Order'!CD47)</f>
        <v/>
      </c>
      <c r="CE44" s="155" t="str">
        <f>IF('Itemized Order'!CE47="","",'Itemized Order'!CE47)</f>
        <v/>
      </c>
    </row>
    <row r="45" spans="1:83" x14ac:dyDescent="0.3">
      <c r="A45" s="155" t="str">
        <f>IF('Itemized Order'!A48="","",'Itemized Order'!A48)</f>
        <v/>
      </c>
      <c r="B45" s="155" t="str">
        <f>IF('Itemized Order'!B48="","",'Itemized Order'!B48)</f>
        <v/>
      </c>
      <c r="C45" s="155" t="str">
        <f>IF('Itemized Order'!C48="","",'Itemized Order'!C48)</f>
        <v/>
      </c>
      <c r="D45" s="155" t="str">
        <f>IF('Itemized Order'!D48="","",'Itemized Order'!D48)</f>
        <v/>
      </c>
      <c r="E45" s="183" t="str">
        <f>IF('Itemized Order'!E48="","",'Itemized Order'!E48)</f>
        <v/>
      </c>
      <c r="G45" s="155" t="str">
        <f>IF('Itemized Order'!G48="","",'Itemized Order'!G48)</f>
        <v/>
      </c>
      <c r="H45" s="155" t="str">
        <f>IF('Itemized Order'!H48="","",'Itemized Order'!H48)</f>
        <v/>
      </c>
      <c r="I45" s="155" t="str">
        <f>IF('Itemized Order'!I48="","",'Itemized Order'!I48)</f>
        <v/>
      </c>
      <c r="J45" s="155" t="str">
        <f>IF('Itemized Order'!J48="","",'Itemized Order'!J48)</f>
        <v/>
      </c>
      <c r="K45" s="155" t="str">
        <f>IF('Itemized Order'!K48="","",'Itemized Order'!K48)</f>
        <v/>
      </c>
      <c r="M45" s="155" t="str">
        <f>IF('Itemized Order'!M48="","",'Itemized Order'!M48)</f>
        <v/>
      </c>
      <c r="N45" s="155" t="str">
        <f>IF('Itemized Order'!N48="","",'Itemized Order'!N48)</f>
        <v/>
      </c>
      <c r="O45" s="155" t="str">
        <f>IF('Itemized Order'!O48="","",'Itemized Order'!O48)</f>
        <v/>
      </c>
      <c r="P45" s="155" t="str">
        <f>IF('Itemized Order'!P48="","",'Itemized Order'!P48)</f>
        <v/>
      </c>
      <c r="Q45" s="155" t="str">
        <f>IF('Itemized Order'!Q48="","",'Itemized Order'!Q48)</f>
        <v/>
      </c>
      <c r="S45" s="155" t="str">
        <f>IF('Itemized Order'!S48="","",'Itemized Order'!S48)</f>
        <v/>
      </c>
      <c r="T45" s="155" t="str">
        <f>IF('Itemized Order'!T48="","",'Itemized Order'!T48)</f>
        <v/>
      </c>
      <c r="U45" s="155" t="str">
        <f>IF('Itemized Order'!U48="","",'Itemized Order'!U48)</f>
        <v/>
      </c>
      <c r="V45" s="155" t="str">
        <f>IF('Itemized Order'!V48="","",'Itemized Order'!V48)</f>
        <v/>
      </c>
      <c r="W45" s="155" t="str">
        <f>IF('Itemized Order'!W48="","",'Itemized Order'!W48)</f>
        <v/>
      </c>
      <c r="Y45" s="155" t="str">
        <f>IF('Itemized Order'!Y48="","",'Itemized Order'!Y48)</f>
        <v/>
      </c>
      <c r="Z45" s="155" t="str">
        <f>IF('Itemized Order'!Z48="","",'Itemized Order'!Z48)</f>
        <v/>
      </c>
      <c r="AA45" s="155" t="str">
        <f>IF('Itemized Order'!AA48="","",'Itemized Order'!AA48)</f>
        <v/>
      </c>
      <c r="AB45" s="155" t="str">
        <f>IF('Itemized Order'!AB48="","",'Itemized Order'!AB48)</f>
        <v/>
      </c>
      <c r="AC45" s="155" t="str">
        <f>IF('Itemized Order'!AC48="","",'Itemized Order'!AC48)</f>
        <v/>
      </c>
      <c r="AE45" s="155" t="str">
        <f>IF('Itemized Order'!AE48="","",'Itemized Order'!AE48)</f>
        <v/>
      </c>
      <c r="AF45" s="155" t="str">
        <f>IF('Itemized Order'!AF48="","",'Itemized Order'!AF48)</f>
        <v/>
      </c>
      <c r="AG45" s="155" t="str">
        <f>IF('Itemized Order'!AG48="","",'Itemized Order'!AG48)</f>
        <v/>
      </c>
      <c r="AH45" s="155" t="str">
        <f>IF('Itemized Order'!AH48="","",'Itemized Order'!AH48)</f>
        <v/>
      </c>
      <c r="AI45" s="155" t="str">
        <f>IF('Itemized Order'!AI48="","",'Itemized Order'!AI48)</f>
        <v/>
      </c>
      <c r="AK45" s="155" t="str">
        <f>IF('Itemized Order'!AK48="","",'Itemized Order'!AK48)</f>
        <v/>
      </c>
      <c r="AL45" s="155" t="str">
        <f>IF('Itemized Order'!AL48="","",'Itemized Order'!AL48)</f>
        <v/>
      </c>
      <c r="AM45" s="155" t="str">
        <f>IF('Itemized Order'!AM48="","",'Itemized Order'!AM48)</f>
        <v/>
      </c>
      <c r="AN45" s="155" t="str">
        <f>IF('Itemized Order'!AN48="","",'Itemized Order'!AN48)</f>
        <v/>
      </c>
      <c r="AO45" s="155" t="str">
        <f>IF('Itemized Order'!AO48="","",'Itemized Order'!AO48)</f>
        <v/>
      </c>
      <c r="AQ45" s="155" t="str">
        <f>IF('Itemized Order'!AQ48="","",'Itemized Order'!AQ48)</f>
        <v/>
      </c>
      <c r="AR45" s="155" t="str">
        <f>IF('Itemized Order'!AR48="","",'Itemized Order'!AR48)</f>
        <v/>
      </c>
      <c r="AS45" s="155" t="str">
        <f>IF('Itemized Order'!AS48="","",'Itemized Order'!AS48)</f>
        <v/>
      </c>
      <c r="AT45" s="155" t="str">
        <f>IF('Itemized Order'!AT48="","",'Itemized Order'!AT48)</f>
        <v/>
      </c>
      <c r="AU45" s="155" t="str">
        <f>IF('Itemized Order'!AU48="","",'Itemized Order'!AU48)</f>
        <v/>
      </c>
      <c r="AW45" s="155" t="str">
        <f>IF('Itemized Order'!AW48="","",'Itemized Order'!AW48)</f>
        <v/>
      </c>
      <c r="AX45" s="155" t="str">
        <f>IF('Itemized Order'!AX48="","",'Itemized Order'!AX48)</f>
        <v/>
      </c>
      <c r="AY45" s="155" t="str">
        <f>IF('Itemized Order'!AY48="","",'Itemized Order'!AY48)</f>
        <v/>
      </c>
      <c r="AZ45" s="155" t="str">
        <f>IF('Itemized Order'!AZ48="","",'Itemized Order'!AZ48)</f>
        <v/>
      </c>
      <c r="BA45" s="155" t="str">
        <f>IF('Itemized Order'!BA48="","",'Itemized Order'!BA48)</f>
        <v/>
      </c>
      <c r="BC45" s="155" t="str">
        <f>IF('Itemized Order'!BC48="","",'Itemized Order'!BC48)</f>
        <v/>
      </c>
      <c r="BD45" s="155" t="str">
        <f>IF('Itemized Order'!BD48="","",'Itemized Order'!BD48)</f>
        <v/>
      </c>
      <c r="BE45" s="155" t="str">
        <f>IF('Itemized Order'!BE48="","",'Itemized Order'!BE48)</f>
        <v/>
      </c>
      <c r="BF45" s="155" t="str">
        <f>IF('Itemized Order'!BF48="","",'Itemized Order'!BF48)</f>
        <v/>
      </c>
      <c r="BG45" s="155" t="str">
        <f>IF('Itemized Order'!BG48="","",'Itemized Order'!BG48)</f>
        <v/>
      </c>
      <c r="BI45" s="155" t="str">
        <f>IF('Itemized Order'!BI48="","",'Itemized Order'!BI48)</f>
        <v/>
      </c>
      <c r="BJ45" s="155" t="str">
        <f>IF('Itemized Order'!BJ48="","",'Itemized Order'!BJ48)</f>
        <v/>
      </c>
      <c r="BK45" s="155" t="str">
        <f>IF('Itemized Order'!BK48="","",'Itemized Order'!BK48)</f>
        <v/>
      </c>
      <c r="BL45" s="155" t="str">
        <f>IF('Itemized Order'!BL48="","",'Itemized Order'!BL48)</f>
        <v/>
      </c>
      <c r="BM45" s="155" t="str">
        <f>IF('Itemized Order'!BM48="","",'Itemized Order'!BM48)</f>
        <v/>
      </c>
      <c r="BO45" s="155" t="str">
        <f>IF('Itemized Order'!BO48="","",'Itemized Order'!BO48)</f>
        <v/>
      </c>
      <c r="BP45" s="155" t="str">
        <f>IF('Itemized Order'!BP48="","",'Itemized Order'!BP48)</f>
        <v/>
      </c>
      <c r="BQ45" s="155" t="str">
        <f>IF('Itemized Order'!BQ48="","",'Itemized Order'!BQ48)</f>
        <v/>
      </c>
      <c r="BR45" s="155" t="str">
        <f>IF('Itemized Order'!BR48="","",'Itemized Order'!BR48)</f>
        <v/>
      </c>
      <c r="BS45" s="155" t="str">
        <f>IF('Itemized Order'!BS48="","",'Itemized Order'!BS48)</f>
        <v/>
      </c>
      <c r="BU45" s="155" t="str">
        <f>IF('Itemized Order'!BU48="","",'Itemized Order'!BU48)</f>
        <v/>
      </c>
      <c r="BV45" s="155" t="str">
        <f>IF('Itemized Order'!BV48="","",'Itemized Order'!BV48)</f>
        <v/>
      </c>
      <c r="BW45" s="155" t="str">
        <f>IF('Itemized Order'!BW48="","",'Itemized Order'!BW48)</f>
        <v/>
      </c>
      <c r="BX45" s="155" t="str">
        <f>IF('Itemized Order'!BX48="","",'Itemized Order'!BX48)</f>
        <v/>
      </c>
      <c r="BY45" s="155" t="str">
        <f>IF('Itemized Order'!BY48="","",'Itemized Order'!BY48)</f>
        <v/>
      </c>
      <c r="CA45" s="155" t="str">
        <f>IF('Itemized Order'!CA48="","",'Itemized Order'!CA48)</f>
        <v/>
      </c>
      <c r="CB45" s="155" t="str">
        <f>IF('Itemized Order'!CB48="","",'Itemized Order'!CB48)</f>
        <v/>
      </c>
      <c r="CC45" s="155" t="str">
        <f>IF('Itemized Order'!CC48="","",'Itemized Order'!CC48)</f>
        <v/>
      </c>
      <c r="CD45" s="155" t="str">
        <f>IF('Itemized Order'!CD48="","",'Itemized Order'!CD48)</f>
        <v/>
      </c>
      <c r="CE45" s="155" t="str">
        <f>IF('Itemized Order'!CE48="","",'Itemized Order'!CE48)</f>
        <v/>
      </c>
    </row>
    <row r="46" spans="1:83" x14ac:dyDescent="0.3">
      <c r="A46" s="155" t="str">
        <f>IF('Itemized Order'!A49="","",'Itemized Order'!A49)</f>
        <v/>
      </c>
      <c r="B46" s="155" t="str">
        <f>IF('Itemized Order'!B49="","",'Itemized Order'!B49)</f>
        <v/>
      </c>
      <c r="C46" s="155" t="str">
        <f>IF('Itemized Order'!C49="","",'Itemized Order'!C49)</f>
        <v/>
      </c>
      <c r="D46" s="155" t="str">
        <f>IF('Itemized Order'!D49="","",'Itemized Order'!D49)</f>
        <v/>
      </c>
      <c r="E46" s="183" t="str">
        <f>IF('Itemized Order'!E49="","",'Itemized Order'!E49)</f>
        <v/>
      </c>
      <c r="G46" s="155" t="str">
        <f>IF('Itemized Order'!G49="","",'Itemized Order'!G49)</f>
        <v/>
      </c>
      <c r="H46" s="155" t="str">
        <f>IF('Itemized Order'!H49="","",'Itemized Order'!H49)</f>
        <v/>
      </c>
      <c r="I46" s="155" t="str">
        <f>IF('Itemized Order'!I49="","",'Itemized Order'!I49)</f>
        <v/>
      </c>
      <c r="J46" s="155" t="str">
        <f>IF('Itemized Order'!J49="","",'Itemized Order'!J49)</f>
        <v/>
      </c>
      <c r="K46" s="155" t="str">
        <f>IF('Itemized Order'!K49="","",'Itemized Order'!K49)</f>
        <v/>
      </c>
      <c r="M46" s="155" t="str">
        <f>IF('Itemized Order'!M49="","",'Itemized Order'!M49)</f>
        <v/>
      </c>
      <c r="N46" s="155" t="str">
        <f>IF('Itemized Order'!N49="","",'Itemized Order'!N49)</f>
        <v/>
      </c>
      <c r="O46" s="155" t="str">
        <f>IF('Itemized Order'!O49="","",'Itemized Order'!O49)</f>
        <v/>
      </c>
      <c r="P46" s="155" t="str">
        <f>IF('Itemized Order'!P49="","",'Itemized Order'!P49)</f>
        <v/>
      </c>
      <c r="Q46" s="155" t="str">
        <f>IF('Itemized Order'!Q49="","",'Itemized Order'!Q49)</f>
        <v/>
      </c>
      <c r="S46" s="155" t="str">
        <f>IF('Itemized Order'!S49="","",'Itemized Order'!S49)</f>
        <v/>
      </c>
      <c r="T46" s="155" t="str">
        <f>IF('Itemized Order'!T49="","",'Itemized Order'!T49)</f>
        <v/>
      </c>
      <c r="U46" s="155" t="str">
        <f>IF('Itemized Order'!U49="","",'Itemized Order'!U49)</f>
        <v/>
      </c>
      <c r="V46" s="155" t="str">
        <f>IF('Itemized Order'!V49="","",'Itemized Order'!V49)</f>
        <v/>
      </c>
      <c r="W46" s="155" t="str">
        <f>IF('Itemized Order'!W49="","",'Itemized Order'!W49)</f>
        <v/>
      </c>
      <c r="Y46" s="155" t="str">
        <f>IF('Itemized Order'!Y49="","",'Itemized Order'!Y49)</f>
        <v/>
      </c>
      <c r="Z46" s="155" t="str">
        <f>IF('Itemized Order'!Z49="","",'Itemized Order'!Z49)</f>
        <v/>
      </c>
      <c r="AA46" s="155" t="str">
        <f>IF('Itemized Order'!AA49="","",'Itemized Order'!AA49)</f>
        <v/>
      </c>
      <c r="AB46" s="155" t="str">
        <f>IF('Itemized Order'!AB49="","",'Itemized Order'!AB49)</f>
        <v/>
      </c>
      <c r="AC46" s="155" t="str">
        <f>IF('Itemized Order'!AC49="","",'Itemized Order'!AC49)</f>
        <v/>
      </c>
      <c r="AE46" s="155" t="str">
        <f>IF('Itemized Order'!AE49="","",'Itemized Order'!AE49)</f>
        <v/>
      </c>
      <c r="AF46" s="155" t="str">
        <f>IF('Itemized Order'!AF49="","",'Itemized Order'!AF49)</f>
        <v/>
      </c>
      <c r="AG46" s="155" t="str">
        <f>IF('Itemized Order'!AG49="","",'Itemized Order'!AG49)</f>
        <v/>
      </c>
      <c r="AH46" s="155" t="str">
        <f>IF('Itemized Order'!AH49="","",'Itemized Order'!AH49)</f>
        <v/>
      </c>
      <c r="AI46" s="155" t="str">
        <f>IF('Itemized Order'!AI49="","",'Itemized Order'!AI49)</f>
        <v/>
      </c>
      <c r="AK46" s="155" t="str">
        <f>IF('Itemized Order'!AK49="","",'Itemized Order'!AK49)</f>
        <v/>
      </c>
      <c r="AL46" s="155" t="str">
        <f>IF('Itemized Order'!AL49="","",'Itemized Order'!AL49)</f>
        <v/>
      </c>
      <c r="AM46" s="155" t="str">
        <f>IF('Itemized Order'!AM49="","",'Itemized Order'!AM49)</f>
        <v/>
      </c>
      <c r="AN46" s="155" t="str">
        <f>IF('Itemized Order'!AN49="","",'Itemized Order'!AN49)</f>
        <v/>
      </c>
      <c r="AO46" s="155" t="str">
        <f>IF('Itemized Order'!AO49="","",'Itemized Order'!AO49)</f>
        <v/>
      </c>
      <c r="AQ46" s="155" t="str">
        <f>IF('Itemized Order'!AQ49="","",'Itemized Order'!AQ49)</f>
        <v/>
      </c>
      <c r="AR46" s="155" t="str">
        <f>IF('Itemized Order'!AR49="","",'Itemized Order'!AR49)</f>
        <v/>
      </c>
      <c r="AS46" s="155" t="str">
        <f>IF('Itemized Order'!AS49="","",'Itemized Order'!AS49)</f>
        <v/>
      </c>
      <c r="AT46" s="155" t="str">
        <f>IF('Itemized Order'!AT49="","",'Itemized Order'!AT49)</f>
        <v/>
      </c>
      <c r="AU46" s="155" t="str">
        <f>IF('Itemized Order'!AU49="","",'Itemized Order'!AU49)</f>
        <v/>
      </c>
      <c r="AW46" s="155" t="str">
        <f>IF('Itemized Order'!AW49="","",'Itemized Order'!AW49)</f>
        <v/>
      </c>
      <c r="AX46" s="155" t="str">
        <f>IF('Itemized Order'!AX49="","",'Itemized Order'!AX49)</f>
        <v/>
      </c>
      <c r="AY46" s="155" t="str">
        <f>IF('Itemized Order'!AY49="","",'Itemized Order'!AY49)</f>
        <v/>
      </c>
      <c r="AZ46" s="155" t="str">
        <f>IF('Itemized Order'!AZ49="","",'Itemized Order'!AZ49)</f>
        <v/>
      </c>
      <c r="BA46" s="155" t="str">
        <f>IF('Itemized Order'!BA49="","",'Itemized Order'!BA49)</f>
        <v/>
      </c>
      <c r="BC46" s="155" t="str">
        <f>IF('Itemized Order'!BC49="","",'Itemized Order'!BC49)</f>
        <v/>
      </c>
      <c r="BD46" s="155" t="str">
        <f>IF('Itemized Order'!BD49="","",'Itemized Order'!BD49)</f>
        <v/>
      </c>
      <c r="BE46" s="155" t="str">
        <f>IF('Itemized Order'!BE49="","",'Itemized Order'!BE49)</f>
        <v/>
      </c>
      <c r="BF46" s="155" t="str">
        <f>IF('Itemized Order'!BF49="","",'Itemized Order'!BF49)</f>
        <v/>
      </c>
      <c r="BG46" s="155" t="str">
        <f>IF('Itemized Order'!BG49="","",'Itemized Order'!BG49)</f>
        <v/>
      </c>
      <c r="BI46" s="155" t="str">
        <f>IF('Itemized Order'!BI49="","",'Itemized Order'!BI49)</f>
        <v/>
      </c>
      <c r="BJ46" s="155" t="str">
        <f>IF('Itemized Order'!BJ49="","",'Itemized Order'!BJ49)</f>
        <v/>
      </c>
      <c r="BK46" s="155" t="str">
        <f>IF('Itemized Order'!BK49="","",'Itemized Order'!BK49)</f>
        <v/>
      </c>
      <c r="BL46" s="155" t="str">
        <f>IF('Itemized Order'!BL49="","",'Itemized Order'!BL49)</f>
        <v/>
      </c>
      <c r="BM46" s="155" t="str">
        <f>IF('Itemized Order'!BM49="","",'Itemized Order'!BM49)</f>
        <v/>
      </c>
      <c r="BO46" s="155" t="str">
        <f>IF('Itemized Order'!BO49="","",'Itemized Order'!BO49)</f>
        <v/>
      </c>
      <c r="BP46" s="155" t="str">
        <f>IF('Itemized Order'!BP49="","",'Itemized Order'!BP49)</f>
        <v/>
      </c>
      <c r="BQ46" s="155" t="str">
        <f>IF('Itemized Order'!BQ49="","",'Itemized Order'!BQ49)</f>
        <v/>
      </c>
      <c r="BR46" s="155" t="str">
        <f>IF('Itemized Order'!BR49="","",'Itemized Order'!BR49)</f>
        <v/>
      </c>
      <c r="BS46" s="155" t="str">
        <f>IF('Itemized Order'!BS49="","",'Itemized Order'!BS49)</f>
        <v/>
      </c>
      <c r="BU46" s="155" t="str">
        <f>IF('Itemized Order'!BU49="","",'Itemized Order'!BU49)</f>
        <v/>
      </c>
      <c r="BV46" s="155" t="str">
        <f>IF('Itemized Order'!BV49="","",'Itemized Order'!BV49)</f>
        <v/>
      </c>
      <c r="BW46" s="155" t="str">
        <f>IF('Itemized Order'!BW49="","",'Itemized Order'!BW49)</f>
        <v/>
      </c>
      <c r="BX46" s="155" t="str">
        <f>IF('Itemized Order'!BX49="","",'Itemized Order'!BX49)</f>
        <v/>
      </c>
      <c r="BY46" s="155" t="str">
        <f>IF('Itemized Order'!BY49="","",'Itemized Order'!BY49)</f>
        <v/>
      </c>
      <c r="CA46" s="155" t="str">
        <f>IF('Itemized Order'!CA49="","",'Itemized Order'!CA49)</f>
        <v/>
      </c>
      <c r="CB46" s="155" t="str">
        <f>IF('Itemized Order'!CB49="","",'Itemized Order'!CB49)</f>
        <v/>
      </c>
      <c r="CC46" s="155" t="str">
        <f>IF('Itemized Order'!CC49="","",'Itemized Order'!CC49)</f>
        <v/>
      </c>
      <c r="CD46" s="155" t="str">
        <f>IF('Itemized Order'!CD49="","",'Itemized Order'!CD49)</f>
        <v/>
      </c>
      <c r="CE46" s="155" t="str">
        <f>IF('Itemized Order'!CE49="","",'Itemized Order'!CE49)</f>
        <v/>
      </c>
    </row>
    <row r="47" spans="1:83" x14ac:dyDescent="0.3">
      <c r="A47" s="155" t="str">
        <f>IF('Itemized Order'!A50="","",'Itemized Order'!A50)</f>
        <v/>
      </c>
      <c r="B47" s="155" t="str">
        <f>IF('Itemized Order'!B50="","",'Itemized Order'!B50)</f>
        <v/>
      </c>
      <c r="C47" s="155" t="str">
        <f>IF('Itemized Order'!C50="","",'Itemized Order'!C50)</f>
        <v/>
      </c>
      <c r="D47" s="155" t="str">
        <f>IF('Itemized Order'!D50="","",'Itemized Order'!D50)</f>
        <v/>
      </c>
      <c r="E47" s="183" t="str">
        <f>IF('Itemized Order'!E50="","",'Itemized Order'!E50)</f>
        <v/>
      </c>
      <c r="G47" s="155" t="str">
        <f>IF('Itemized Order'!G50="","",'Itemized Order'!G50)</f>
        <v/>
      </c>
      <c r="H47" s="155" t="str">
        <f>IF('Itemized Order'!H50="","",'Itemized Order'!H50)</f>
        <v/>
      </c>
      <c r="I47" s="155" t="str">
        <f>IF('Itemized Order'!I50="","",'Itemized Order'!I50)</f>
        <v/>
      </c>
      <c r="J47" s="155" t="str">
        <f>IF('Itemized Order'!J50="","",'Itemized Order'!J50)</f>
        <v/>
      </c>
      <c r="K47" s="155" t="str">
        <f>IF('Itemized Order'!K50="","",'Itemized Order'!K50)</f>
        <v/>
      </c>
      <c r="M47" s="155" t="str">
        <f>IF('Itemized Order'!M50="","",'Itemized Order'!M50)</f>
        <v/>
      </c>
      <c r="N47" s="155" t="str">
        <f>IF('Itemized Order'!N50="","",'Itemized Order'!N50)</f>
        <v/>
      </c>
      <c r="O47" s="155" t="str">
        <f>IF('Itemized Order'!O50="","",'Itemized Order'!O50)</f>
        <v/>
      </c>
      <c r="P47" s="155" t="str">
        <f>IF('Itemized Order'!P50="","",'Itemized Order'!P50)</f>
        <v/>
      </c>
      <c r="Q47" s="155" t="str">
        <f>IF('Itemized Order'!Q50="","",'Itemized Order'!Q50)</f>
        <v/>
      </c>
      <c r="S47" s="155" t="str">
        <f>IF('Itemized Order'!S50="","",'Itemized Order'!S50)</f>
        <v/>
      </c>
      <c r="T47" s="155" t="str">
        <f>IF('Itemized Order'!T50="","",'Itemized Order'!T50)</f>
        <v/>
      </c>
      <c r="U47" s="155" t="str">
        <f>IF('Itemized Order'!U50="","",'Itemized Order'!U50)</f>
        <v/>
      </c>
      <c r="V47" s="155" t="str">
        <f>IF('Itemized Order'!V50="","",'Itemized Order'!V50)</f>
        <v/>
      </c>
      <c r="W47" s="155" t="str">
        <f>IF('Itemized Order'!W50="","",'Itemized Order'!W50)</f>
        <v/>
      </c>
      <c r="Y47" s="155" t="str">
        <f>IF('Itemized Order'!Y50="","",'Itemized Order'!Y50)</f>
        <v/>
      </c>
      <c r="Z47" s="155" t="str">
        <f>IF('Itemized Order'!Z50="","",'Itemized Order'!Z50)</f>
        <v/>
      </c>
      <c r="AA47" s="155" t="str">
        <f>IF('Itemized Order'!AA50="","",'Itemized Order'!AA50)</f>
        <v/>
      </c>
      <c r="AB47" s="155" t="str">
        <f>IF('Itemized Order'!AB50="","",'Itemized Order'!AB50)</f>
        <v/>
      </c>
      <c r="AC47" s="155" t="str">
        <f>IF('Itemized Order'!AC50="","",'Itemized Order'!AC50)</f>
        <v/>
      </c>
      <c r="AE47" s="155" t="str">
        <f>IF('Itemized Order'!AE50="","",'Itemized Order'!AE50)</f>
        <v/>
      </c>
      <c r="AF47" s="155" t="str">
        <f>IF('Itemized Order'!AF50="","",'Itemized Order'!AF50)</f>
        <v/>
      </c>
      <c r="AG47" s="155" t="str">
        <f>IF('Itemized Order'!AG50="","",'Itemized Order'!AG50)</f>
        <v/>
      </c>
      <c r="AH47" s="155" t="str">
        <f>IF('Itemized Order'!AH50="","",'Itemized Order'!AH50)</f>
        <v/>
      </c>
      <c r="AI47" s="155" t="str">
        <f>IF('Itemized Order'!AI50="","",'Itemized Order'!AI50)</f>
        <v/>
      </c>
      <c r="AK47" s="155" t="str">
        <f>IF('Itemized Order'!AK50="","",'Itemized Order'!AK50)</f>
        <v/>
      </c>
      <c r="AL47" s="155" t="str">
        <f>IF('Itemized Order'!AL50="","",'Itemized Order'!AL50)</f>
        <v/>
      </c>
      <c r="AM47" s="155" t="str">
        <f>IF('Itemized Order'!AM50="","",'Itemized Order'!AM50)</f>
        <v/>
      </c>
      <c r="AN47" s="155" t="str">
        <f>IF('Itemized Order'!AN50="","",'Itemized Order'!AN50)</f>
        <v/>
      </c>
      <c r="AO47" s="155" t="str">
        <f>IF('Itemized Order'!AO50="","",'Itemized Order'!AO50)</f>
        <v/>
      </c>
      <c r="AQ47" s="155" t="str">
        <f>IF('Itemized Order'!AQ50="","",'Itemized Order'!AQ50)</f>
        <v/>
      </c>
      <c r="AR47" s="155" t="str">
        <f>IF('Itemized Order'!AR50="","",'Itemized Order'!AR50)</f>
        <v/>
      </c>
      <c r="AS47" s="155" t="str">
        <f>IF('Itemized Order'!AS50="","",'Itemized Order'!AS50)</f>
        <v/>
      </c>
      <c r="AT47" s="155" t="str">
        <f>IF('Itemized Order'!AT50="","",'Itemized Order'!AT50)</f>
        <v/>
      </c>
      <c r="AU47" s="155" t="str">
        <f>IF('Itemized Order'!AU50="","",'Itemized Order'!AU50)</f>
        <v/>
      </c>
      <c r="AW47" s="155" t="str">
        <f>IF('Itemized Order'!AW50="","",'Itemized Order'!AW50)</f>
        <v/>
      </c>
      <c r="AX47" s="155" t="str">
        <f>IF('Itemized Order'!AX50="","",'Itemized Order'!AX50)</f>
        <v/>
      </c>
      <c r="AY47" s="155" t="str">
        <f>IF('Itemized Order'!AY50="","",'Itemized Order'!AY50)</f>
        <v/>
      </c>
      <c r="AZ47" s="155" t="str">
        <f>IF('Itemized Order'!AZ50="","",'Itemized Order'!AZ50)</f>
        <v/>
      </c>
      <c r="BA47" s="155" t="str">
        <f>IF('Itemized Order'!BA50="","",'Itemized Order'!BA50)</f>
        <v/>
      </c>
      <c r="BC47" s="155" t="str">
        <f>IF('Itemized Order'!BC50="","",'Itemized Order'!BC50)</f>
        <v/>
      </c>
      <c r="BD47" s="155" t="str">
        <f>IF('Itemized Order'!BD50="","",'Itemized Order'!BD50)</f>
        <v/>
      </c>
      <c r="BE47" s="155" t="str">
        <f>IF('Itemized Order'!BE50="","",'Itemized Order'!BE50)</f>
        <v/>
      </c>
      <c r="BF47" s="155" t="str">
        <f>IF('Itemized Order'!BF50="","",'Itemized Order'!BF50)</f>
        <v/>
      </c>
      <c r="BG47" s="155" t="str">
        <f>IF('Itemized Order'!BG50="","",'Itemized Order'!BG50)</f>
        <v/>
      </c>
      <c r="BI47" s="155" t="str">
        <f>IF('Itemized Order'!BI50="","",'Itemized Order'!BI50)</f>
        <v/>
      </c>
      <c r="BJ47" s="155" t="str">
        <f>IF('Itemized Order'!BJ50="","",'Itemized Order'!BJ50)</f>
        <v/>
      </c>
      <c r="BK47" s="155" t="str">
        <f>IF('Itemized Order'!BK50="","",'Itemized Order'!BK50)</f>
        <v/>
      </c>
      <c r="BL47" s="155" t="str">
        <f>IF('Itemized Order'!BL50="","",'Itemized Order'!BL50)</f>
        <v/>
      </c>
      <c r="BM47" s="155" t="str">
        <f>IF('Itemized Order'!BM50="","",'Itemized Order'!BM50)</f>
        <v/>
      </c>
      <c r="BO47" s="155" t="str">
        <f>IF('Itemized Order'!BO50="","",'Itemized Order'!BO50)</f>
        <v/>
      </c>
      <c r="BP47" s="155" t="str">
        <f>IF('Itemized Order'!BP50="","",'Itemized Order'!BP50)</f>
        <v/>
      </c>
      <c r="BQ47" s="155" t="str">
        <f>IF('Itemized Order'!BQ50="","",'Itemized Order'!BQ50)</f>
        <v/>
      </c>
      <c r="BR47" s="155" t="str">
        <f>IF('Itemized Order'!BR50="","",'Itemized Order'!BR50)</f>
        <v/>
      </c>
      <c r="BS47" s="155" t="str">
        <f>IF('Itemized Order'!BS50="","",'Itemized Order'!BS50)</f>
        <v/>
      </c>
      <c r="BU47" s="155" t="str">
        <f>IF('Itemized Order'!BU50="","",'Itemized Order'!BU50)</f>
        <v/>
      </c>
      <c r="BV47" s="155" t="str">
        <f>IF('Itemized Order'!BV50="","",'Itemized Order'!BV50)</f>
        <v/>
      </c>
      <c r="BW47" s="155" t="str">
        <f>IF('Itemized Order'!BW50="","",'Itemized Order'!BW50)</f>
        <v/>
      </c>
      <c r="BX47" s="155" t="str">
        <f>IF('Itemized Order'!BX50="","",'Itemized Order'!BX50)</f>
        <v/>
      </c>
      <c r="BY47" s="155" t="str">
        <f>IF('Itemized Order'!BY50="","",'Itemized Order'!BY50)</f>
        <v/>
      </c>
      <c r="CA47" s="155" t="str">
        <f>IF('Itemized Order'!CA50="","",'Itemized Order'!CA50)</f>
        <v/>
      </c>
      <c r="CB47" s="155" t="str">
        <f>IF('Itemized Order'!CB50="","",'Itemized Order'!CB50)</f>
        <v/>
      </c>
      <c r="CC47" s="155" t="str">
        <f>IF('Itemized Order'!CC50="","",'Itemized Order'!CC50)</f>
        <v/>
      </c>
      <c r="CD47" s="155" t="str">
        <f>IF('Itemized Order'!CD50="","",'Itemized Order'!CD50)</f>
        <v/>
      </c>
      <c r="CE47" s="155" t="str">
        <f>IF('Itemized Order'!CE50="","",'Itemized Order'!CE50)</f>
        <v/>
      </c>
    </row>
    <row r="48" spans="1:83" x14ac:dyDescent="0.3">
      <c r="A48" s="155" t="str">
        <f>IF('Itemized Order'!A51="","",'Itemized Order'!A51)</f>
        <v/>
      </c>
      <c r="B48" s="155" t="str">
        <f>IF('Itemized Order'!B51="","",'Itemized Order'!B51)</f>
        <v/>
      </c>
      <c r="C48" s="155" t="str">
        <f>IF('Itemized Order'!C51="","",'Itemized Order'!C51)</f>
        <v/>
      </c>
      <c r="D48" s="155" t="str">
        <f>IF('Itemized Order'!D51="","",'Itemized Order'!D51)</f>
        <v/>
      </c>
      <c r="E48" s="183" t="str">
        <f>IF('Itemized Order'!E51="","",'Itemized Order'!E51)</f>
        <v/>
      </c>
      <c r="G48" s="155" t="str">
        <f>IF('Itemized Order'!G51="","",'Itemized Order'!G51)</f>
        <v/>
      </c>
      <c r="H48" s="155" t="str">
        <f>IF('Itemized Order'!H51="","",'Itemized Order'!H51)</f>
        <v/>
      </c>
      <c r="I48" s="155" t="str">
        <f>IF('Itemized Order'!I51="","",'Itemized Order'!I51)</f>
        <v/>
      </c>
      <c r="J48" s="155" t="str">
        <f>IF('Itemized Order'!J51="","",'Itemized Order'!J51)</f>
        <v/>
      </c>
      <c r="K48" s="155" t="str">
        <f>IF('Itemized Order'!K51="","",'Itemized Order'!K51)</f>
        <v/>
      </c>
      <c r="M48" s="155" t="str">
        <f>IF('Itemized Order'!M51="","",'Itemized Order'!M51)</f>
        <v/>
      </c>
      <c r="N48" s="155" t="str">
        <f>IF('Itemized Order'!N51="","",'Itemized Order'!N51)</f>
        <v/>
      </c>
      <c r="O48" s="155" t="str">
        <f>IF('Itemized Order'!O51="","",'Itemized Order'!O51)</f>
        <v/>
      </c>
      <c r="P48" s="155" t="str">
        <f>IF('Itemized Order'!P51="","",'Itemized Order'!P51)</f>
        <v/>
      </c>
      <c r="Q48" s="155" t="str">
        <f>IF('Itemized Order'!Q51="","",'Itemized Order'!Q51)</f>
        <v/>
      </c>
      <c r="S48" s="155" t="str">
        <f>IF('Itemized Order'!S51="","",'Itemized Order'!S51)</f>
        <v/>
      </c>
      <c r="T48" s="155" t="str">
        <f>IF('Itemized Order'!T51="","",'Itemized Order'!T51)</f>
        <v/>
      </c>
      <c r="U48" s="155" t="str">
        <f>IF('Itemized Order'!U51="","",'Itemized Order'!U51)</f>
        <v/>
      </c>
      <c r="V48" s="155" t="str">
        <f>IF('Itemized Order'!V51="","",'Itemized Order'!V51)</f>
        <v/>
      </c>
      <c r="W48" s="155" t="str">
        <f>IF('Itemized Order'!W51="","",'Itemized Order'!W51)</f>
        <v/>
      </c>
      <c r="Y48" s="155" t="str">
        <f>IF('Itemized Order'!Y51="","",'Itemized Order'!Y51)</f>
        <v/>
      </c>
      <c r="Z48" s="155" t="str">
        <f>IF('Itemized Order'!Z51="","",'Itemized Order'!Z51)</f>
        <v/>
      </c>
      <c r="AA48" s="155" t="str">
        <f>IF('Itemized Order'!AA51="","",'Itemized Order'!AA51)</f>
        <v/>
      </c>
      <c r="AB48" s="155" t="str">
        <f>IF('Itemized Order'!AB51="","",'Itemized Order'!AB51)</f>
        <v/>
      </c>
      <c r="AC48" s="155" t="str">
        <f>IF('Itemized Order'!AC51="","",'Itemized Order'!AC51)</f>
        <v/>
      </c>
      <c r="AE48" s="155" t="str">
        <f>IF('Itemized Order'!AE51="","",'Itemized Order'!AE51)</f>
        <v/>
      </c>
      <c r="AF48" s="155" t="str">
        <f>IF('Itemized Order'!AF51="","",'Itemized Order'!AF51)</f>
        <v/>
      </c>
      <c r="AG48" s="155" t="str">
        <f>IF('Itemized Order'!AG51="","",'Itemized Order'!AG51)</f>
        <v/>
      </c>
      <c r="AH48" s="155" t="str">
        <f>IF('Itemized Order'!AH51="","",'Itemized Order'!AH51)</f>
        <v/>
      </c>
      <c r="AI48" s="155" t="str">
        <f>IF('Itemized Order'!AI51="","",'Itemized Order'!AI51)</f>
        <v/>
      </c>
      <c r="AK48" s="155" t="str">
        <f>IF('Itemized Order'!AK51="","",'Itemized Order'!AK51)</f>
        <v/>
      </c>
      <c r="AL48" s="155" t="str">
        <f>IF('Itemized Order'!AL51="","",'Itemized Order'!AL51)</f>
        <v/>
      </c>
      <c r="AM48" s="155" t="str">
        <f>IF('Itemized Order'!AM51="","",'Itemized Order'!AM51)</f>
        <v/>
      </c>
      <c r="AN48" s="155" t="str">
        <f>IF('Itemized Order'!AN51="","",'Itemized Order'!AN51)</f>
        <v/>
      </c>
      <c r="AO48" s="155" t="str">
        <f>IF('Itemized Order'!AO51="","",'Itemized Order'!AO51)</f>
        <v/>
      </c>
      <c r="AQ48" s="155" t="str">
        <f>IF('Itemized Order'!AQ51="","",'Itemized Order'!AQ51)</f>
        <v/>
      </c>
      <c r="AR48" s="155" t="str">
        <f>IF('Itemized Order'!AR51="","",'Itemized Order'!AR51)</f>
        <v/>
      </c>
      <c r="AS48" s="155" t="str">
        <f>IF('Itemized Order'!AS51="","",'Itemized Order'!AS51)</f>
        <v/>
      </c>
      <c r="AT48" s="155" t="str">
        <f>IF('Itemized Order'!AT51="","",'Itemized Order'!AT51)</f>
        <v/>
      </c>
      <c r="AU48" s="155" t="str">
        <f>IF('Itemized Order'!AU51="","",'Itemized Order'!AU51)</f>
        <v/>
      </c>
      <c r="AW48" s="155" t="str">
        <f>IF('Itemized Order'!AW51="","",'Itemized Order'!AW51)</f>
        <v/>
      </c>
      <c r="AX48" s="155" t="str">
        <f>IF('Itemized Order'!AX51="","",'Itemized Order'!AX51)</f>
        <v/>
      </c>
      <c r="AY48" s="155" t="str">
        <f>IF('Itemized Order'!AY51="","",'Itemized Order'!AY51)</f>
        <v/>
      </c>
      <c r="AZ48" s="155" t="str">
        <f>IF('Itemized Order'!AZ51="","",'Itemized Order'!AZ51)</f>
        <v/>
      </c>
      <c r="BA48" s="155" t="str">
        <f>IF('Itemized Order'!BA51="","",'Itemized Order'!BA51)</f>
        <v/>
      </c>
      <c r="BC48" s="155" t="str">
        <f>IF('Itemized Order'!BC51="","",'Itemized Order'!BC51)</f>
        <v/>
      </c>
      <c r="BD48" s="155" t="str">
        <f>IF('Itemized Order'!BD51="","",'Itemized Order'!BD51)</f>
        <v/>
      </c>
      <c r="BE48" s="155" t="str">
        <f>IF('Itemized Order'!BE51="","",'Itemized Order'!BE51)</f>
        <v/>
      </c>
      <c r="BF48" s="155" t="str">
        <f>IF('Itemized Order'!BF51="","",'Itemized Order'!BF51)</f>
        <v/>
      </c>
      <c r="BG48" s="155" t="str">
        <f>IF('Itemized Order'!BG51="","",'Itemized Order'!BG51)</f>
        <v/>
      </c>
      <c r="BI48" s="155" t="str">
        <f>IF('Itemized Order'!BI51="","",'Itemized Order'!BI51)</f>
        <v/>
      </c>
      <c r="BJ48" s="155" t="str">
        <f>IF('Itemized Order'!BJ51="","",'Itemized Order'!BJ51)</f>
        <v/>
      </c>
      <c r="BK48" s="155" t="str">
        <f>IF('Itemized Order'!BK51="","",'Itemized Order'!BK51)</f>
        <v/>
      </c>
      <c r="BL48" s="155" t="str">
        <f>IF('Itemized Order'!BL51="","",'Itemized Order'!BL51)</f>
        <v/>
      </c>
      <c r="BM48" s="155" t="str">
        <f>IF('Itemized Order'!BM51="","",'Itemized Order'!BM51)</f>
        <v/>
      </c>
      <c r="BO48" s="155" t="str">
        <f>IF('Itemized Order'!BO51="","",'Itemized Order'!BO51)</f>
        <v/>
      </c>
      <c r="BP48" s="155" t="str">
        <f>IF('Itemized Order'!BP51="","",'Itemized Order'!BP51)</f>
        <v/>
      </c>
      <c r="BQ48" s="155" t="str">
        <f>IF('Itemized Order'!BQ51="","",'Itemized Order'!BQ51)</f>
        <v/>
      </c>
      <c r="BR48" s="155" t="str">
        <f>IF('Itemized Order'!BR51="","",'Itemized Order'!BR51)</f>
        <v/>
      </c>
      <c r="BS48" s="155" t="str">
        <f>IF('Itemized Order'!BS51="","",'Itemized Order'!BS51)</f>
        <v/>
      </c>
      <c r="BU48" s="155" t="str">
        <f>IF('Itemized Order'!BU51="","",'Itemized Order'!BU51)</f>
        <v/>
      </c>
      <c r="BV48" s="155" t="str">
        <f>IF('Itemized Order'!BV51="","",'Itemized Order'!BV51)</f>
        <v/>
      </c>
      <c r="BW48" s="155" t="str">
        <f>IF('Itemized Order'!BW51="","",'Itemized Order'!BW51)</f>
        <v/>
      </c>
      <c r="BX48" s="155" t="str">
        <f>IF('Itemized Order'!BX51="","",'Itemized Order'!BX51)</f>
        <v/>
      </c>
      <c r="BY48" s="155" t="str">
        <f>IF('Itemized Order'!BY51="","",'Itemized Order'!BY51)</f>
        <v/>
      </c>
      <c r="CA48" s="155" t="str">
        <f>IF('Itemized Order'!CA51="","",'Itemized Order'!CA51)</f>
        <v/>
      </c>
      <c r="CB48" s="155" t="str">
        <f>IF('Itemized Order'!CB51="","",'Itemized Order'!CB51)</f>
        <v/>
      </c>
      <c r="CC48" s="155" t="str">
        <f>IF('Itemized Order'!CC51="","",'Itemized Order'!CC51)</f>
        <v/>
      </c>
      <c r="CD48" s="155" t="str">
        <f>IF('Itemized Order'!CD51="","",'Itemized Order'!CD51)</f>
        <v/>
      </c>
      <c r="CE48" s="155" t="str">
        <f>IF('Itemized Order'!CE51="","",'Itemized Order'!CE51)</f>
        <v/>
      </c>
    </row>
    <row r="49" spans="1:83" x14ac:dyDescent="0.3">
      <c r="A49" s="155" t="str">
        <f>IF('Itemized Order'!A52="","",'Itemized Order'!A52)</f>
        <v/>
      </c>
      <c r="B49" s="155" t="str">
        <f>IF('Itemized Order'!B52="","",'Itemized Order'!B52)</f>
        <v/>
      </c>
      <c r="C49" s="155" t="str">
        <f>IF('Itemized Order'!C52="","",'Itemized Order'!C52)</f>
        <v/>
      </c>
      <c r="D49" s="155" t="str">
        <f>IF('Itemized Order'!D52="","",'Itemized Order'!D52)</f>
        <v/>
      </c>
      <c r="E49" s="183" t="str">
        <f>IF('Itemized Order'!E52="","",'Itemized Order'!E52)</f>
        <v/>
      </c>
      <c r="G49" s="155" t="str">
        <f>IF('Itemized Order'!G52="","",'Itemized Order'!G52)</f>
        <v/>
      </c>
      <c r="H49" s="155" t="str">
        <f>IF('Itemized Order'!H52="","",'Itemized Order'!H52)</f>
        <v/>
      </c>
      <c r="I49" s="155" t="str">
        <f>IF('Itemized Order'!I52="","",'Itemized Order'!I52)</f>
        <v/>
      </c>
      <c r="J49" s="155" t="str">
        <f>IF('Itemized Order'!J52="","",'Itemized Order'!J52)</f>
        <v/>
      </c>
      <c r="K49" s="155" t="str">
        <f>IF('Itemized Order'!K52="","",'Itemized Order'!K52)</f>
        <v/>
      </c>
      <c r="M49" s="155" t="str">
        <f>IF('Itemized Order'!M52="","",'Itemized Order'!M52)</f>
        <v/>
      </c>
      <c r="N49" s="155" t="str">
        <f>IF('Itemized Order'!N52="","",'Itemized Order'!N52)</f>
        <v/>
      </c>
      <c r="O49" s="155" t="str">
        <f>IF('Itemized Order'!O52="","",'Itemized Order'!O52)</f>
        <v/>
      </c>
      <c r="P49" s="155" t="str">
        <f>IF('Itemized Order'!P52="","",'Itemized Order'!P52)</f>
        <v/>
      </c>
      <c r="Q49" s="155" t="str">
        <f>IF('Itemized Order'!Q52="","",'Itemized Order'!Q52)</f>
        <v/>
      </c>
      <c r="S49" s="155" t="str">
        <f>IF('Itemized Order'!S52="","",'Itemized Order'!S52)</f>
        <v/>
      </c>
      <c r="T49" s="155" t="str">
        <f>IF('Itemized Order'!T52="","",'Itemized Order'!T52)</f>
        <v/>
      </c>
      <c r="U49" s="155" t="str">
        <f>IF('Itemized Order'!U52="","",'Itemized Order'!U52)</f>
        <v/>
      </c>
      <c r="V49" s="155" t="str">
        <f>IF('Itemized Order'!V52="","",'Itemized Order'!V52)</f>
        <v/>
      </c>
      <c r="W49" s="155" t="str">
        <f>IF('Itemized Order'!W52="","",'Itemized Order'!W52)</f>
        <v/>
      </c>
      <c r="Y49" s="155" t="str">
        <f>IF('Itemized Order'!Y52="","",'Itemized Order'!Y52)</f>
        <v/>
      </c>
      <c r="Z49" s="155" t="str">
        <f>IF('Itemized Order'!Z52="","",'Itemized Order'!Z52)</f>
        <v/>
      </c>
      <c r="AA49" s="155" t="str">
        <f>IF('Itemized Order'!AA52="","",'Itemized Order'!AA52)</f>
        <v/>
      </c>
      <c r="AB49" s="155" t="str">
        <f>IF('Itemized Order'!AB52="","",'Itemized Order'!AB52)</f>
        <v/>
      </c>
      <c r="AC49" s="155" t="str">
        <f>IF('Itemized Order'!AC52="","",'Itemized Order'!AC52)</f>
        <v/>
      </c>
      <c r="AE49" s="155" t="str">
        <f>IF('Itemized Order'!AE52="","",'Itemized Order'!AE52)</f>
        <v/>
      </c>
      <c r="AF49" s="155" t="str">
        <f>IF('Itemized Order'!AF52="","",'Itemized Order'!AF52)</f>
        <v/>
      </c>
      <c r="AG49" s="155" t="str">
        <f>IF('Itemized Order'!AG52="","",'Itemized Order'!AG52)</f>
        <v/>
      </c>
      <c r="AH49" s="155" t="str">
        <f>IF('Itemized Order'!AH52="","",'Itemized Order'!AH52)</f>
        <v/>
      </c>
      <c r="AI49" s="155" t="str">
        <f>IF('Itemized Order'!AI52="","",'Itemized Order'!AI52)</f>
        <v/>
      </c>
      <c r="AK49" s="155" t="str">
        <f>IF('Itemized Order'!AK52="","",'Itemized Order'!AK52)</f>
        <v/>
      </c>
      <c r="AL49" s="155" t="str">
        <f>IF('Itemized Order'!AL52="","",'Itemized Order'!AL52)</f>
        <v/>
      </c>
      <c r="AM49" s="155" t="str">
        <f>IF('Itemized Order'!AM52="","",'Itemized Order'!AM52)</f>
        <v/>
      </c>
      <c r="AN49" s="155" t="str">
        <f>IF('Itemized Order'!AN52="","",'Itemized Order'!AN52)</f>
        <v/>
      </c>
      <c r="AO49" s="155" t="str">
        <f>IF('Itemized Order'!AO52="","",'Itemized Order'!AO52)</f>
        <v/>
      </c>
      <c r="AQ49" s="155" t="str">
        <f>IF('Itemized Order'!AQ52="","",'Itemized Order'!AQ52)</f>
        <v/>
      </c>
      <c r="AR49" s="155" t="str">
        <f>IF('Itemized Order'!AR52="","",'Itemized Order'!AR52)</f>
        <v/>
      </c>
      <c r="AS49" s="155" t="str">
        <f>IF('Itemized Order'!AS52="","",'Itemized Order'!AS52)</f>
        <v/>
      </c>
      <c r="AT49" s="155" t="str">
        <f>IF('Itemized Order'!AT52="","",'Itemized Order'!AT52)</f>
        <v/>
      </c>
      <c r="AU49" s="155" t="str">
        <f>IF('Itemized Order'!AU52="","",'Itemized Order'!AU52)</f>
        <v/>
      </c>
      <c r="AW49" s="155" t="str">
        <f>IF('Itemized Order'!AW52="","",'Itemized Order'!AW52)</f>
        <v/>
      </c>
      <c r="AX49" s="155" t="str">
        <f>IF('Itemized Order'!AX52="","",'Itemized Order'!AX52)</f>
        <v/>
      </c>
      <c r="AY49" s="155" t="str">
        <f>IF('Itemized Order'!AY52="","",'Itemized Order'!AY52)</f>
        <v/>
      </c>
      <c r="AZ49" s="155" t="str">
        <f>IF('Itemized Order'!AZ52="","",'Itemized Order'!AZ52)</f>
        <v/>
      </c>
      <c r="BA49" s="155" t="str">
        <f>IF('Itemized Order'!BA52="","",'Itemized Order'!BA52)</f>
        <v/>
      </c>
      <c r="BC49" s="155" t="str">
        <f>IF('Itemized Order'!BC52="","",'Itemized Order'!BC52)</f>
        <v/>
      </c>
      <c r="BD49" s="155" t="str">
        <f>IF('Itemized Order'!BD52="","",'Itemized Order'!BD52)</f>
        <v/>
      </c>
      <c r="BE49" s="155" t="str">
        <f>IF('Itemized Order'!BE52="","",'Itemized Order'!BE52)</f>
        <v/>
      </c>
      <c r="BF49" s="155" t="str">
        <f>IF('Itemized Order'!BF52="","",'Itemized Order'!BF52)</f>
        <v/>
      </c>
      <c r="BG49" s="155" t="str">
        <f>IF('Itemized Order'!BG52="","",'Itemized Order'!BG52)</f>
        <v/>
      </c>
      <c r="BI49" s="155" t="str">
        <f>IF('Itemized Order'!BI52="","",'Itemized Order'!BI52)</f>
        <v/>
      </c>
      <c r="BJ49" s="155" t="str">
        <f>IF('Itemized Order'!BJ52="","",'Itemized Order'!BJ52)</f>
        <v/>
      </c>
      <c r="BK49" s="155" t="str">
        <f>IF('Itemized Order'!BK52="","",'Itemized Order'!BK52)</f>
        <v/>
      </c>
      <c r="BL49" s="155" t="str">
        <f>IF('Itemized Order'!BL52="","",'Itemized Order'!BL52)</f>
        <v/>
      </c>
      <c r="BM49" s="155" t="str">
        <f>IF('Itemized Order'!BM52="","",'Itemized Order'!BM52)</f>
        <v/>
      </c>
      <c r="BO49" s="155" t="str">
        <f>IF('Itemized Order'!BO52="","",'Itemized Order'!BO52)</f>
        <v/>
      </c>
      <c r="BP49" s="155" t="str">
        <f>IF('Itemized Order'!BP52="","",'Itemized Order'!BP52)</f>
        <v/>
      </c>
      <c r="BQ49" s="155" t="str">
        <f>IF('Itemized Order'!BQ52="","",'Itemized Order'!BQ52)</f>
        <v/>
      </c>
      <c r="BR49" s="155" t="str">
        <f>IF('Itemized Order'!BR52="","",'Itemized Order'!BR52)</f>
        <v/>
      </c>
      <c r="BS49" s="155" t="str">
        <f>IF('Itemized Order'!BS52="","",'Itemized Order'!BS52)</f>
        <v/>
      </c>
      <c r="BU49" s="155" t="str">
        <f>IF('Itemized Order'!BU52="","",'Itemized Order'!BU52)</f>
        <v/>
      </c>
      <c r="BV49" s="155" t="str">
        <f>IF('Itemized Order'!BV52="","",'Itemized Order'!BV52)</f>
        <v/>
      </c>
      <c r="BW49" s="155" t="str">
        <f>IF('Itemized Order'!BW52="","",'Itemized Order'!BW52)</f>
        <v/>
      </c>
      <c r="BX49" s="155" t="str">
        <f>IF('Itemized Order'!BX52="","",'Itemized Order'!BX52)</f>
        <v/>
      </c>
      <c r="BY49" s="155" t="str">
        <f>IF('Itemized Order'!BY52="","",'Itemized Order'!BY52)</f>
        <v/>
      </c>
      <c r="CA49" s="155" t="str">
        <f>IF('Itemized Order'!CA52="","",'Itemized Order'!CA52)</f>
        <v/>
      </c>
      <c r="CB49" s="155" t="str">
        <f>IF('Itemized Order'!CB52="","",'Itemized Order'!CB52)</f>
        <v/>
      </c>
      <c r="CC49" s="155" t="str">
        <f>IF('Itemized Order'!CC52="","",'Itemized Order'!CC52)</f>
        <v/>
      </c>
      <c r="CD49" s="155" t="str">
        <f>IF('Itemized Order'!CD52="","",'Itemized Order'!CD52)</f>
        <v/>
      </c>
      <c r="CE49" s="155" t="str">
        <f>IF('Itemized Order'!CE52="","",'Itemized Order'!CE52)</f>
        <v/>
      </c>
    </row>
    <row r="50" spans="1:83" x14ac:dyDescent="0.3">
      <c r="A50" s="155" t="str">
        <f>IF('Itemized Order'!A53="","",'Itemized Order'!A53)</f>
        <v/>
      </c>
      <c r="B50" s="155" t="str">
        <f>IF('Itemized Order'!B53="","",'Itemized Order'!B53)</f>
        <v/>
      </c>
      <c r="C50" s="155" t="str">
        <f>IF('Itemized Order'!C53="","",'Itemized Order'!C53)</f>
        <v/>
      </c>
      <c r="D50" s="155" t="str">
        <f>IF('Itemized Order'!D53="","",'Itemized Order'!D53)</f>
        <v/>
      </c>
      <c r="E50" s="183" t="str">
        <f>IF('Itemized Order'!E53="","",'Itemized Order'!E53)</f>
        <v/>
      </c>
      <c r="G50" s="155" t="str">
        <f>IF('Itemized Order'!G53="","",'Itemized Order'!G53)</f>
        <v/>
      </c>
      <c r="H50" s="155" t="str">
        <f>IF('Itemized Order'!H53="","",'Itemized Order'!H53)</f>
        <v/>
      </c>
      <c r="I50" s="155" t="str">
        <f>IF('Itemized Order'!I53="","",'Itemized Order'!I53)</f>
        <v/>
      </c>
      <c r="J50" s="155" t="str">
        <f>IF('Itemized Order'!J53="","",'Itemized Order'!J53)</f>
        <v/>
      </c>
      <c r="K50" s="155" t="str">
        <f>IF('Itemized Order'!K53="","",'Itemized Order'!K53)</f>
        <v/>
      </c>
      <c r="M50" s="155" t="str">
        <f>IF('Itemized Order'!M53="","",'Itemized Order'!M53)</f>
        <v/>
      </c>
      <c r="N50" s="155" t="str">
        <f>IF('Itemized Order'!N53="","",'Itemized Order'!N53)</f>
        <v/>
      </c>
      <c r="O50" s="155" t="str">
        <f>IF('Itemized Order'!O53="","",'Itemized Order'!O53)</f>
        <v/>
      </c>
      <c r="P50" s="155" t="str">
        <f>IF('Itemized Order'!P53="","",'Itemized Order'!P53)</f>
        <v/>
      </c>
      <c r="Q50" s="155" t="str">
        <f>IF('Itemized Order'!Q53="","",'Itemized Order'!Q53)</f>
        <v/>
      </c>
      <c r="S50" s="155" t="str">
        <f>IF('Itemized Order'!S53="","",'Itemized Order'!S53)</f>
        <v/>
      </c>
      <c r="T50" s="155" t="str">
        <f>IF('Itemized Order'!T53="","",'Itemized Order'!T53)</f>
        <v/>
      </c>
      <c r="U50" s="155" t="str">
        <f>IF('Itemized Order'!U53="","",'Itemized Order'!U53)</f>
        <v/>
      </c>
      <c r="V50" s="155" t="str">
        <f>IF('Itemized Order'!V53="","",'Itemized Order'!V53)</f>
        <v/>
      </c>
      <c r="W50" s="155" t="str">
        <f>IF('Itemized Order'!W53="","",'Itemized Order'!W53)</f>
        <v/>
      </c>
      <c r="Y50" s="155" t="str">
        <f>IF('Itemized Order'!Y53="","",'Itemized Order'!Y53)</f>
        <v/>
      </c>
      <c r="Z50" s="155" t="str">
        <f>IF('Itemized Order'!Z53="","",'Itemized Order'!Z53)</f>
        <v/>
      </c>
      <c r="AA50" s="155" t="str">
        <f>IF('Itemized Order'!AA53="","",'Itemized Order'!AA53)</f>
        <v/>
      </c>
      <c r="AB50" s="155" t="str">
        <f>IF('Itemized Order'!AB53="","",'Itemized Order'!AB53)</f>
        <v/>
      </c>
      <c r="AC50" s="155" t="str">
        <f>IF('Itemized Order'!AC53="","",'Itemized Order'!AC53)</f>
        <v/>
      </c>
      <c r="AE50" s="155" t="str">
        <f>IF('Itemized Order'!AE53="","",'Itemized Order'!AE53)</f>
        <v/>
      </c>
      <c r="AF50" s="155" t="str">
        <f>IF('Itemized Order'!AF53="","",'Itemized Order'!AF53)</f>
        <v/>
      </c>
      <c r="AG50" s="155" t="str">
        <f>IF('Itemized Order'!AG53="","",'Itemized Order'!AG53)</f>
        <v/>
      </c>
      <c r="AH50" s="155" t="str">
        <f>IF('Itemized Order'!AH53="","",'Itemized Order'!AH53)</f>
        <v/>
      </c>
      <c r="AI50" s="155" t="str">
        <f>IF('Itemized Order'!AI53="","",'Itemized Order'!AI53)</f>
        <v/>
      </c>
      <c r="AK50" s="155" t="str">
        <f>IF('Itemized Order'!AK53="","",'Itemized Order'!AK53)</f>
        <v/>
      </c>
      <c r="AL50" s="155" t="str">
        <f>IF('Itemized Order'!AL53="","",'Itemized Order'!AL53)</f>
        <v/>
      </c>
      <c r="AM50" s="155" t="str">
        <f>IF('Itemized Order'!AM53="","",'Itemized Order'!AM53)</f>
        <v/>
      </c>
      <c r="AN50" s="155" t="str">
        <f>IF('Itemized Order'!AN53="","",'Itemized Order'!AN53)</f>
        <v/>
      </c>
      <c r="AO50" s="155" t="str">
        <f>IF('Itemized Order'!AO53="","",'Itemized Order'!AO53)</f>
        <v/>
      </c>
      <c r="AQ50" s="155" t="str">
        <f>IF('Itemized Order'!AQ53="","",'Itemized Order'!AQ53)</f>
        <v/>
      </c>
      <c r="AR50" s="155" t="str">
        <f>IF('Itemized Order'!AR53="","",'Itemized Order'!AR53)</f>
        <v/>
      </c>
      <c r="AS50" s="155" t="str">
        <f>IF('Itemized Order'!AS53="","",'Itemized Order'!AS53)</f>
        <v/>
      </c>
      <c r="AT50" s="155" t="str">
        <f>IF('Itemized Order'!AT53="","",'Itemized Order'!AT53)</f>
        <v/>
      </c>
      <c r="AU50" s="155" t="str">
        <f>IF('Itemized Order'!AU53="","",'Itemized Order'!AU53)</f>
        <v/>
      </c>
      <c r="AW50" s="155" t="str">
        <f>IF('Itemized Order'!AW53="","",'Itemized Order'!AW53)</f>
        <v/>
      </c>
      <c r="AX50" s="155" t="str">
        <f>IF('Itemized Order'!AX53="","",'Itemized Order'!AX53)</f>
        <v/>
      </c>
      <c r="AY50" s="155" t="str">
        <f>IF('Itemized Order'!AY53="","",'Itemized Order'!AY53)</f>
        <v/>
      </c>
      <c r="AZ50" s="155" t="str">
        <f>IF('Itemized Order'!AZ53="","",'Itemized Order'!AZ53)</f>
        <v/>
      </c>
      <c r="BA50" s="155" t="str">
        <f>IF('Itemized Order'!BA53="","",'Itemized Order'!BA53)</f>
        <v/>
      </c>
      <c r="BC50" s="155" t="str">
        <f>IF('Itemized Order'!BC53="","",'Itemized Order'!BC53)</f>
        <v/>
      </c>
      <c r="BD50" s="155" t="str">
        <f>IF('Itemized Order'!BD53="","",'Itemized Order'!BD53)</f>
        <v/>
      </c>
      <c r="BE50" s="155" t="str">
        <f>IF('Itemized Order'!BE53="","",'Itemized Order'!BE53)</f>
        <v/>
      </c>
      <c r="BF50" s="155" t="str">
        <f>IF('Itemized Order'!BF53="","",'Itemized Order'!BF53)</f>
        <v/>
      </c>
      <c r="BG50" s="155" t="str">
        <f>IF('Itemized Order'!BG53="","",'Itemized Order'!BG53)</f>
        <v/>
      </c>
      <c r="BI50" s="155" t="str">
        <f>IF('Itemized Order'!BI53="","",'Itemized Order'!BI53)</f>
        <v/>
      </c>
      <c r="BJ50" s="155" t="str">
        <f>IF('Itemized Order'!BJ53="","",'Itemized Order'!BJ53)</f>
        <v/>
      </c>
      <c r="BK50" s="155" t="str">
        <f>IF('Itemized Order'!BK53="","",'Itemized Order'!BK53)</f>
        <v/>
      </c>
      <c r="BL50" s="155" t="str">
        <f>IF('Itemized Order'!BL53="","",'Itemized Order'!BL53)</f>
        <v/>
      </c>
      <c r="BM50" s="155" t="str">
        <f>IF('Itemized Order'!BM53="","",'Itemized Order'!BM53)</f>
        <v/>
      </c>
      <c r="BO50" s="155" t="str">
        <f>IF('Itemized Order'!BO53="","",'Itemized Order'!BO53)</f>
        <v/>
      </c>
      <c r="BP50" s="155" t="str">
        <f>IF('Itemized Order'!BP53="","",'Itemized Order'!BP53)</f>
        <v/>
      </c>
      <c r="BQ50" s="155" t="str">
        <f>IF('Itemized Order'!BQ53="","",'Itemized Order'!BQ53)</f>
        <v/>
      </c>
      <c r="BR50" s="155" t="str">
        <f>IF('Itemized Order'!BR53="","",'Itemized Order'!BR53)</f>
        <v/>
      </c>
      <c r="BS50" s="155" t="str">
        <f>IF('Itemized Order'!BS53="","",'Itemized Order'!BS53)</f>
        <v/>
      </c>
      <c r="BU50" s="155" t="str">
        <f>IF('Itemized Order'!BU53="","",'Itemized Order'!BU53)</f>
        <v/>
      </c>
      <c r="BV50" s="155" t="str">
        <f>IF('Itemized Order'!BV53="","",'Itemized Order'!BV53)</f>
        <v/>
      </c>
      <c r="BW50" s="155" t="str">
        <f>IF('Itemized Order'!BW53="","",'Itemized Order'!BW53)</f>
        <v/>
      </c>
      <c r="BX50" s="155" t="str">
        <f>IF('Itemized Order'!BX53="","",'Itemized Order'!BX53)</f>
        <v/>
      </c>
      <c r="BY50" s="155" t="str">
        <f>IF('Itemized Order'!BY53="","",'Itemized Order'!BY53)</f>
        <v/>
      </c>
      <c r="CA50" s="155" t="str">
        <f>IF('Itemized Order'!CA53="","",'Itemized Order'!CA53)</f>
        <v/>
      </c>
      <c r="CB50" s="155" t="str">
        <f>IF('Itemized Order'!CB53="","",'Itemized Order'!CB53)</f>
        <v/>
      </c>
      <c r="CC50" s="155" t="str">
        <f>IF('Itemized Order'!CC53="","",'Itemized Order'!CC53)</f>
        <v/>
      </c>
      <c r="CD50" s="155" t="str">
        <f>IF('Itemized Order'!CD53="","",'Itemized Order'!CD53)</f>
        <v/>
      </c>
      <c r="CE50" s="155" t="str">
        <f>IF('Itemized Order'!CE53="","",'Itemized Order'!CE53)</f>
        <v/>
      </c>
    </row>
    <row r="51" spans="1:83" x14ac:dyDescent="0.3">
      <c r="A51" s="155" t="str">
        <f>IF('Itemized Order'!A54="","",'Itemized Order'!A54)</f>
        <v/>
      </c>
      <c r="B51" s="155" t="str">
        <f>IF('Itemized Order'!B54="","",'Itemized Order'!B54)</f>
        <v/>
      </c>
      <c r="C51" s="155" t="str">
        <f>IF('Itemized Order'!C54="","",'Itemized Order'!C54)</f>
        <v/>
      </c>
      <c r="D51" s="155" t="str">
        <f>IF('Itemized Order'!D54="","",'Itemized Order'!D54)</f>
        <v/>
      </c>
      <c r="E51" s="183" t="str">
        <f>IF('Itemized Order'!E54="","",'Itemized Order'!E54)</f>
        <v/>
      </c>
      <c r="G51" s="155" t="str">
        <f>IF('Itemized Order'!G54="","",'Itemized Order'!G54)</f>
        <v/>
      </c>
      <c r="H51" s="155" t="str">
        <f>IF('Itemized Order'!H54="","",'Itemized Order'!H54)</f>
        <v/>
      </c>
      <c r="I51" s="155" t="str">
        <f>IF('Itemized Order'!I54="","",'Itemized Order'!I54)</f>
        <v/>
      </c>
      <c r="J51" s="155" t="str">
        <f>IF('Itemized Order'!J54="","",'Itemized Order'!J54)</f>
        <v/>
      </c>
      <c r="K51" s="155" t="str">
        <f>IF('Itemized Order'!K54="","",'Itemized Order'!K54)</f>
        <v/>
      </c>
      <c r="M51" s="155" t="str">
        <f>IF('Itemized Order'!M54="","",'Itemized Order'!M54)</f>
        <v/>
      </c>
      <c r="N51" s="155" t="str">
        <f>IF('Itemized Order'!N54="","",'Itemized Order'!N54)</f>
        <v/>
      </c>
      <c r="O51" s="155" t="str">
        <f>IF('Itemized Order'!O54="","",'Itemized Order'!O54)</f>
        <v/>
      </c>
      <c r="P51" s="155" t="str">
        <f>IF('Itemized Order'!P54="","",'Itemized Order'!P54)</f>
        <v/>
      </c>
      <c r="Q51" s="155" t="str">
        <f>IF('Itemized Order'!Q54="","",'Itemized Order'!Q54)</f>
        <v/>
      </c>
      <c r="S51" s="155" t="str">
        <f>IF('Itemized Order'!S54="","",'Itemized Order'!S54)</f>
        <v/>
      </c>
      <c r="T51" s="155" t="str">
        <f>IF('Itemized Order'!T54="","",'Itemized Order'!T54)</f>
        <v/>
      </c>
      <c r="U51" s="155" t="str">
        <f>IF('Itemized Order'!U54="","",'Itemized Order'!U54)</f>
        <v/>
      </c>
      <c r="V51" s="155" t="str">
        <f>IF('Itemized Order'!V54="","",'Itemized Order'!V54)</f>
        <v/>
      </c>
      <c r="W51" s="155" t="str">
        <f>IF('Itemized Order'!W54="","",'Itemized Order'!W54)</f>
        <v/>
      </c>
      <c r="Y51" s="155" t="str">
        <f>IF('Itemized Order'!Y54="","",'Itemized Order'!Y54)</f>
        <v/>
      </c>
      <c r="Z51" s="155" t="str">
        <f>IF('Itemized Order'!Z54="","",'Itemized Order'!Z54)</f>
        <v/>
      </c>
      <c r="AA51" s="155" t="str">
        <f>IF('Itemized Order'!AA54="","",'Itemized Order'!AA54)</f>
        <v/>
      </c>
      <c r="AB51" s="155" t="str">
        <f>IF('Itemized Order'!AB54="","",'Itemized Order'!AB54)</f>
        <v/>
      </c>
      <c r="AC51" s="155" t="str">
        <f>IF('Itemized Order'!AC54="","",'Itemized Order'!AC54)</f>
        <v/>
      </c>
      <c r="AE51" s="155" t="str">
        <f>IF('Itemized Order'!AE54="","",'Itemized Order'!AE54)</f>
        <v/>
      </c>
      <c r="AF51" s="155" t="str">
        <f>IF('Itemized Order'!AF54="","",'Itemized Order'!AF54)</f>
        <v/>
      </c>
      <c r="AG51" s="155" t="str">
        <f>IF('Itemized Order'!AG54="","",'Itemized Order'!AG54)</f>
        <v/>
      </c>
      <c r="AH51" s="155" t="str">
        <f>IF('Itemized Order'!AH54="","",'Itemized Order'!AH54)</f>
        <v/>
      </c>
      <c r="AI51" s="155" t="str">
        <f>IF('Itemized Order'!AI54="","",'Itemized Order'!AI54)</f>
        <v/>
      </c>
      <c r="AK51" s="155" t="str">
        <f>IF('Itemized Order'!AK54="","",'Itemized Order'!AK54)</f>
        <v/>
      </c>
      <c r="AL51" s="155" t="str">
        <f>IF('Itemized Order'!AL54="","",'Itemized Order'!AL54)</f>
        <v/>
      </c>
      <c r="AM51" s="155" t="str">
        <f>IF('Itemized Order'!AM54="","",'Itemized Order'!AM54)</f>
        <v/>
      </c>
      <c r="AN51" s="155" t="str">
        <f>IF('Itemized Order'!AN54="","",'Itemized Order'!AN54)</f>
        <v/>
      </c>
      <c r="AO51" s="155" t="str">
        <f>IF('Itemized Order'!AO54="","",'Itemized Order'!AO54)</f>
        <v/>
      </c>
      <c r="AQ51" s="155" t="str">
        <f>IF('Itemized Order'!AQ54="","",'Itemized Order'!AQ54)</f>
        <v/>
      </c>
      <c r="AR51" s="155" t="str">
        <f>IF('Itemized Order'!AR54="","",'Itemized Order'!AR54)</f>
        <v/>
      </c>
      <c r="AS51" s="155" t="str">
        <f>IF('Itemized Order'!AS54="","",'Itemized Order'!AS54)</f>
        <v/>
      </c>
      <c r="AT51" s="155" t="str">
        <f>IF('Itemized Order'!AT54="","",'Itemized Order'!AT54)</f>
        <v/>
      </c>
      <c r="AU51" s="155" t="str">
        <f>IF('Itemized Order'!AU54="","",'Itemized Order'!AU54)</f>
        <v/>
      </c>
      <c r="AW51" s="155" t="str">
        <f>IF('Itemized Order'!AW54="","",'Itemized Order'!AW54)</f>
        <v/>
      </c>
      <c r="AX51" s="155" t="str">
        <f>IF('Itemized Order'!AX54="","",'Itemized Order'!AX54)</f>
        <v/>
      </c>
      <c r="AY51" s="155" t="str">
        <f>IF('Itemized Order'!AY54="","",'Itemized Order'!AY54)</f>
        <v/>
      </c>
      <c r="AZ51" s="155" t="str">
        <f>IF('Itemized Order'!AZ54="","",'Itemized Order'!AZ54)</f>
        <v/>
      </c>
      <c r="BA51" s="155" t="str">
        <f>IF('Itemized Order'!BA54="","",'Itemized Order'!BA54)</f>
        <v/>
      </c>
      <c r="BC51" s="155" t="str">
        <f>IF('Itemized Order'!BC54="","",'Itemized Order'!BC54)</f>
        <v/>
      </c>
      <c r="BD51" s="155" t="str">
        <f>IF('Itemized Order'!BD54="","",'Itemized Order'!BD54)</f>
        <v/>
      </c>
      <c r="BE51" s="155" t="str">
        <f>IF('Itemized Order'!BE54="","",'Itemized Order'!BE54)</f>
        <v/>
      </c>
      <c r="BF51" s="155" t="str">
        <f>IF('Itemized Order'!BF54="","",'Itemized Order'!BF54)</f>
        <v/>
      </c>
      <c r="BG51" s="155" t="str">
        <f>IF('Itemized Order'!BG54="","",'Itemized Order'!BG54)</f>
        <v/>
      </c>
      <c r="BI51" s="155" t="str">
        <f>IF('Itemized Order'!BI54="","",'Itemized Order'!BI54)</f>
        <v/>
      </c>
      <c r="BJ51" s="155" t="str">
        <f>IF('Itemized Order'!BJ54="","",'Itemized Order'!BJ54)</f>
        <v/>
      </c>
      <c r="BK51" s="155" t="str">
        <f>IF('Itemized Order'!BK54="","",'Itemized Order'!BK54)</f>
        <v/>
      </c>
      <c r="BL51" s="155" t="str">
        <f>IF('Itemized Order'!BL54="","",'Itemized Order'!BL54)</f>
        <v/>
      </c>
      <c r="BM51" s="155" t="str">
        <f>IF('Itemized Order'!BM54="","",'Itemized Order'!BM54)</f>
        <v/>
      </c>
      <c r="BO51" s="155" t="str">
        <f>IF('Itemized Order'!BO54="","",'Itemized Order'!BO54)</f>
        <v/>
      </c>
      <c r="BP51" s="155" t="str">
        <f>IF('Itemized Order'!BP54="","",'Itemized Order'!BP54)</f>
        <v/>
      </c>
      <c r="BQ51" s="155" t="str">
        <f>IF('Itemized Order'!BQ54="","",'Itemized Order'!BQ54)</f>
        <v/>
      </c>
      <c r="BR51" s="155" t="str">
        <f>IF('Itemized Order'!BR54="","",'Itemized Order'!BR54)</f>
        <v/>
      </c>
      <c r="BS51" s="155" t="str">
        <f>IF('Itemized Order'!BS54="","",'Itemized Order'!BS54)</f>
        <v/>
      </c>
      <c r="BU51" s="155" t="str">
        <f>IF('Itemized Order'!BU54="","",'Itemized Order'!BU54)</f>
        <v/>
      </c>
      <c r="BV51" s="155" t="str">
        <f>IF('Itemized Order'!BV54="","",'Itemized Order'!BV54)</f>
        <v/>
      </c>
      <c r="BW51" s="155" t="str">
        <f>IF('Itemized Order'!BW54="","",'Itemized Order'!BW54)</f>
        <v/>
      </c>
      <c r="BX51" s="155" t="str">
        <f>IF('Itemized Order'!BX54="","",'Itemized Order'!BX54)</f>
        <v/>
      </c>
      <c r="BY51" s="155" t="str">
        <f>IF('Itemized Order'!BY54="","",'Itemized Order'!BY54)</f>
        <v/>
      </c>
      <c r="CA51" s="155" t="str">
        <f>IF('Itemized Order'!CA54="","",'Itemized Order'!CA54)</f>
        <v/>
      </c>
      <c r="CB51" s="155" t="str">
        <f>IF('Itemized Order'!CB54="","",'Itemized Order'!CB54)</f>
        <v/>
      </c>
      <c r="CC51" s="155" t="str">
        <f>IF('Itemized Order'!CC54="","",'Itemized Order'!CC54)</f>
        <v/>
      </c>
      <c r="CD51" s="155" t="str">
        <f>IF('Itemized Order'!CD54="","",'Itemized Order'!CD54)</f>
        <v/>
      </c>
      <c r="CE51" s="155" t="str">
        <f>IF('Itemized Order'!CE54="","",'Itemized Order'!CE54)</f>
        <v/>
      </c>
    </row>
    <row r="52" spans="1:83" x14ac:dyDescent="0.3">
      <c r="A52" s="155" t="str">
        <f>IF('Itemized Order'!A55="","",'Itemized Order'!A55)</f>
        <v/>
      </c>
      <c r="B52" s="155" t="str">
        <f>IF('Itemized Order'!B55="","",'Itemized Order'!B55)</f>
        <v/>
      </c>
      <c r="C52" s="155" t="str">
        <f>IF('Itemized Order'!C55="","",'Itemized Order'!C55)</f>
        <v/>
      </c>
      <c r="D52" s="155" t="str">
        <f>IF('Itemized Order'!D55="","",'Itemized Order'!D55)</f>
        <v/>
      </c>
      <c r="E52" s="183" t="str">
        <f>IF('Itemized Order'!E55="","",'Itemized Order'!E55)</f>
        <v/>
      </c>
      <c r="G52" s="155" t="str">
        <f>IF('Itemized Order'!G55="","",'Itemized Order'!G55)</f>
        <v/>
      </c>
      <c r="H52" s="155" t="str">
        <f>IF('Itemized Order'!H55="","",'Itemized Order'!H55)</f>
        <v/>
      </c>
      <c r="I52" s="155" t="str">
        <f>IF('Itemized Order'!I55="","",'Itemized Order'!I55)</f>
        <v/>
      </c>
      <c r="J52" s="155" t="str">
        <f>IF('Itemized Order'!J55="","",'Itemized Order'!J55)</f>
        <v/>
      </c>
      <c r="K52" s="155" t="str">
        <f>IF('Itemized Order'!K55="","",'Itemized Order'!K55)</f>
        <v/>
      </c>
      <c r="M52" s="155" t="str">
        <f>IF('Itemized Order'!M55="","",'Itemized Order'!M55)</f>
        <v/>
      </c>
      <c r="N52" s="155" t="str">
        <f>IF('Itemized Order'!N55="","",'Itemized Order'!N55)</f>
        <v/>
      </c>
      <c r="O52" s="155" t="str">
        <f>IF('Itemized Order'!O55="","",'Itemized Order'!O55)</f>
        <v/>
      </c>
      <c r="P52" s="155" t="str">
        <f>IF('Itemized Order'!P55="","",'Itemized Order'!P55)</f>
        <v/>
      </c>
      <c r="Q52" s="155" t="str">
        <f>IF('Itemized Order'!Q55="","",'Itemized Order'!Q55)</f>
        <v/>
      </c>
      <c r="S52" s="155" t="str">
        <f>IF('Itemized Order'!S55="","",'Itemized Order'!S55)</f>
        <v/>
      </c>
      <c r="T52" s="155" t="str">
        <f>IF('Itemized Order'!T55="","",'Itemized Order'!T55)</f>
        <v/>
      </c>
      <c r="U52" s="155" t="str">
        <f>IF('Itemized Order'!U55="","",'Itemized Order'!U55)</f>
        <v/>
      </c>
      <c r="V52" s="155" t="str">
        <f>IF('Itemized Order'!V55="","",'Itemized Order'!V55)</f>
        <v/>
      </c>
      <c r="W52" s="155" t="str">
        <f>IF('Itemized Order'!W55="","",'Itemized Order'!W55)</f>
        <v/>
      </c>
      <c r="Y52" s="155" t="str">
        <f>IF('Itemized Order'!Y55="","",'Itemized Order'!Y55)</f>
        <v/>
      </c>
      <c r="Z52" s="155" t="str">
        <f>IF('Itemized Order'!Z55="","",'Itemized Order'!Z55)</f>
        <v/>
      </c>
      <c r="AA52" s="155" t="str">
        <f>IF('Itemized Order'!AA55="","",'Itemized Order'!AA55)</f>
        <v/>
      </c>
      <c r="AB52" s="155" t="str">
        <f>IF('Itemized Order'!AB55="","",'Itemized Order'!AB55)</f>
        <v/>
      </c>
      <c r="AC52" s="155" t="str">
        <f>IF('Itemized Order'!AC55="","",'Itemized Order'!AC55)</f>
        <v/>
      </c>
      <c r="AE52" s="155" t="str">
        <f>IF('Itemized Order'!AE55="","",'Itemized Order'!AE55)</f>
        <v/>
      </c>
      <c r="AF52" s="155" t="str">
        <f>IF('Itemized Order'!AF55="","",'Itemized Order'!AF55)</f>
        <v/>
      </c>
      <c r="AG52" s="155" t="str">
        <f>IF('Itemized Order'!AG55="","",'Itemized Order'!AG55)</f>
        <v/>
      </c>
      <c r="AH52" s="155" t="str">
        <f>IF('Itemized Order'!AH55="","",'Itemized Order'!AH55)</f>
        <v/>
      </c>
      <c r="AI52" s="155" t="str">
        <f>IF('Itemized Order'!AI55="","",'Itemized Order'!AI55)</f>
        <v/>
      </c>
      <c r="AK52" s="155" t="str">
        <f>IF('Itemized Order'!AK55="","",'Itemized Order'!AK55)</f>
        <v/>
      </c>
      <c r="AL52" s="155" t="str">
        <f>IF('Itemized Order'!AL55="","",'Itemized Order'!AL55)</f>
        <v/>
      </c>
      <c r="AM52" s="155" t="str">
        <f>IF('Itemized Order'!AM55="","",'Itemized Order'!AM55)</f>
        <v/>
      </c>
      <c r="AN52" s="155" t="str">
        <f>IF('Itemized Order'!AN55="","",'Itemized Order'!AN55)</f>
        <v/>
      </c>
      <c r="AO52" s="155" t="str">
        <f>IF('Itemized Order'!AO55="","",'Itemized Order'!AO55)</f>
        <v/>
      </c>
      <c r="AQ52" s="155" t="str">
        <f>IF('Itemized Order'!AQ55="","",'Itemized Order'!AQ55)</f>
        <v/>
      </c>
      <c r="AR52" s="155" t="str">
        <f>IF('Itemized Order'!AR55="","",'Itemized Order'!AR55)</f>
        <v/>
      </c>
      <c r="AS52" s="155" t="str">
        <f>IF('Itemized Order'!AS55="","",'Itemized Order'!AS55)</f>
        <v/>
      </c>
      <c r="AT52" s="155" t="str">
        <f>IF('Itemized Order'!AT55="","",'Itemized Order'!AT55)</f>
        <v/>
      </c>
      <c r="AU52" s="155" t="str">
        <f>IF('Itemized Order'!AU55="","",'Itemized Order'!AU55)</f>
        <v/>
      </c>
      <c r="AW52" s="155" t="str">
        <f>IF('Itemized Order'!AW55="","",'Itemized Order'!AW55)</f>
        <v/>
      </c>
      <c r="AX52" s="155" t="str">
        <f>IF('Itemized Order'!AX55="","",'Itemized Order'!AX55)</f>
        <v/>
      </c>
      <c r="AY52" s="155" t="str">
        <f>IF('Itemized Order'!AY55="","",'Itemized Order'!AY55)</f>
        <v/>
      </c>
      <c r="AZ52" s="155" t="str">
        <f>IF('Itemized Order'!AZ55="","",'Itemized Order'!AZ55)</f>
        <v/>
      </c>
      <c r="BA52" s="155" t="str">
        <f>IF('Itemized Order'!BA55="","",'Itemized Order'!BA55)</f>
        <v/>
      </c>
      <c r="BC52" s="155" t="str">
        <f>IF('Itemized Order'!BC55="","",'Itemized Order'!BC55)</f>
        <v/>
      </c>
      <c r="BD52" s="155" t="str">
        <f>IF('Itemized Order'!BD55="","",'Itemized Order'!BD55)</f>
        <v/>
      </c>
      <c r="BE52" s="155" t="str">
        <f>IF('Itemized Order'!BE55="","",'Itemized Order'!BE55)</f>
        <v/>
      </c>
      <c r="BF52" s="155" t="str">
        <f>IF('Itemized Order'!BF55="","",'Itemized Order'!BF55)</f>
        <v/>
      </c>
      <c r="BG52" s="155" t="str">
        <f>IF('Itemized Order'!BG55="","",'Itemized Order'!BG55)</f>
        <v/>
      </c>
      <c r="BI52" s="155" t="str">
        <f>IF('Itemized Order'!BI55="","",'Itemized Order'!BI55)</f>
        <v/>
      </c>
      <c r="BJ52" s="155" t="str">
        <f>IF('Itemized Order'!BJ55="","",'Itemized Order'!BJ55)</f>
        <v/>
      </c>
      <c r="BK52" s="155" t="str">
        <f>IF('Itemized Order'!BK55="","",'Itemized Order'!BK55)</f>
        <v/>
      </c>
      <c r="BL52" s="155" t="str">
        <f>IF('Itemized Order'!BL55="","",'Itemized Order'!BL55)</f>
        <v/>
      </c>
      <c r="BM52" s="155" t="str">
        <f>IF('Itemized Order'!BM55="","",'Itemized Order'!BM55)</f>
        <v/>
      </c>
      <c r="BO52" s="155" t="str">
        <f>IF('Itemized Order'!BO55="","",'Itemized Order'!BO55)</f>
        <v/>
      </c>
      <c r="BP52" s="155" t="str">
        <f>IF('Itemized Order'!BP55="","",'Itemized Order'!BP55)</f>
        <v/>
      </c>
      <c r="BQ52" s="155" t="str">
        <f>IF('Itemized Order'!BQ55="","",'Itemized Order'!BQ55)</f>
        <v/>
      </c>
      <c r="BR52" s="155" t="str">
        <f>IF('Itemized Order'!BR55="","",'Itemized Order'!BR55)</f>
        <v/>
      </c>
      <c r="BS52" s="155" t="str">
        <f>IF('Itemized Order'!BS55="","",'Itemized Order'!BS55)</f>
        <v/>
      </c>
      <c r="BU52" s="155" t="str">
        <f>IF('Itemized Order'!BU55="","",'Itemized Order'!BU55)</f>
        <v/>
      </c>
      <c r="BV52" s="155" t="str">
        <f>IF('Itemized Order'!BV55="","",'Itemized Order'!BV55)</f>
        <v/>
      </c>
      <c r="BW52" s="155" t="str">
        <f>IF('Itemized Order'!BW55="","",'Itemized Order'!BW55)</f>
        <v/>
      </c>
      <c r="BX52" s="155" t="str">
        <f>IF('Itemized Order'!BX55="","",'Itemized Order'!BX55)</f>
        <v/>
      </c>
      <c r="BY52" s="155" t="str">
        <f>IF('Itemized Order'!BY55="","",'Itemized Order'!BY55)</f>
        <v/>
      </c>
      <c r="CA52" s="155" t="str">
        <f>IF('Itemized Order'!CA55="","",'Itemized Order'!CA55)</f>
        <v/>
      </c>
      <c r="CB52" s="155" t="str">
        <f>IF('Itemized Order'!CB55="","",'Itemized Order'!CB55)</f>
        <v/>
      </c>
      <c r="CC52" s="155" t="str">
        <f>IF('Itemized Order'!CC55="","",'Itemized Order'!CC55)</f>
        <v/>
      </c>
      <c r="CD52" s="155" t="str">
        <f>IF('Itemized Order'!CD55="","",'Itemized Order'!CD55)</f>
        <v/>
      </c>
      <c r="CE52" s="155" t="str">
        <f>IF('Itemized Order'!CE55="","",'Itemized Order'!CE55)</f>
        <v/>
      </c>
    </row>
    <row r="53" spans="1:83" x14ac:dyDescent="0.3">
      <c r="A53" s="155" t="str">
        <f>IF('Itemized Order'!A56="","",'Itemized Order'!A56)</f>
        <v/>
      </c>
      <c r="B53" s="155" t="str">
        <f>IF('Itemized Order'!B56="","",'Itemized Order'!B56)</f>
        <v/>
      </c>
      <c r="C53" s="155" t="str">
        <f>IF('Itemized Order'!C56="","",'Itemized Order'!C56)</f>
        <v/>
      </c>
      <c r="D53" s="155" t="str">
        <f>IF('Itemized Order'!D56="","",'Itemized Order'!D56)</f>
        <v/>
      </c>
      <c r="E53" s="183" t="str">
        <f>IF('Itemized Order'!E56="","",'Itemized Order'!E56)</f>
        <v/>
      </c>
      <c r="G53" s="155" t="str">
        <f>IF('Itemized Order'!G56="","",'Itemized Order'!G56)</f>
        <v/>
      </c>
      <c r="H53" s="155" t="str">
        <f>IF('Itemized Order'!H56="","",'Itemized Order'!H56)</f>
        <v/>
      </c>
      <c r="I53" s="155" t="str">
        <f>IF('Itemized Order'!I56="","",'Itemized Order'!I56)</f>
        <v/>
      </c>
      <c r="J53" s="155" t="str">
        <f>IF('Itemized Order'!J56="","",'Itemized Order'!J56)</f>
        <v/>
      </c>
      <c r="K53" s="155" t="str">
        <f>IF('Itemized Order'!K56="","",'Itemized Order'!K56)</f>
        <v/>
      </c>
      <c r="M53" s="155" t="str">
        <f>IF('Itemized Order'!M56="","",'Itemized Order'!M56)</f>
        <v/>
      </c>
      <c r="N53" s="155" t="str">
        <f>IF('Itemized Order'!N56="","",'Itemized Order'!N56)</f>
        <v/>
      </c>
      <c r="O53" s="155" t="str">
        <f>IF('Itemized Order'!O56="","",'Itemized Order'!O56)</f>
        <v/>
      </c>
      <c r="P53" s="155" t="str">
        <f>IF('Itemized Order'!P56="","",'Itemized Order'!P56)</f>
        <v/>
      </c>
      <c r="Q53" s="155" t="str">
        <f>IF('Itemized Order'!Q56="","",'Itemized Order'!Q56)</f>
        <v/>
      </c>
      <c r="S53" s="155" t="str">
        <f>IF('Itemized Order'!S56="","",'Itemized Order'!S56)</f>
        <v/>
      </c>
      <c r="T53" s="155" t="str">
        <f>IF('Itemized Order'!T56="","",'Itemized Order'!T56)</f>
        <v/>
      </c>
      <c r="U53" s="155" t="str">
        <f>IF('Itemized Order'!U56="","",'Itemized Order'!U56)</f>
        <v/>
      </c>
      <c r="V53" s="155" t="str">
        <f>IF('Itemized Order'!V56="","",'Itemized Order'!V56)</f>
        <v/>
      </c>
      <c r="W53" s="155" t="str">
        <f>IF('Itemized Order'!W56="","",'Itemized Order'!W56)</f>
        <v/>
      </c>
      <c r="Y53" s="155" t="str">
        <f>IF('Itemized Order'!Y56="","",'Itemized Order'!Y56)</f>
        <v/>
      </c>
      <c r="Z53" s="155" t="str">
        <f>IF('Itemized Order'!Z56="","",'Itemized Order'!Z56)</f>
        <v/>
      </c>
      <c r="AA53" s="155" t="str">
        <f>IF('Itemized Order'!AA56="","",'Itemized Order'!AA56)</f>
        <v/>
      </c>
      <c r="AB53" s="155" t="str">
        <f>IF('Itemized Order'!AB56="","",'Itemized Order'!AB56)</f>
        <v/>
      </c>
      <c r="AC53" s="155" t="str">
        <f>IF('Itemized Order'!AC56="","",'Itemized Order'!AC56)</f>
        <v/>
      </c>
      <c r="AE53" s="155" t="str">
        <f>IF('Itemized Order'!AE56="","",'Itemized Order'!AE56)</f>
        <v/>
      </c>
      <c r="AF53" s="155" t="str">
        <f>IF('Itemized Order'!AF56="","",'Itemized Order'!AF56)</f>
        <v/>
      </c>
      <c r="AG53" s="155" t="str">
        <f>IF('Itemized Order'!AG56="","",'Itemized Order'!AG56)</f>
        <v/>
      </c>
      <c r="AH53" s="155" t="str">
        <f>IF('Itemized Order'!AH56="","",'Itemized Order'!AH56)</f>
        <v/>
      </c>
      <c r="AI53" s="155" t="str">
        <f>IF('Itemized Order'!AI56="","",'Itemized Order'!AI56)</f>
        <v/>
      </c>
      <c r="AK53" s="155" t="str">
        <f>IF('Itemized Order'!AK56="","",'Itemized Order'!AK56)</f>
        <v/>
      </c>
      <c r="AL53" s="155" t="str">
        <f>IF('Itemized Order'!AL56="","",'Itemized Order'!AL56)</f>
        <v/>
      </c>
      <c r="AM53" s="155" t="str">
        <f>IF('Itemized Order'!AM56="","",'Itemized Order'!AM56)</f>
        <v/>
      </c>
      <c r="AN53" s="155" t="str">
        <f>IF('Itemized Order'!AN56="","",'Itemized Order'!AN56)</f>
        <v/>
      </c>
      <c r="AO53" s="155" t="str">
        <f>IF('Itemized Order'!AO56="","",'Itemized Order'!AO56)</f>
        <v/>
      </c>
      <c r="AQ53" s="155" t="str">
        <f>IF('Itemized Order'!AQ56="","",'Itemized Order'!AQ56)</f>
        <v/>
      </c>
      <c r="AR53" s="155" t="str">
        <f>IF('Itemized Order'!AR56="","",'Itemized Order'!AR56)</f>
        <v/>
      </c>
      <c r="AS53" s="155" t="str">
        <f>IF('Itemized Order'!AS56="","",'Itemized Order'!AS56)</f>
        <v/>
      </c>
      <c r="AT53" s="155" t="str">
        <f>IF('Itemized Order'!AT56="","",'Itemized Order'!AT56)</f>
        <v/>
      </c>
      <c r="AU53" s="155" t="str">
        <f>IF('Itemized Order'!AU56="","",'Itemized Order'!AU56)</f>
        <v/>
      </c>
      <c r="AW53" s="155" t="str">
        <f>IF('Itemized Order'!AW56="","",'Itemized Order'!AW56)</f>
        <v/>
      </c>
      <c r="AX53" s="155" t="str">
        <f>IF('Itemized Order'!AX56="","",'Itemized Order'!AX56)</f>
        <v/>
      </c>
      <c r="AY53" s="155" t="str">
        <f>IF('Itemized Order'!AY56="","",'Itemized Order'!AY56)</f>
        <v/>
      </c>
      <c r="AZ53" s="155" t="str">
        <f>IF('Itemized Order'!AZ56="","",'Itemized Order'!AZ56)</f>
        <v/>
      </c>
      <c r="BA53" s="155" t="str">
        <f>IF('Itemized Order'!BA56="","",'Itemized Order'!BA56)</f>
        <v/>
      </c>
      <c r="BC53" s="155" t="str">
        <f>IF('Itemized Order'!BC56="","",'Itemized Order'!BC56)</f>
        <v/>
      </c>
      <c r="BD53" s="155" t="str">
        <f>IF('Itemized Order'!BD56="","",'Itemized Order'!BD56)</f>
        <v/>
      </c>
      <c r="BE53" s="155" t="str">
        <f>IF('Itemized Order'!BE56="","",'Itemized Order'!BE56)</f>
        <v/>
      </c>
      <c r="BF53" s="155" t="str">
        <f>IF('Itemized Order'!BF56="","",'Itemized Order'!BF56)</f>
        <v/>
      </c>
      <c r="BG53" s="155" t="str">
        <f>IF('Itemized Order'!BG56="","",'Itemized Order'!BG56)</f>
        <v/>
      </c>
      <c r="BI53" s="155" t="str">
        <f>IF('Itemized Order'!BI56="","",'Itemized Order'!BI56)</f>
        <v/>
      </c>
      <c r="BJ53" s="155" t="str">
        <f>IF('Itemized Order'!BJ56="","",'Itemized Order'!BJ56)</f>
        <v/>
      </c>
      <c r="BK53" s="155" t="str">
        <f>IF('Itemized Order'!BK56="","",'Itemized Order'!BK56)</f>
        <v/>
      </c>
      <c r="BL53" s="155" t="str">
        <f>IF('Itemized Order'!BL56="","",'Itemized Order'!BL56)</f>
        <v/>
      </c>
      <c r="BM53" s="155" t="str">
        <f>IF('Itemized Order'!BM56="","",'Itemized Order'!BM56)</f>
        <v/>
      </c>
      <c r="BO53" s="155" t="str">
        <f>IF('Itemized Order'!BO56="","",'Itemized Order'!BO56)</f>
        <v/>
      </c>
      <c r="BP53" s="155" t="str">
        <f>IF('Itemized Order'!BP56="","",'Itemized Order'!BP56)</f>
        <v/>
      </c>
      <c r="BQ53" s="155" t="str">
        <f>IF('Itemized Order'!BQ56="","",'Itemized Order'!BQ56)</f>
        <v/>
      </c>
      <c r="BR53" s="155" t="str">
        <f>IF('Itemized Order'!BR56="","",'Itemized Order'!BR56)</f>
        <v/>
      </c>
      <c r="BS53" s="155" t="str">
        <f>IF('Itemized Order'!BS56="","",'Itemized Order'!BS56)</f>
        <v/>
      </c>
      <c r="BU53" s="155" t="str">
        <f>IF('Itemized Order'!BU56="","",'Itemized Order'!BU56)</f>
        <v/>
      </c>
      <c r="BV53" s="155" t="str">
        <f>IF('Itemized Order'!BV56="","",'Itemized Order'!BV56)</f>
        <v/>
      </c>
      <c r="BW53" s="155" t="str">
        <f>IF('Itemized Order'!BW56="","",'Itemized Order'!BW56)</f>
        <v/>
      </c>
      <c r="BX53" s="155" t="str">
        <f>IF('Itemized Order'!BX56="","",'Itemized Order'!BX56)</f>
        <v/>
      </c>
      <c r="BY53" s="155" t="str">
        <f>IF('Itemized Order'!BY56="","",'Itemized Order'!BY56)</f>
        <v/>
      </c>
      <c r="CA53" s="155" t="str">
        <f>IF('Itemized Order'!CA56="","",'Itemized Order'!CA56)</f>
        <v/>
      </c>
      <c r="CB53" s="155" t="str">
        <f>IF('Itemized Order'!CB56="","",'Itemized Order'!CB56)</f>
        <v/>
      </c>
      <c r="CC53" s="155" t="str">
        <f>IF('Itemized Order'!CC56="","",'Itemized Order'!CC56)</f>
        <v/>
      </c>
      <c r="CD53" s="155" t="str">
        <f>IF('Itemized Order'!CD56="","",'Itemized Order'!CD56)</f>
        <v/>
      </c>
      <c r="CE53" s="155" t="str">
        <f>IF('Itemized Order'!CE56="","",'Itemized Order'!CE56)</f>
        <v/>
      </c>
    </row>
    <row r="54" spans="1:83" x14ac:dyDescent="0.3">
      <c r="A54" s="155" t="str">
        <f>IF('Itemized Order'!A57="","",'Itemized Order'!A57)</f>
        <v/>
      </c>
      <c r="B54" s="155" t="str">
        <f>IF('Itemized Order'!B57="","",'Itemized Order'!B57)</f>
        <v/>
      </c>
      <c r="C54" s="155" t="str">
        <f>IF('Itemized Order'!C57="","",'Itemized Order'!C57)</f>
        <v/>
      </c>
      <c r="D54" s="155" t="str">
        <f>IF('Itemized Order'!D57="","",'Itemized Order'!D57)</f>
        <v/>
      </c>
      <c r="E54" s="183" t="str">
        <f>IF('Itemized Order'!E57="","",'Itemized Order'!E57)</f>
        <v/>
      </c>
      <c r="G54" s="155" t="str">
        <f>IF('Itemized Order'!G57="","",'Itemized Order'!G57)</f>
        <v/>
      </c>
      <c r="H54" s="155" t="str">
        <f>IF('Itemized Order'!H57="","",'Itemized Order'!H57)</f>
        <v/>
      </c>
      <c r="I54" s="155" t="str">
        <f>IF('Itemized Order'!I57="","",'Itemized Order'!I57)</f>
        <v/>
      </c>
      <c r="J54" s="155" t="str">
        <f>IF('Itemized Order'!J57="","",'Itemized Order'!J57)</f>
        <v/>
      </c>
      <c r="K54" s="155" t="str">
        <f>IF('Itemized Order'!K57="","",'Itemized Order'!K57)</f>
        <v/>
      </c>
      <c r="M54" s="155" t="str">
        <f>IF('Itemized Order'!M57="","",'Itemized Order'!M57)</f>
        <v/>
      </c>
      <c r="N54" s="155" t="str">
        <f>IF('Itemized Order'!N57="","",'Itemized Order'!N57)</f>
        <v/>
      </c>
      <c r="O54" s="155" t="str">
        <f>IF('Itemized Order'!O57="","",'Itemized Order'!O57)</f>
        <v/>
      </c>
      <c r="P54" s="155" t="str">
        <f>IF('Itemized Order'!P57="","",'Itemized Order'!P57)</f>
        <v/>
      </c>
      <c r="Q54" s="155" t="str">
        <f>IF('Itemized Order'!Q57="","",'Itemized Order'!Q57)</f>
        <v/>
      </c>
      <c r="S54" s="155" t="str">
        <f>IF('Itemized Order'!S57="","",'Itemized Order'!S57)</f>
        <v/>
      </c>
      <c r="T54" s="155" t="str">
        <f>IF('Itemized Order'!T57="","",'Itemized Order'!T57)</f>
        <v/>
      </c>
      <c r="U54" s="155" t="str">
        <f>IF('Itemized Order'!U57="","",'Itemized Order'!U57)</f>
        <v/>
      </c>
      <c r="V54" s="155" t="str">
        <f>IF('Itemized Order'!V57="","",'Itemized Order'!V57)</f>
        <v/>
      </c>
      <c r="W54" s="155" t="str">
        <f>IF('Itemized Order'!W57="","",'Itemized Order'!W57)</f>
        <v/>
      </c>
      <c r="Y54" s="155" t="str">
        <f>IF('Itemized Order'!Y57="","",'Itemized Order'!Y57)</f>
        <v/>
      </c>
      <c r="Z54" s="155" t="str">
        <f>IF('Itemized Order'!Z57="","",'Itemized Order'!Z57)</f>
        <v/>
      </c>
      <c r="AA54" s="155" t="str">
        <f>IF('Itemized Order'!AA57="","",'Itemized Order'!AA57)</f>
        <v/>
      </c>
      <c r="AB54" s="155" t="str">
        <f>IF('Itemized Order'!AB57="","",'Itemized Order'!AB57)</f>
        <v/>
      </c>
      <c r="AC54" s="155" t="str">
        <f>IF('Itemized Order'!AC57="","",'Itemized Order'!AC57)</f>
        <v/>
      </c>
      <c r="AE54" s="155" t="str">
        <f>IF('Itemized Order'!AE57="","",'Itemized Order'!AE57)</f>
        <v/>
      </c>
      <c r="AF54" s="155" t="str">
        <f>IF('Itemized Order'!AF57="","",'Itemized Order'!AF57)</f>
        <v/>
      </c>
      <c r="AG54" s="155" t="str">
        <f>IF('Itemized Order'!AG57="","",'Itemized Order'!AG57)</f>
        <v/>
      </c>
      <c r="AH54" s="155" t="str">
        <f>IF('Itemized Order'!AH57="","",'Itemized Order'!AH57)</f>
        <v/>
      </c>
      <c r="AI54" s="155" t="str">
        <f>IF('Itemized Order'!AI57="","",'Itemized Order'!AI57)</f>
        <v/>
      </c>
      <c r="AK54" s="155" t="str">
        <f>IF('Itemized Order'!AK57="","",'Itemized Order'!AK57)</f>
        <v/>
      </c>
      <c r="AL54" s="155" t="str">
        <f>IF('Itemized Order'!AL57="","",'Itemized Order'!AL57)</f>
        <v/>
      </c>
      <c r="AM54" s="155" t="str">
        <f>IF('Itemized Order'!AM57="","",'Itemized Order'!AM57)</f>
        <v/>
      </c>
      <c r="AN54" s="155" t="str">
        <f>IF('Itemized Order'!AN57="","",'Itemized Order'!AN57)</f>
        <v/>
      </c>
      <c r="AO54" s="155" t="str">
        <f>IF('Itemized Order'!AO57="","",'Itemized Order'!AO57)</f>
        <v/>
      </c>
      <c r="AQ54" s="155" t="str">
        <f>IF('Itemized Order'!AQ57="","",'Itemized Order'!AQ57)</f>
        <v/>
      </c>
      <c r="AR54" s="155" t="str">
        <f>IF('Itemized Order'!AR57="","",'Itemized Order'!AR57)</f>
        <v/>
      </c>
      <c r="AS54" s="155" t="str">
        <f>IF('Itemized Order'!AS57="","",'Itemized Order'!AS57)</f>
        <v/>
      </c>
      <c r="AT54" s="155" t="str">
        <f>IF('Itemized Order'!AT57="","",'Itemized Order'!AT57)</f>
        <v/>
      </c>
      <c r="AU54" s="155" t="str">
        <f>IF('Itemized Order'!AU57="","",'Itemized Order'!AU57)</f>
        <v/>
      </c>
      <c r="AW54" s="155" t="str">
        <f>IF('Itemized Order'!AW57="","",'Itemized Order'!AW57)</f>
        <v/>
      </c>
      <c r="AX54" s="155" t="str">
        <f>IF('Itemized Order'!AX57="","",'Itemized Order'!AX57)</f>
        <v/>
      </c>
      <c r="AY54" s="155" t="str">
        <f>IF('Itemized Order'!AY57="","",'Itemized Order'!AY57)</f>
        <v/>
      </c>
      <c r="AZ54" s="155" t="str">
        <f>IF('Itemized Order'!AZ57="","",'Itemized Order'!AZ57)</f>
        <v/>
      </c>
      <c r="BA54" s="155" t="str">
        <f>IF('Itemized Order'!BA57="","",'Itemized Order'!BA57)</f>
        <v/>
      </c>
      <c r="BC54" s="155" t="str">
        <f>IF('Itemized Order'!BC57="","",'Itemized Order'!BC57)</f>
        <v/>
      </c>
      <c r="BD54" s="155" t="str">
        <f>IF('Itemized Order'!BD57="","",'Itemized Order'!BD57)</f>
        <v/>
      </c>
      <c r="BE54" s="155" t="str">
        <f>IF('Itemized Order'!BE57="","",'Itemized Order'!BE57)</f>
        <v/>
      </c>
      <c r="BF54" s="155" t="str">
        <f>IF('Itemized Order'!BF57="","",'Itemized Order'!BF57)</f>
        <v/>
      </c>
      <c r="BG54" s="155" t="str">
        <f>IF('Itemized Order'!BG57="","",'Itemized Order'!BG57)</f>
        <v/>
      </c>
      <c r="BI54" s="155" t="str">
        <f>IF('Itemized Order'!BI57="","",'Itemized Order'!BI57)</f>
        <v/>
      </c>
      <c r="BJ54" s="155" t="str">
        <f>IF('Itemized Order'!BJ57="","",'Itemized Order'!BJ57)</f>
        <v/>
      </c>
      <c r="BK54" s="155" t="str">
        <f>IF('Itemized Order'!BK57="","",'Itemized Order'!BK57)</f>
        <v/>
      </c>
      <c r="BL54" s="155" t="str">
        <f>IF('Itemized Order'!BL57="","",'Itemized Order'!BL57)</f>
        <v/>
      </c>
      <c r="BM54" s="155" t="str">
        <f>IF('Itemized Order'!BM57="","",'Itemized Order'!BM57)</f>
        <v/>
      </c>
      <c r="BO54" s="155" t="str">
        <f>IF('Itemized Order'!BO57="","",'Itemized Order'!BO57)</f>
        <v/>
      </c>
      <c r="BP54" s="155" t="str">
        <f>IF('Itemized Order'!BP57="","",'Itemized Order'!BP57)</f>
        <v/>
      </c>
      <c r="BQ54" s="155" t="str">
        <f>IF('Itemized Order'!BQ57="","",'Itemized Order'!BQ57)</f>
        <v/>
      </c>
      <c r="BR54" s="155" t="str">
        <f>IF('Itemized Order'!BR57="","",'Itemized Order'!BR57)</f>
        <v/>
      </c>
      <c r="BS54" s="155" t="str">
        <f>IF('Itemized Order'!BS57="","",'Itemized Order'!BS57)</f>
        <v/>
      </c>
      <c r="BU54" s="155" t="str">
        <f>IF('Itemized Order'!BU57="","",'Itemized Order'!BU57)</f>
        <v/>
      </c>
      <c r="BV54" s="155" t="str">
        <f>IF('Itemized Order'!BV57="","",'Itemized Order'!BV57)</f>
        <v/>
      </c>
      <c r="BW54" s="155" t="str">
        <f>IF('Itemized Order'!BW57="","",'Itemized Order'!BW57)</f>
        <v/>
      </c>
      <c r="BX54" s="155" t="str">
        <f>IF('Itemized Order'!BX57="","",'Itemized Order'!BX57)</f>
        <v/>
      </c>
      <c r="BY54" s="155" t="str">
        <f>IF('Itemized Order'!BY57="","",'Itemized Order'!BY57)</f>
        <v/>
      </c>
      <c r="CA54" s="155" t="str">
        <f>IF('Itemized Order'!CA57="","",'Itemized Order'!CA57)</f>
        <v/>
      </c>
      <c r="CB54" s="155" t="str">
        <f>IF('Itemized Order'!CB57="","",'Itemized Order'!CB57)</f>
        <v/>
      </c>
      <c r="CC54" s="155" t="str">
        <f>IF('Itemized Order'!CC57="","",'Itemized Order'!CC57)</f>
        <v/>
      </c>
      <c r="CD54" s="155" t="str">
        <f>IF('Itemized Order'!CD57="","",'Itemized Order'!CD57)</f>
        <v/>
      </c>
      <c r="CE54" s="155" t="str">
        <f>IF('Itemized Order'!CE57="","",'Itemized Order'!CE57)</f>
        <v/>
      </c>
    </row>
    <row r="55" spans="1:83" x14ac:dyDescent="0.3">
      <c r="A55" s="155" t="str">
        <f>IF('Itemized Order'!A58="","",'Itemized Order'!A58)</f>
        <v/>
      </c>
      <c r="B55" s="155" t="str">
        <f>IF('Itemized Order'!B58="","",'Itemized Order'!B58)</f>
        <v/>
      </c>
      <c r="C55" s="155" t="str">
        <f>IF('Itemized Order'!C58="","",'Itemized Order'!C58)</f>
        <v/>
      </c>
      <c r="D55" s="155" t="str">
        <f>IF('Itemized Order'!D58="","",'Itemized Order'!D58)</f>
        <v/>
      </c>
      <c r="E55" s="183" t="str">
        <f>IF('Itemized Order'!E58="","",'Itemized Order'!E58)</f>
        <v/>
      </c>
      <c r="G55" s="155" t="str">
        <f>IF('Itemized Order'!G58="","",'Itemized Order'!G58)</f>
        <v/>
      </c>
      <c r="H55" s="155" t="str">
        <f>IF('Itemized Order'!H58="","",'Itemized Order'!H58)</f>
        <v/>
      </c>
      <c r="I55" s="155" t="str">
        <f>IF('Itemized Order'!I58="","",'Itemized Order'!I58)</f>
        <v/>
      </c>
      <c r="J55" s="155" t="str">
        <f>IF('Itemized Order'!J58="","",'Itemized Order'!J58)</f>
        <v/>
      </c>
      <c r="K55" s="155" t="str">
        <f>IF('Itemized Order'!K58="","",'Itemized Order'!K58)</f>
        <v/>
      </c>
      <c r="M55" s="155" t="str">
        <f>IF('Itemized Order'!M58="","",'Itemized Order'!M58)</f>
        <v/>
      </c>
      <c r="N55" s="155" t="str">
        <f>IF('Itemized Order'!N58="","",'Itemized Order'!N58)</f>
        <v/>
      </c>
      <c r="O55" s="155" t="str">
        <f>IF('Itemized Order'!O58="","",'Itemized Order'!O58)</f>
        <v/>
      </c>
      <c r="P55" s="155" t="str">
        <f>IF('Itemized Order'!P58="","",'Itemized Order'!P58)</f>
        <v/>
      </c>
      <c r="Q55" s="155" t="str">
        <f>IF('Itemized Order'!Q58="","",'Itemized Order'!Q58)</f>
        <v/>
      </c>
      <c r="S55" s="155" t="str">
        <f>IF('Itemized Order'!S58="","",'Itemized Order'!S58)</f>
        <v/>
      </c>
      <c r="T55" s="155" t="str">
        <f>IF('Itemized Order'!T58="","",'Itemized Order'!T58)</f>
        <v/>
      </c>
      <c r="U55" s="155" t="str">
        <f>IF('Itemized Order'!U58="","",'Itemized Order'!U58)</f>
        <v/>
      </c>
      <c r="V55" s="155" t="str">
        <f>IF('Itemized Order'!V58="","",'Itemized Order'!V58)</f>
        <v/>
      </c>
      <c r="W55" s="155" t="str">
        <f>IF('Itemized Order'!W58="","",'Itemized Order'!W58)</f>
        <v/>
      </c>
      <c r="Y55" s="155" t="str">
        <f>IF('Itemized Order'!Y58="","",'Itemized Order'!Y58)</f>
        <v/>
      </c>
      <c r="Z55" s="155" t="str">
        <f>IF('Itemized Order'!Z58="","",'Itemized Order'!Z58)</f>
        <v/>
      </c>
      <c r="AA55" s="155" t="str">
        <f>IF('Itemized Order'!AA58="","",'Itemized Order'!AA58)</f>
        <v/>
      </c>
      <c r="AB55" s="155" t="str">
        <f>IF('Itemized Order'!AB58="","",'Itemized Order'!AB58)</f>
        <v/>
      </c>
      <c r="AC55" s="155" t="str">
        <f>IF('Itemized Order'!AC58="","",'Itemized Order'!AC58)</f>
        <v/>
      </c>
      <c r="AE55" s="155" t="str">
        <f>IF('Itemized Order'!AE58="","",'Itemized Order'!AE58)</f>
        <v/>
      </c>
      <c r="AF55" s="155" t="str">
        <f>IF('Itemized Order'!AF58="","",'Itemized Order'!AF58)</f>
        <v/>
      </c>
      <c r="AG55" s="155" t="str">
        <f>IF('Itemized Order'!AG58="","",'Itemized Order'!AG58)</f>
        <v/>
      </c>
      <c r="AH55" s="155" t="str">
        <f>IF('Itemized Order'!AH58="","",'Itemized Order'!AH58)</f>
        <v/>
      </c>
      <c r="AI55" s="155" t="str">
        <f>IF('Itemized Order'!AI58="","",'Itemized Order'!AI58)</f>
        <v/>
      </c>
      <c r="AK55" s="155" t="str">
        <f>IF('Itemized Order'!AK58="","",'Itemized Order'!AK58)</f>
        <v/>
      </c>
      <c r="AL55" s="155" t="str">
        <f>IF('Itemized Order'!AL58="","",'Itemized Order'!AL58)</f>
        <v/>
      </c>
      <c r="AM55" s="155" t="str">
        <f>IF('Itemized Order'!AM58="","",'Itemized Order'!AM58)</f>
        <v/>
      </c>
      <c r="AN55" s="155" t="str">
        <f>IF('Itemized Order'!AN58="","",'Itemized Order'!AN58)</f>
        <v/>
      </c>
      <c r="AO55" s="155" t="str">
        <f>IF('Itemized Order'!AO58="","",'Itemized Order'!AO58)</f>
        <v/>
      </c>
      <c r="AQ55" s="155" t="str">
        <f>IF('Itemized Order'!AQ58="","",'Itemized Order'!AQ58)</f>
        <v/>
      </c>
      <c r="AR55" s="155" t="str">
        <f>IF('Itemized Order'!AR58="","",'Itemized Order'!AR58)</f>
        <v/>
      </c>
      <c r="AS55" s="155" t="str">
        <f>IF('Itemized Order'!AS58="","",'Itemized Order'!AS58)</f>
        <v/>
      </c>
      <c r="AT55" s="155" t="str">
        <f>IF('Itemized Order'!AT58="","",'Itemized Order'!AT58)</f>
        <v/>
      </c>
      <c r="AU55" s="155" t="str">
        <f>IF('Itemized Order'!AU58="","",'Itemized Order'!AU58)</f>
        <v/>
      </c>
      <c r="AW55" s="155" t="str">
        <f>IF('Itemized Order'!AW58="","",'Itemized Order'!AW58)</f>
        <v/>
      </c>
      <c r="AX55" s="155" t="str">
        <f>IF('Itemized Order'!AX58="","",'Itemized Order'!AX58)</f>
        <v/>
      </c>
      <c r="AY55" s="155" t="str">
        <f>IF('Itemized Order'!AY58="","",'Itemized Order'!AY58)</f>
        <v/>
      </c>
      <c r="AZ55" s="155" t="str">
        <f>IF('Itemized Order'!AZ58="","",'Itemized Order'!AZ58)</f>
        <v/>
      </c>
      <c r="BA55" s="155" t="str">
        <f>IF('Itemized Order'!BA58="","",'Itemized Order'!BA58)</f>
        <v/>
      </c>
      <c r="BC55" s="155" t="str">
        <f>IF('Itemized Order'!BC58="","",'Itemized Order'!BC58)</f>
        <v/>
      </c>
      <c r="BD55" s="155" t="str">
        <f>IF('Itemized Order'!BD58="","",'Itemized Order'!BD58)</f>
        <v/>
      </c>
      <c r="BE55" s="155" t="str">
        <f>IF('Itemized Order'!BE58="","",'Itemized Order'!BE58)</f>
        <v/>
      </c>
      <c r="BF55" s="155" t="str">
        <f>IF('Itemized Order'!BF58="","",'Itemized Order'!BF58)</f>
        <v/>
      </c>
      <c r="BG55" s="155" t="str">
        <f>IF('Itemized Order'!BG58="","",'Itemized Order'!BG58)</f>
        <v/>
      </c>
      <c r="BI55" s="155" t="str">
        <f>IF('Itemized Order'!BI58="","",'Itemized Order'!BI58)</f>
        <v/>
      </c>
      <c r="BJ55" s="155" t="str">
        <f>IF('Itemized Order'!BJ58="","",'Itemized Order'!BJ58)</f>
        <v/>
      </c>
      <c r="BK55" s="155" t="str">
        <f>IF('Itemized Order'!BK58="","",'Itemized Order'!BK58)</f>
        <v/>
      </c>
      <c r="BL55" s="155" t="str">
        <f>IF('Itemized Order'!BL58="","",'Itemized Order'!BL58)</f>
        <v/>
      </c>
      <c r="BM55" s="155" t="str">
        <f>IF('Itemized Order'!BM58="","",'Itemized Order'!BM58)</f>
        <v/>
      </c>
      <c r="BO55" s="155" t="str">
        <f>IF('Itemized Order'!BO58="","",'Itemized Order'!BO58)</f>
        <v/>
      </c>
      <c r="BP55" s="155" t="str">
        <f>IF('Itemized Order'!BP58="","",'Itemized Order'!BP58)</f>
        <v/>
      </c>
      <c r="BQ55" s="155" t="str">
        <f>IF('Itemized Order'!BQ58="","",'Itemized Order'!BQ58)</f>
        <v/>
      </c>
      <c r="BR55" s="155" t="str">
        <f>IF('Itemized Order'!BR58="","",'Itemized Order'!BR58)</f>
        <v/>
      </c>
      <c r="BS55" s="155" t="str">
        <f>IF('Itemized Order'!BS58="","",'Itemized Order'!BS58)</f>
        <v/>
      </c>
      <c r="BU55" s="155" t="str">
        <f>IF('Itemized Order'!BU58="","",'Itemized Order'!BU58)</f>
        <v/>
      </c>
      <c r="BV55" s="155" t="str">
        <f>IF('Itemized Order'!BV58="","",'Itemized Order'!BV58)</f>
        <v/>
      </c>
      <c r="BW55" s="155" t="str">
        <f>IF('Itemized Order'!BW58="","",'Itemized Order'!BW58)</f>
        <v/>
      </c>
      <c r="BX55" s="155" t="str">
        <f>IF('Itemized Order'!BX58="","",'Itemized Order'!BX58)</f>
        <v/>
      </c>
      <c r="BY55" s="155" t="str">
        <f>IF('Itemized Order'!BY58="","",'Itemized Order'!BY58)</f>
        <v/>
      </c>
      <c r="CA55" s="155" t="str">
        <f>IF('Itemized Order'!CA58="","",'Itemized Order'!CA58)</f>
        <v/>
      </c>
      <c r="CB55" s="155" t="str">
        <f>IF('Itemized Order'!CB58="","",'Itemized Order'!CB58)</f>
        <v/>
      </c>
      <c r="CC55" s="155" t="str">
        <f>IF('Itemized Order'!CC58="","",'Itemized Order'!CC58)</f>
        <v/>
      </c>
      <c r="CD55" s="155" t="str">
        <f>IF('Itemized Order'!CD58="","",'Itemized Order'!CD58)</f>
        <v/>
      </c>
      <c r="CE55" s="155" t="str">
        <f>IF('Itemized Order'!CE58="","",'Itemized Order'!CE58)</f>
        <v/>
      </c>
    </row>
    <row r="56" spans="1:83" x14ac:dyDescent="0.3">
      <c r="A56" s="155" t="str">
        <f>IF('Itemized Order'!A59="","",'Itemized Order'!A59)</f>
        <v/>
      </c>
      <c r="B56" s="155" t="str">
        <f>IF('Itemized Order'!B59="","",'Itemized Order'!B59)</f>
        <v/>
      </c>
      <c r="C56" s="155" t="str">
        <f>IF('Itemized Order'!C59="","",'Itemized Order'!C59)</f>
        <v/>
      </c>
      <c r="D56" s="155" t="str">
        <f>IF('Itemized Order'!D59="","",'Itemized Order'!D59)</f>
        <v/>
      </c>
      <c r="E56" s="183" t="str">
        <f>IF('Itemized Order'!E59="","",'Itemized Order'!E59)</f>
        <v/>
      </c>
      <c r="G56" s="155" t="str">
        <f>IF('Itemized Order'!G59="","",'Itemized Order'!G59)</f>
        <v/>
      </c>
      <c r="H56" s="155" t="str">
        <f>IF('Itemized Order'!H59="","",'Itemized Order'!H59)</f>
        <v/>
      </c>
      <c r="I56" s="155" t="str">
        <f>IF('Itemized Order'!I59="","",'Itemized Order'!I59)</f>
        <v/>
      </c>
      <c r="J56" s="155" t="str">
        <f>IF('Itemized Order'!J59="","",'Itemized Order'!J59)</f>
        <v/>
      </c>
      <c r="K56" s="155" t="str">
        <f>IF('Itemized Order'!K59="","",'Itemized Order'!K59)</f>
        <v/>
      </c>
      <c r="M56" s="155" t="str">
        <f>IF('Itemized Order'!M59="","",'Itemized Order'!M59)</f>
        <v/>
      </c>
      <c r="N56" s="155" t="str">
        <f>IF('Itemized Order'!N59="","",'Itemized Order'!N59)</f>
        <v/>
      </c>
      <c r="O56" s="155" t="str">
        <f>IF('Itemized Order'!O59="","",'Itemized Order'!O59)</f>
        <v/>
      </c>
      <c r="P56" s="155" t="str">
        <f>IF('Itemized Order'!P59="","",'Itemized Order'!P59)</f>
        <v/>
      </c>
      <c r="Q56" s="155" t="str">
        <f>IF('Itemized Order'!Q59="","",'Itemized Order'!Q59)</f>
        <v/>
      </c>
      <c r="S56" s="155" t="str">
        <f>IF('Itemized Order'!S59="","",'Itemized Order'!S59)</f>
        <v/>
      </c>
      <c r="T56" s="155" t="str">
        <f>IF('Itemized Order'!T59="","",'Itemized Order'!T59)</f>
        <v/>
      </c>
      <c r="U56" s="155" t="str">
        <f>IF('Itemized Order'!U59="","",'Itemized Order'!U59)</f>
        <v/>
      </c>
      <c r="V56" s="155" t="str">
        <f>IF('Itemized Order'!V59="","",'Itemized Order'!V59)</f>
        <v/>
      </c>
      <c r="W56" s="155" t="str">
        <f>IF('Itemized Order'!W59="","",'Itemized Order'!W59)</f>
        <v/>
      </c>
      <c r="Y56" s="155" t="str">
        <f>IF('Itemized Order'!Y59="","",'Itemized Order'!Y59)</f>
        <v/>
      </c>
      <c r="Z56" s="155" t="str">
        <f>IF('Itemized Order'!Z59="","",'Itemized Order'!Z59)</f>
        <v/>
      </c>
      <c r="AA56" s="155" t="str">
        <f>IF('Itemized Order'!AA59="","",'Itemized Order'!AA59)</f>
        <v/>
      </c>
      <c r="AB56" s="155" t="str">
        <f>IF('Itemized Order'!AB59="","",'Itemized Order'!AB59)</f>
        <v/>
      </c>
      <c r="AC56" s="155" t="str">
        <f>IF('Itemized Order'!AC59="","",'Itemized Order'!AC59)</f>
        <v/>
      </c>
      <c r="AE56" s="155" t="str">
        <f>IF('Itemized Order'!AE59="","",'Itemized Order'!AE59)</f>
        <v/>
      </c>
      <c r="AF56" s="155" t="str">
        <f>IF('Itemized Order'!AF59="","",'Itemized Order'!AF59)</f>
        <v/>
      </c>
      <c r="AG56" s="155" t="str">
        <f>IF('Itemized Order'!AG59="","",'Itemized Order'!AG59)</f>
        <v/>
      </c>
      <c r="AH56" s="155" t="str">
        <f>IF('Itemized Order'!AH59="","",'Itemized Order'!AH59)</f>
        <v/>
      </c>
      <c r="AI56" s="155" t="str">
        <f>IF('Itemized Order'!AI59="","",'Itemized Order'!AI59)</f>
        <v/>
      </c>
      <c r="AK56" s="155" t="str">
        <f>IF('Itemized Order'!AK59="","",'Itemized Order'!AK59)</f>
        <v/>
      </c>
      <c r="AL56" s="155" t="str">
        <f>IF('Itemized Order'!AL59="","",'Itemized Order'!AL59)</f>
        <v/>
      </c>
      <c r="AM56" s="155" t="str">
        <f>IF('Itemized Order'!AM59="","",'Itemized Order'!AM59)</f>
        <v/>
      </c>
      <c r="AN56" s="155" t="str">
        <f>IF('Itemized Order'!AN59="","",'Itemized Order'!AN59)</f>
        <v/>
      </c>
      <c r="AO56" s="155" t="str">
        <f>IF('Itemized Order'!AO59="","",'Itemized Order'!AO59)</f>
        <v/>
      </c>
      <c r="AQ56" s="155" t="str">
        <f>IF('Itemized Order'!AQ59="","",'Itemized Order'!AQ59)</f>
        <v/>
      </c>
      <c r="AR56" s="155" t="str">
        <f>IF('Itemized Order'!AR59="","",'Itemized Order'!AR59)</f>
        <v/>
      </c>
      <c r="AS56" s="155" t="str">
        <f>IF('Itemized Order'!AS59="","",'Itemized Order'!AS59)</f>
        <v/>
      </c>
      <c r="AT56" s="155" t="str">
        <f>IF('Itemized Order'!AT59="","",'Itemized Order'!AT59)</f>
        <v/>
      </c>
      <c r="AU56" s="155" t="str">
        <f>IF('Itemized Order'!AU59="","",'Itemized Order'!AU59)</f>
        <v/>
      </c>
      <c r="AW56" s="155" t="str">
        <f>IF('Itemized Order'!AW59="","",'Itemized Order'!AW59)</f>
        <v/>
      </c>
      <c r="AX56" s="155" t="str">
        <f>IF('Itemized Order'!AX59="","",'Itemized Order'!AX59)</f>
        <v/>
      </c>
      <c r="AY56" s="155" t="str">
        <f>IF('Itemized Order'!AY59="","",'Itemized Order'!AY59)</f>
        <v/>
      </c>
      <c r="AZ56" s="155" t="str">
        <f>IF('Itemized Order'!AZ59="","",'Itemized Order'!AZ59)</f>
        <v/>
      </c>
      <c r="BA56" s="155" t="str">
        <f>IF('Itemized Order'!BA59="","",'Itemized Order'!BA59)</f>
        <v/>
      </c>
      <c r="BC56" s="155" t="str">
        <f>IF('Itemized Order'!BC59="","",'Itemized Order'!BC59)</f>
        <v/>
      </c>
      <c r="BD56" s="155" t="str">
        <f>IF('Itemized Order'!BD59="","",'Itemized Order'!BD59)</f>
        <v/>
      </c>
      <c r="BE56" s="155" t="str">
        <f>IF('Itemized Order'!BE59="","",'Itemized Order'!BE59)</f>
        <v/>
      </c>
      <c r="BF56" s="155" t="str">
        <f>IF('Itemized Order'!BF59="","",'Itemized Order'!BF59)</f>
        <v/>
      </c>
      <c r="BG56" s="155" t="str">
        <f>IF('Itemized Order'!BG59="","",'Itemized Order'!BG59)</f>
        <v/>
      </c>
      <c r="BI56" s="155" t="str">
        <f>IF('Itemized Order'!BI59="","",'Itemized Order'!BI59)</f>
        <v/>
      </c>
      <c r="BJ56" s="155" t="str">
        <f>IF('Itemized Order'!BJ59="","",'Itemized Order'!BJ59)</f>
        <v/>
      </c>
      <c r="BK56" s="155" t="str">
        <f>IF('Itemized Order'!BK59="","",'Itemized Order'!BK59)</f>
        <v/>
      </c>
      <c r="BL56" s="155" t="str">
        <f>IF('Itemized Order'!BL59="","",'Itemized Order'!BL59)</f>
        <v/>
      </c>
      <c r="BM56" s="155" t="str">
        <f>IF('Itemized Order'!BM59="","",'Itemized Order'!BM59)</f>
        <v/>
      </c>
      <c r="BO56" s="155" t="str">
        <f>IF('Itemized Order'!BO59="","",'Itemized Order'!BO59)</f>
        <v/>
      </c>
      <c r="BP56" s="155" t="str">
        <f>IF('Itemized Order'!BP59="","",'Itemized Order'!BP59)</f>
        <v/>
      </c>
      <c r="BQ56" s="155" t="str">
        <f>IF('Itemized Order'!BQ59="","",'Itemized Order'!BQ59)</f>
        <v/>
      </c>
      <c r="BR56" s="155" t="str">
        <f>IF('Itemized Order'!BR59="","",'Itemized Order'!BR59)</f>
        <v/>
      </c>
      <c r="BS56" s="155" t="str">
        <f>IF('Itemized Order'!BS59="","",'Itemized Order'!BS59)</f>
        <v/>
      </c>
      <c r="BU56" s="155" t="str">
        <f>IF('Itemized Order'!BU59="","",'Itemized Order'!BU59)</f>
        <v/>
      </c>
      <c r="BV56" s="155" t="str">
        <f>IF('Itemized Order'!BV59="","",'Itemized Order'!BV59)</f>
        <v/>
      </c>
      <c r="BW56" s="155" t="str">
        <f>IF('Itemized Order'!BW59="","",'Itemized Order'!BW59)</f>
        <v/>
      </c>
      <c r="BX56" s="155" t="str">
        <f>IF('Itemized Order'!BX59="","",'Itemized Order'!BX59)</f>
        <v/>
      </c>
      <c r="BY56" s="155" t="str">
        <f>IF('Itemized Order'!BY59="","",'Itemized Order'!BY59)</f>
        <v/>
      </c>
      <c r="CA56" s="155" t="str">
        <f>IF('Itemized Order'!CA59="","",'Itemized Order'!CA59)</f>
        <v/>
      </c>
      <c r="CB56" s="155" t="str">
        <f>IF('Itemized Order'!CB59="","",'Itemized Order'!CB59)</f>
        <v/>
      </c>
      <c r="CC56" s="155" t="str">
        <f>IF('Itemized Order'!CC59="","",'Itemized Order'!CC59)</f>
        <v/>
      </c>
      <c r="CD56" s="155" t="str">
        <f>IF('Itemized Order'!CD59="","",'Itemized Order'!CD59)</f>
        <v/>
      </c>
      <c r="CE56" s="155" t="str">
        <f>IF('Itemized Order'!CE59="","",'Itemized Order'!CE59)</f>
        <v/>
      </c>
    </row>
    <row r="57" spans="1:83" x14ac:dyDescent="0.3">
      <c r="A57" s="155" t="str">
        <f>IF('Itemized Order'!A60="","",'Itemized Order'!A60)</f>
        <v/>
      </c>
      <c r="B57" s="155" t="str">
        <f>IF('Itemized Order'!B60="","",'Itemized Order'!B60)</f>
        <v/>
      </c>
      <c r="C57" s="155" t="str">
        <f>IF('Itemized Order'!C60="","",'Itemized Order'!C60)</f>
        <v/>
      </c>
      <c r="D57" s="155" t="str">
        <f>IF('Itemized Order'!D60="","",'Itemized Order'!D60)</f>
        <v/>
      </c>
      <c r="E57" s="183" t="str">
        <f>IF('Itemized Order'!E60="","",'Itemized Order'!E60)</f>
        <v/>
      </c>
      <c r="G57" s="155" t="str">
        <f>IF('Itemized Order'!G60="","",'Itemized Order'!G60)</f>
        <v/>
      </c>
      <c r="H57" s="155" t="str">
        <f>IF('Itemized Order'!H60="","",'Itemized Order'!H60)</f>
        <v/>
      </c>
      <c r="I57" s="155" t="str">
        <f>IF('Itemized Order'!I60="","",'Itemized Order'!I60)</f>
        <v/>
      </c>
      <c r="J57" s="155" t="str">
        <f>IF('Itemized Order'!J60="","",'Itemized Order'!J60)</f>
        <v/>
      </c>
      <c r="K57" s="155" t="str">
        <f>IF('Itemized Order'!K60="","",'Itemized Order'!K60)</f>
        <v/>
      </c>
      <c r="M57" s="155" t="str">
        <f>IF('Itemized Order'!M60="","",'Itemized Order'!M60)</f>
        <v/>
      </c>
      <c r="N57" s="155" t="str">
        <f>IF('Itemized Order'!N60="","",'Itemized Order'!N60)</f>
        <v/>
      </c>
      <c r="O57" s="155" t="str">
        <f>IF('Itemized Order'!O60="","",'Itemized Order'!O60)</f>
        <v/>
      </c>
      <c r="P57" s="155" t="str">
        <f>IF('Itemized Order'!P60="","",'Itemized Order'!P60)</f>
        <v/>
      </c>
      <c r="Q57" s="155" t="str">
        <f>IF('Itemized Order'!Q60="","",'Itemized Order'!Q60)</f>
        <v/>
      </c>
      <c r="S57" s="155" t="str">
        <f>IF('Itemized Order'!S60="","",'Itemized Order'!S60)</f>
        <v/>
      </c>
      <c r="T57" s="155" t="str">
        <f>IF('Itemized Order'!T60="","",'Itemized Order'!T60)</f>
        <v/>
      </c>
      <c r="U57" s="155" t="str">
        <f>IF('Itemized Order'!U60="","",'Itemized Order'!U60)</f>
        <v/>
      </c>
      <c r="V57" s="155" t="str">
        <f>IF('Itemized Order'!V60="","",'Itemized Order'!V60)</f>
        <v/>
      </c>
      <c r="W57" s="155" t="str">
        <f>IF('Itemized Order'!W60="","",'Itemized Order'!W60)</f>
        <v/>
      </c>
      <c r="Y57" s="155" t="str">
        <f>IF('Itemized Order'!Y60="","",'Itemized Order'!Y60)</f>
        <v/>
      </c>
      <c r="Z57" s="155" t="str">
        <f>IF('Itemized Order'!Z60="","",'Itemized Order'!Z60)</f>
        <v/>
      </c>
      <c r="AA57" s="155" t="str">
        <f>IF('Itemized Order'!AA60="","",'Itemized Order'!AA60)</f>
        <v/>
      </c>
      <c r="AB57" s="155" t="str">
        <f>IF('Itemized Order'!AB60="","",'Itemized Order'!AB60)</f>
        <v/>
      </c>
      <c r="AC57" s="155" t="str">
        <f>IF('Itemized Order'!AC60="","",'Itemized Order'!AC60)</f>
        <v/>
      </c>
      <c r="AE57" s="155" t="str">
        <f>IF('Itemized Order'!AE60="","",'Itemized Order'!AE60)</f>
        <v/>
      </c>
      <c r="AF57" s="155" t="str">
        <f>IF('Itemized Order'!AF60="","",'Itemized Order'!AF60)</f>
        <v/>
      </c>
      <c r="AG57" s="155" t="str">
        <f>IF('Itemized Order'!AG60="","",'Itemized Order'!AG60)</f>
        <v/>
      </c>
      <c r="AH57" s="155" t="str">
        <f>IF('Itemized Order'!AH60="","",'Itemized Order'!AH60)</f>
        <v/>
      </c>
      <c r="AI57" s="155" t="str">
        <f>IF('Itemized Order'!AI60="","",'Itemized Order'!AI60)</f>
        <v/>
      </c>
      <c r="AK57" s="155" t="str">
        <f>IF('Itemized Order'!AK60="","",'Itemized Order'!AK60)</f>
        <v/>
      </c>
      <c r="AL57" s="155" t="str">
        <f>IF('Itemized Order'!AL60="","",'Itemized Order'!AL60)</f>
        <v/>
      </c>
      <c r="AM57" s="155" t="str">
        <f>IF('Itemized Order'!AM60="","",'Itemized Order'!AM60)</f>
        <v/>
      </c>
      <c r="AN57" s="155" t="str">
        <f>IF('Itemized Order'!AN60="","",'Itemized Order'!AN60)</f>
        <v/>
      </c>
      <c r="AO57" s="155" t="str">
        <f>IF('Itemized Order'!AO60="","",'Itemized Order'!AO60)</f>
        <v/>
      </c>
      <c r="AQ57" s="155" t="str">
        <f>IF('Itemized Order'!AQ60="","",'Itemized Order'!AQ60)</f>
        <v/>
      </c>
      <c r="AR57" s="155" t="str">
        <f>IF('Itemized Order'!AR60="","",'Itemized Order'!AR60)</f>
        <v/>
      </c>
      <c r="AS57" s="155" t="str">
        <f>IF('Itemized Order'!AS60="","",'Itemized Order'!AS60)</f>
        <v/>
      </c>
      <c r="AT57" s="155" t="str">
        <f>IF('Itemized Order'!AT60="","",'Itemized Order'!AT60)</f>
        <v/>
      </c>
      <c r="AU57" s="155" t="str">
        <f>IF('Itemized Order'!AU60="","",'Itemized Order'!AU60)</f>
        <v/>
      </c>
      <c r="AW57" s="155" t="str">
        <f>IF('Itemized Order'!AW60="","",'Itemized Order'!AW60)</f>
        <v/>
      </c>
      <c r="AX57" s="155" t="str">
        <f>IF('Itemized Order'!AX60="","",'Itemized Order'!AX60)</f>
        <v/>
      </c>
      <c r="AY57" s="155" t="str">
        <f>IF('Itemized Order'!AY60="","",'Itemized Order'!AY60)</f>
        <v/>
      </c>
      <c r="AZ57" s="155" t="str">
        <f>IF('Itemized Order'!AZ60="","",'Itemized Order'!AZ60)</f>
        <v/>
      </c>
      <c r="BA57" s="155" t="str">
        <f>IF('Itemized Order'!BA60="","",'Itemized Order'!BA60)</f>
        <v/>
      </c>
      <c r="BC57" s="155" t="str">
        <f>IF('Itemized Order'!BC60="","",'Itemized Order'!BC60)</f>
        <v/>
      </c>
      <c r="BD57" s="155" t="str">
        <f>IF('Itemized Order'!BD60="","",'Itemized Order'!BD60)</f>
        <v/>
      </c>
      <c r="BE57" s="155" t="str">
        <f>IF('Itemized Order'!BE60="","",'Itemized Order'!BE60)</f>
        <v/>
      </c>
      <c r="BF57" s="155" t="str">
        <f>IF('Itemized Order'!BF60="","",'Itemized Order'!BF60)</f>
        <v/>
      </c>
      <c r="BG57" s="155" t="str">
        <f>IF('Itemized Order'!BG60="","",'Itemized Order'!BG60)</f>
        <v/>
      </c>
      <c r="BI57" s="155" t="str">
        <f>IF('Itemized Order'!BI60="","",'Itemized Order'!BI60)</f>
        <v/>
      </c>
      <c r="BJ57" s="155" t="str">
        <f>IF('Itemized Order'!BJ60="","",'Itemized Order'!BJ60)</f>
        <v/>
      </c>
      <c r="BK57" s="155" t="str">
        <f>IF('Itemized Order'!BK60="","",'Itemized Order'!BK60)</f>
        <v/>
      </c>
      <c r="BL57" s="155" t="str">
        <f>IF('Itemized Order'!BL60="","",'Itemized Order'!BL60)</f>
        <v/>
      </c>
      <c r="BM57" s="155" t="str">
        <f>IF('Itemized Order'!BM60="","",'Itemized Order'!BM60)</f>
        <v/>
      </c>
      <c r="BO57" s="155" t="str">
        <f>IF('Itemized Order'!BO60="","",'Itemized Order'!BO60)</f>
        <v/>
      </c>
      <c r="BP57" s="155" t="str">
        <f>IF('Itemized Order'!BP60="","",'Itemized Order'!BP60)</f>
        <v/>
      </c>
      <c r="BQ57" s="155" t="str">
        <f>IF('Itemized Order'!BQ60="","",'Itemized Order'!BQ60)</f>
        <v/>
      </c>
      <c r="BR57" s="155" t="str">
        <f>IF('Itemized Order'!BR60="","",'Itemized Order'!BR60)</f>
        <v/>
      </c>
      <c r="BS57" s="155" t="str">
        <f>IF('Itemized Order'!BS60="","",'Itemized Order'!BS60)</f>
        <v/>
      </c>
      <c r="BU57" s="155" t="str">
        <f>IF('Itemized Order'!BU60="","",'Itemized Order'!BU60)</f>
        <v/>
      </c>
      <c r="BV57" s="155" t="str">
        <f>IF('Itemized Order'!BV60="","",'Itemized Order'!BV60)</f>
        <v/>
      </c>
      <c r="BW57" s="155" t="str">
        <f>IF('Itemized Order'!BW60="","",'Itemized Order'!BW60)</f>
        <v/>
      </c>
      <c r="BX57" s="155" t="str">
        <f>IF('Itemized Order'!BX60="","",'Itemized Order'!BX60)</f>
        <v/>
      </c>
      <c r="BY57" s="155" t="str">
        <f>IF('Itemized Order'!BY60="","",'Itemized Order'!BY60)</f>
        <v/>
      </c>
      <c r="CA57" s="155" t="str">
        <f>IF('Itemized Order'!CA60="","",'Itemized Order'!CA60)</f>
        <v/>
      </c>
      <c r="CB57" s="155" t="str">
        <f>IF('Itemized Order'!CB60="","",'Itemized Order'!CB60)</f>
        <v/>
      </c>
      <c r="CC57" s="155" t="str">
        <f>IF('Itemized Order'!CC60="","",'Itemized Order'!CC60)</f>
        <v/>
      </c>
      <c r="CD57" s="155" t="str">
        <f>IF('Itemized Order'!CD60="","",'Itemized Order'!CD60)</f>
        <v/>
      </c>
      <c r="CE57" s="155" t="str">
        <f>IF('Itemized Order'!CE60="","",'Itemized Order'!CE60)</f>
        <v/>
      </c>
    </row>
    <row r="58" spans="1:83" x14ac:dyDescent="0.3">
      <c r="A58" s="155" t="str">
        <f>IF('Itemized Order'!A61="","",'Itemized Order'!A61)</f>
        <v/>
      </c>
      <c r="B58" s="155" t="str">
        <f>IF('Itemized Order'!B61="","",'Itemized Order'!B61)</f>
        <v/>
      </c>
      <c r="C58" s="155" t="str">
        <f>IF('Itemized Order'!C61="","",'Itemized Order'!C61)</f>
        <v/>
      </c>
      <c r="D58" s="155" t="str">
        <f>IF('Itemized Order'!D61="","",'Itemized Order'!D61)</f>
        <v/>
      </c>
      <c r="E58" s="183" t="str">
        <f>IF('Itemized Order'!E61="","",'Itemized Order'!E61)</f>
        <v/>
      </c>
      <c r="G58" s="155" t="str">
        <f>IF('Itemized Order'!G61="","",'Itemized Order'!G61)</f>
        <v/>
      </c>
      <c r="H58" s="155" t="str">
        <f>IF('Itemized Order'!H61="","",'Itemized Order'!H61)</f>
        <v/>
      </c>
      <c r="I58" s="155" t="str">
        <f>IF('Itemized Order'!I61="","",'Itemized Order'!I61)</f>
        <v/>
      </c>
      <c r="J58" s="155" t="str">
        <f>IF('Itemized Order'!J61="","",'Itemized Order'!J61)</f>
        <v/>
      </c>
      <c r="K58" s="155" t="str">
        <f>IF('Itemized Order'!K61="","",'Itemized Order'!K61)</f>
        <v/>
      </c>
      <c r="M58" s="155" t="str">
        <f>IF('Itemized Order'!M61="","",'Itemized Order'!M61)</f>
        <v/>
      </c>
      <c r="N58" s="155" t="str">
        <f>IF('Itemized Order'!N61="","",'Itemized Order'!N61)</f>
        <v/>
      </c>
      <c r="O58" s="155" t="str">
        <f>IF('Itemized Order'!O61="","",'Itemized Order'!O61)</f>
        <v/>
      </c>
      <c r="P58" s="155" t="str">
        <f>IF('Itemized Order'!P61="","",'Itemized Order'!P61)</f>
        <v/>
      </c>
      <c r="Q58" s="155" t="str">
        <f>IF('Itemized Order'!Q61="","",'Itemized Order'!Q61)</f>
        <v/>
      </c>
      <c r="S58" s="155" t="str">
        <f>IF('Itemized Order'!S61="","",'Itemized Order'!S61)</f>
        <v/>
      </c>
      <c r="T58" s="155" t="str">
        <f>IF('Itemized Order'!T61="","",'Itemized Order'!T61)</f>
        <v/>
      </c>
      <c r="U58" s="155" t="str">
        <f>IF('Itemized Order'!U61="","",'Itemized Order'!U61)</f>
        <v/>
      </c>
      <c r="V58" s="155" t="str">
        <f>IF('Itemized Order'!V61="","",'Itemized Order'!V61)</f>
        <v/>
      </c>
      <c r="W58" s="155" t="str">
        <f>IF('Itemized Order'!W61="","",'Itemized Order'!W61)</f>
        <v/>
      </c>
      <c r="Y58" s="155" t="str">
        <f>IF('Itemized Order'!Y61="","",'Itemized Order'!Y61)</f>
        <v/>
      </c>
      <c r="Z58" s="155" t="str">
        <f>IF('Itemized Order'!Z61="","",'Itemized Order'!Z61)</f>
        <v/>
      </c>
      <c r="AA58" s="155" t="str">
        <f>IF('Itemized Order'!AA61="","",'Itemized Order'!AA61)</f>
        <v/>
      </c>
      <c r="AB58" s="155" t="str">
        <f>IF('Itemized Order'!AB61="","",'Itemized Order'!AB61)</f>
        <v/>
      </c>
      <c r="AC58" s="155" t="str">
        <f>IF('Itemized Order'!AC61="","",'Itemized Order'!AC61)</f>
        <v/>
      </c>
      <c r="AE58" s="155" t="str">
        <f>IF('Itemized Order'!AE61="","",'Itemized Order'!AE61)</f>
        <v/>
      </c>
      <c r="AF58" s="155" t="str">
        <f>IF('Itemized Order'!AF61="","",'Itemized Order'!AF61)</f>
        <v/>
      </c>
      <c r="AG58" s="155" t="str">
        <f>IF('Itemized Order'!AG61="","",'Itemized Order'!AG61)</f>
        <v/>
      </c>
      <c r="AH58" s="155" t="str">
        <f>IF('Itemized Order'!AH61="","",'Itemized Order'!AH61)</f>
        <v/>
      </c>
      <c r="AI58" s="155" t="str">
        <f>IF('Itemized Order'!AI61="","",'Itemized Order'!AI61)</f>
        <v/>
      </c>
      <c r="AK58" s="155" t="str">
        <f>IF('Itemized Order'!AK61="","",'Itemized Order'!AK61)</f>
        <v/>
      </c>
      <c r="AL58" s="155" t="str">
        <f>IF('Itemized Order'!AL61="","",'Itemized Order'!AL61)</f>
        <v/>
      </c>
      <c r="AM58" s="155" t="str">
        <f>IF('Itemized Order'!AM61="","",'Itemized Order'!AM61)</f>
        <v/>
      </c>
      <c r="AN58" s="155" t="str">
        <f>IF('Itemized Order'!AN61="","",'Itemized Order'!AN61)</f>
        <v/>
      </c>
      <c r="AO58" s="155" t="str">
        <f>IF('Itemized Order'!AO61="","",'Itemized Order'!AO61)</f>
        <v/>
      </c>
      <c r="AQ58" s="155" t="str">
        <f>IF('Itemized Order'!AQ61="","",'Itemized Order'!AQ61)</f>
        <v/>
      </c>
      <c r="AR58" s="155" t="str">
        <f>IF('Itemized Order'!AR61="","",'Itemized Order'!AR61)</f>
        <v/>
      </c>
      <c r="AS58" s="155" t="str">
        <f>IF('Itemized Order'!AS61="","",'Itemized Order'!AS61)</f>
        <v/>
      </c>
      <c r="AT58" s="155" t="str">
        <f>IF('Itemized Order'!AT61="","",'Itemized Order'!AT61)</f>
        <v/>
      </c>
      <c r="AU58" s="155" t="str">
        <f>IF('Itemized Order'!AU61="","",'Itemized Order'!AU61)</f>
        <v/>
      </c>
      <c r="AW58" s="155" t="str">
        <f>IF('Itemized Order'!AW61="","",'Itemized Order'!AW61)</f>
        <v/>
      </c>
      <c r="AX58" s="155" t="str">
        <f>IF('Itemized Order'!AX61="","",'Itemized Order'!AX61)</f>
        <v/>
      </c>
      <c r="AY58" s="155" t="str">
        <f>IF('Itemized Order'!AY61="","",'Itemized Order'!AY61)</f>
        <v/>
      </c>
      <c r="AZ58" s="155" t="str">
        <f>IF('Itemized Order'!AZ61="","",'Itemized Order'!AZ61)</f>
        <v/>
      </c>
      <c r="BA58" s="155" t="str">
        <f>IF('Itemized Order'!BA61="","",'Itemized Order'!BA61)</f>
        <v/>
      </c>
      <c r="BC58" s="155" t="str">
        <f>IF('Itemized Order'!BC61="","",'Itemized Order'!BC61)</f>
        <v/>
      </c>
      <c r="BD58" s="155" t="str">
        <f>IF('Itemized Order'!BD61="","",'Itemized Order'!BD61)</f>
        <v/>
      </c>
      <c r="BE58" s="155" t="str">
        <f>IF('Itemized Order'!BE61="","",'Itemized Order'!BE61)</f>
        <v/>
      </c>
      <c r="BF58" s="155" t="str">
        <f>IF('Itemized Order'!BF61="","",'Itemized Order'!BF61)</f>
        <v/>
      </c>
      <c r="BG58" s="155" t="str">
        <f>IF('Itemized Order'!BG61="","",'Itemized Order'!BG61)</f>
        <v/>
      </c>
      <c r="BI58" s="155" t="str">
        <f>IF('Itemized Order'!BI61="","",'Itemized Order'!BI61)</f>
        <v/>
      </c>
      <c r="BJ58" s="155" t="str">
        <f>IF('Itemized Order'!BJ61="","",'Itemized Order'!BJ61)</f>
        <v/>
      </c>
      <c r="BK58" s="155" t="str">
        <f>IF('Itemized Order'!BK61="","",'Itemized Order'!BK61)</f>
        <v/>
      </c>
      <c r="BL58" s="155" t="str">
        <f>IF('Itemized Order'!BL61="","",'Itemized Order'!BL61)</f>
        <v/>
      </c>
      <c r="BM58" s="155" t="str">
        <f>IF('Itemized Order'!BM61="","",'Itemized Order'!BM61)</f>
        <v/>
      </c>
      <c r="BO58" s="155" t="str">
        <f>IF('Itemized Order'!BO61="","",'Itemized Order'!BO61)</f>
        <v/>
      </c>
      <c r="BP58" s="155" t="str">
        <f>IF('Itemized Order'!BP61="","",'Itemized Order'!BP61)</f>
        <v/>
      </c>
      <c r="BQ58" s="155" t="str">
        <f>IF('Itemized Order'!BQ61="","",'Itemized Order'!BQ61)</f>
        <v/>
      </c>
      <c r="BR58" s="155" t="str">
        <f>IF('Itemized Order'!BR61="","",'Itemized Order'!BR61)</f>
        <v/>
      </c>
      <c r="BS58" s="155" t="str">
        <f>IF('Itemized Order'!BS61="","",'Itemized Order'!BS61)</f>
        <v/>
      </c>
      <c r="BU58" s="155" t="str">
        <f>IF('Itemized Order'!BU61="","",'Itemized Order'!BU61)</f>
        <v/>
      </c>
      <c r="BV58" s="155" t="str">
        <f>IF('Itemized Order'!BV61="","",'Itemized Order'!BV61)</f>
        <v/>
      </c>
      <c r="BW58" s="155" t="str">
        <f>IF('Itemized Order'!BW61="","",'Itemized Order'!BW61)</f>
        <v/>
      </c>
      <c r="BX58" s="155" t="str">
        <f>IF('Itemized Order'!BX61="","",'Itemized Order'!BX61)</f>
        <v/>
      </c>
      <c r="BY58" s="155" t="str">
        <f>IF('Itemized Order'!BY61="","",'Itemized Order'!BY61)</f>
        <v/>
      </c>
      <c r="CA58" s="155" t="str">
        <f>IF('Itemized Order'!CA61="","",'Itemized Order'!CA61)</f>
        <v/>
      </c>
      <c r="CB58" s="155" t="str">
        <f>IF('Itemized Order'!CB61="","",'Itemized Order'!CB61)</f>
        <v/>
      </c>
      <c r="CC58" s="155" t="str">
        <f>IF('Itemized Order'!CC61="","",'Itemized Order'!CC61)</f>
        <v/>
      </c>
      <c r="CD58" s="155" t="str">
        <f>IF('Itemized Order'!CD61="","",'Itemized Order'!CD61)</f>
        <v/>
      </c>
      <c r="CE58" s="155" t="str">
        <f>IF('Itemized Order'!CE61="","",'Itemized Order'!CE61)</f>
        <v/>
      </c>
    </row>
    <row r="59" spans="1:83" x14ac:dyDescent="0.3">
      <c r="A59" s="155" t="str">
        <f>IF('Itemized Order'!A62="","",'Itemized Order'!A62)</f>
        <v/>
      </c>
      <c r="B59" s="155" t="str">
        <f>IF('Itemized Order'!B62="","",'Itemized Order'!B62)</f>
        <v/>
      </c>
      <c r="C59" s="155" t="str">
        <f>IF('Itemized Order'!C62="","",'Itemized Order'!C62)</f>
        <v/>
      </c>
      <c r="D59" s="155" t="str">
        <f>IF('Itemized Order'!D62="","",'Itemized Order'!D62)</f>
        <v/>
      </c>
      <c r="E59" s="183" t="str">
        <f>IF('Itemized Order'!E62="","",'Itemized Order'!E62)</f>
        <v/>
      </c>
      <c r="G59" s="155" t="str">
        <f>IF('Itemized Order'!G62="","",'Itemized Order'!G62)</f>
        <v/>
      </c>
      <c r="H59" s="155" t="str">
        <f>IF('Itemized Order'!H62="","",'Itemized Order'!H62)</f>
        <v/>
      </c>
      <c r="I59" s="155" t="str">
        <f>IF('Itemized Order'!I62="","",'Itemized Order'!I62)</f>
        <v/>
      </c>
      <c r="J59" s="155" t="str">
        <f>IF('Itemized Order'!J62="","",'Itemized Order'!J62)</f>
        <v/>
      </c>
      <c r="K59" s="155" t="str">
        <f>IF('Itemized Order'!K62="","",'Itemized Order'!K62)</f>
        <v/>
      </c>
      <c r="M59" s="155" t="str">
        <f>IF('Itemized Order'!M62="","",'Itemized Order'!M62)</f>
        <v/>
      </c>
      <c r="N59" s="155" t="str">
        <f>IF('Itemized Order'!N62="","",'Itemized Order'!N62)</f>
        <v/>
      </c>
      <c r="O59" s="155" t="str">
        <f>IF('Itemized Order'!O62="","",'Itemized Order'!O62)</f>
        <v/>
      </c>
      <c r="P59" s="155" t="str">
        <f>IF('Itemized Order'!P62="","",'Itemized Order'!P62)</f>
        <v/>
      </c>
      <c r="Q59" s="155" t="str">
        <f>IF('Itemized Order'!Q62="","",'Itemized Order'!Q62)</f>
        <v/>
      </c>
      <c r="S59" s="155" t="str">
        <f>IF('Itemized Order'!S62="","",'Itemized Order'!S62)</f>
        <v/>
      </c>
      <c r="T59" s="155" t="str">
        <f>IF('Itemized Order'!T62="","",'Itemized Order'!T62)</f>
        <v/>
      </c>
      <c r="U59" s="155" t="str">
        <f>IF('Itemized Order'!U62="","",'Itemized Order'!U62)</f>
        <v/>
      </c>
      <c r="V59" s="155" t="str">
        <f>IF('Itemized Order'!V62="","",'Itemized Order'!V62)</f>
        <v/>
      </c>
      <c r="W59" s="155" t="str">
        <f>IF('Itemized Order'!W62="","",'Itemized Order'!W62)</f>
        <v/>
      </c>
      <c r="Y59" s="155" t="str">
        <f>IF('Itemized Order'!Y62="","",'Itemized Order'!Y62)</f>
        <v/>
      </c>
      <c r="Z59" s="155" t="str">
        <f>IF('Itemized Order'!Z62="","",'Itemized Order'!Z62)</f>
        <v/>
      </c>
      <c r="AA59" s="155" t="str">
        <f>IF('Itemized Order'!AA62="","",'Itemized Order'!AA62)</f>
        <v/>
      </c>
      <c r="AB59" s="155" t="str">
        <f>IF('Itemized Order'!AB62="","",'Itemized Order'!AB62)</f>
        <v/>
      </c>
      <c r="AC59" s="155" t="str">
        <f>IF('Itemized Order'!AC62="","",'Itemized Order'!AC62)</f>
        <v/>
      </c>
      <c r="AE59" s="155" t="str">
        <f>IF('Itemized Order'!AE62="","",'Itemized Order'!AE62)</f>
        <v/>
      </c>
      <c r="AF59" s="155" t="str">
        <f>IF('Itemized Order'!AF62="","",'Itemized Order'!AF62)</f>
        <v/>
      </c>
      <c r="AG59" s="155" t="str">
        <f>IF('Itemized Order'!AG62="","",'Itemized Order'!AG62)</f>
        <v/>
      </c>
      <c r="AH59" s="155" t="str">
        <f>IF('Itemized Order'!AH62="","",'Itemized Order'!AH62)</f>
        <v/>
      </c>
      <c r="AI59" s="155" t="str">
        <f>IF('Itemized Order'!AI62="","",'Itemized Order'!AI62)</f>
        <v/>
      </c>
      <c r="AK59" s="155" t="str">
        <f>IF('Itemized Order'!AK62="","",'Itemized Order'!AK62)</f>
        <v/>
      </c>
      <c r="AL59" s="155" t="str">
        <f>IF('Itemized Order'!AL62="","",'Itemized Order'!AL62)</f>
        <v/>
      </c>
      <c r="AM59" s="155" t="str">
        <f>IF('Itemized Order'!AM62="","",'Itemized Order'!AM62)</f>
        <v/>
      </c>
      <c r="AN59" s="155" t="str">
        <f>IF('Itemized Order'!AN62="","",'Itemized Order'!AN62)</f>
        <v/>
      </c>
      <c r="AO59" s="155" t="str">
        <f>IF('Itemized Order'!AO62="","",'Itemized Order'!AO62)</f>
        <v/>
      </c>
      <c r="AQ59" s="155" t="str">
        <f>IF('Itemized Order'!AQ62="","",'Itemized Order'!AQ62)</f>
        <v/>
      </c>
      <c r="AR59" s="155" t="str">
        <f>IF('Itemized Order'!AR62="","",'Itemized Order'!AR62)</f>
        <v/>
      </c>
      <c r="AS59" s="155" t="str">
        <f>IF('Itemized Order'!AS62="","",'Itemized Order'!AS62)</f>
        <v/>
      </c>
      <c r="AT59" s="155" t="str">
        <f>IF('Itemized Order'!AT62="","",'Itemized Order'!AT62)</f>
        <v/>
      </c>
      <c r="AU59" s="155" t="str">
        <f>IF('Itemized Order'!AU62="","",'Itemized Order'!AU62)</f>
        <v/>
      </c>
      <c r="AW59" s="155" t="str">
        <f>IF('Itemized Order'!AW62="","",'Itemized Order'!AW62)</f>
        <v/>
      </c>
      <c r="AX59" s="155" t="str">
        <f>IF('Itemized Order'!AX62="","",'Itemized Order'!AX62)</f>
        <v/>
      </c>
      <c r="AY59" s="155" t="str">
        <f>IF('Itemized Order'!AY62="","",'Itemized Order'!AY62)</f>
        <v/>
      </c>
      <c r="AZ59" s="155" t="str">
        <f>IF('Itemized Order'!AZ62="","",'Itemized Order'!AZ62)</f>
        <v/>
      </c>
      <c r="BA59" s="155" t="str">
        <f>IF('Itemized Order'!BA62="","",'Itemized Order'!BA62)</f>
        <v/>
      </c>
      <c r="BC59" s="155" t="str">
        <f>IF('Itemized Order'!BC62="","",'Itemized Order'!BC62)</f>
        <v/>
      </c>
      <c r="BD59" s="155" t="str">
        <f>IF('Itemized Order'!BD62="","",'Itemized Order'!BD62)</f>
        <v/>
      </c>
      <c r="BE59" s="155" t="str">
        <f>IF('Itemized Order'!BE62="","",'Itemized Order'!BE62)</f>
        <v/>
      </c>
      <c r="BF59" s="155" t="str">
        <f>IF('Itemized Order'!BF62="","",'Itemized Order'!BF62)</f>
        <v/>
      </c>
      <c r="BG59" s="155" t="str">
        <f>IF('Itemized Order'!BG62="","",'Itemized Order'!BG62)</f>
        <v/>
      </c>
      <c r="BI59" s="155" t="str">
        <f>IF('Itemized Order'!BI62="","",'Itemized Order'!BI62)</f>
        <v/>
      </c>
      <c r="BJ59" s="155" t="str">
        <f>IF('Itemized Order'!BJ62="","",'Itemized Order'!BJ62)</f>
        <v/>
      </c>
      <c r="BK59" s="155" t="str">
        <f>IF('Itemized Order'!BK62="","",'Itemized Order'!BK62)</f>
        <v/>
      </c>
      <c r="BL59" s="155" t="str">
        <f>IF('Itemized Order'!BL62="","",'Itemized Order'!BL62)</f>
        <v/>
      </c>
      <c r="BM59" s="155" t="str">
        <f>IF('Itemized Order'!BM62="","",'Itemized Order'!BM62)</f>
        <v/>
      </c>
      <c r="BO59" s="155" t="str">
        <f>IF('Itemized Order'!BO62="","",'Itemized Order'!BO62)</f>
        <v/>
      </c>
      <c r="BP59" s="155" t="str">
        <f>IF('Itemized Order'!BP62="","",'Itemized Order'!BP62)</f>
        <v/>
      </c>
      <c r="BQ59" s="155" t="str">
        <f>IF('Itemized Order'!BQ62="","",'Itemized Order'!BQ62)</f>
        <v/>
      </c>
      <c r="BR59" s="155" t="str">
        <f>IF('Itemized Order'!BR62="","",'Itemized Order'!BR62)</f>
        <v/>
      </c>
      <c r="BS59" s="155" t="str">
        <f>IF('Itemized Order'!BS62="","",'Itemized Order'!BS62)</f>
        <v/>
      </c>
      <c r="BU59" s="155" t="str">
        <f>IF('Itemized Order'!BU62="","",'Itemized Order'!BU62)</f>
        <v/>
      </c>
      <c r="BV59" s="155" t="str">
        <f>IF('Itemized Order'!BV62="","",'Itemized Order'!BV62)</f>
        <v/>
      </c>
      <c r="BW59" s="155" t="str">
        <f>IF('Itemized Order'!BW62="","",'Itemized Order'!BW62)</f>
        <v/>
      </c>
      <c r="BX59" s="155" t="str">
        <f>IF('Itemized Order'!BX62="","",'Itemized Order'!BX62)</f>
        <v/>
      </c>
      <c r="BY59" s="155" t="str">
        <f>IF('Itemized Order'!BY62="","",'Itemized Order'!BY62)</f>
        <v/>
      </c>
      <c r="CA59" s="155" t="str">
        <f>IF('Itemized Order'!CA62="","",'Itemized Order'!CA62)</f>
        <v/>
      </c>
      <c r="CB59" s="155" t="str">
        <f>IF('Itemized Order'!CB62="","",'Itemized Order'!CB62)</f>
        <v/>
      </c>
      <c r="CC59" s="155" t="str">
        <f>IF('Itemized Order'!CC62="","",'Itemized Order'!CC62)</f>
        <v/>
      </c>
      <c r="CD59" s="155" t="str">
        <f>IF('Itemized Order'!CD62="","",'Itemized Order'!CD62)</f>
        <v/>
      </c>
      <c r="CE59" s="155" t="str">
        <f>IF('Itemized Order'!CE62="","",'Itemized Order'!CE62)</f>
        <v/>
      </c>
    </row>
    <row r="60" spans="1:83" x14ac:dyDescent="0.3">
      <c r="A60" s="155" t="str">
        <f>IF('Itemized Order'!A63="","",'Itemized Order'!A63)</f>
        <v/>
      </c>
      <c r="B60" s="155" t="str">
        <f>IF('Itemized Order'!B63="","",'Itemized Order'!B63)</f>
        <v/>
      </c>
      <c r="C60" s="155" t="str">
        <f>IF('Itemized Order'!C63="","",'Itemized Order'!C63)</f>
        <v/>
      </c>
      <c r="D60" s="155" t="str">
        <f>IF('Itemized Order'!D63="","",'Itemized Order'!D63)</f>
        <v/>
      </c>
      <c r="E60" s="183" t="str">
        <f>IF('Itemized Order'!E63="","",'Itemized Order'!E63)</f>
        <v/>
      </c>
      <c r="G60" s="155" t="str">
        <f>IF('Itemized Order'!G63="","",'Itemized Order'!G63)</f>
        <v/>
      </c>
      <c r="H60" s="155" t="str">
        <f>IF('Itemized Order'!H63="","",'Itemized Order'!H63)</f>
        <v/>
      </c>
      <c r="I60" s="155" t="str">
        <f>IF('Itemized Order'!I63="","",'Itemized Order'!I63)</f>
        <v/>
      </c>
      <c r="J60" s="155" t="str">
        <f>IF('Itemized Order'!J63="","",'Itemized Order'!J63)</f>
        <v/>
      </c>
      <c r="K60" s="155" t="str">
        <f>IF('Itemized Order'!K63="","",'Itemized Order'!K63)</f>
        <v/>
      </c>
      <c r="M60" s="155" t="str">
        <f>IF('Itemized Order'!M63="","",'Itemized Order'!M63)</f>
        <v/>
      </c>
      <c r="N60" s="155" t="str">
        <f>IF('Itemized Order'!N63="","",'Itemized Order'!N63)</f>
        <v/>
      </c>
      <c r="O60" s="155" t="str">
        <f>IF('Itemized Order'!O63="","",'Itemized Order'!O63)</f>
        <v/>
      </c>
      <c r="P60" s="155" t="str">
        <f>IF('Itemized Order'!P63="","",'Itemized Order'!P63)</f>
        <v/>
      </c>
      <c r="Q60" s="155" t="str">
        <f>IF('Itemized Order'!Q63="","",'Itemized Order'!Q63)</f>
        <v/>
      </c>
      <c r="S60" s="155" t="str">
        <f>IF('Itemized Order'!S63="","",'Itemized Order'!S63)</f>
        <v/>
      </c>
      <c r="T60" s="155" t="str">
        <f>IF('Itemized Order'!T63="","",'Itemized Order'!T63)</f>
        <v/>
      </c>
      <c r="U60" s="155" t="str">
        <f>IF('Itemized Order'!U63="","",'Itemized Order'!U63)</f>
        <v/>
      </c>
      <c r="V60" s="155" t="str">
        <f>IF('Itemized Order'!V63="","",'Itemized Order'!V63)</f>
        <v/>
      </c>
      <c r="W60" s="155" t="str">
        <f>IF('Itemized Order'!W63="","",'Itemized Order'!W63)</f>
        <v/>
      </c>
      <c r="Y60" s="155" t="str">
        <f>IF('Itemized Order'!Y63="","",'Itemized Order'!Y63)</f>
        <v/>
      </c>
      <c r="Z60" s="155" t="str">
        <f>IF('Itemized Order'!Z63="","",'Itemized Order'!Z63)</f>
        <v/>
      </c>
      <c r="AA60" s="155" t="str">
        <f>IF('Itemized Order'!AA63="","",'Itemized Order'!AA63)</f>
        <v/>
      </c>
      <c r="AB60" s="155" t="str">
        <f>IF('Itemized Order'!AB63="","",'Itemized Order'!AB63)</f>
        <v/>
      </c>
      <c r="AC60" s="155" t="str">
        <f>IF('Itemized Order'!AC63="","",'Itemized Order'!AC63)</f>
        <v/>
      </c>
      <c r="AE60" s="155" t="str">
        <f>IF('Itemized Order'!AE63="","",'Itemized Order'!AE63)</f>
        <v/>
      </c>
      <c r="AF60" s="155" t="str">
        <f>IF('Itemized Order'!AF63="","",'Itemized Order'!AF63)</f>
        <v/>
      </c>
      <c r="AG60" s="155" t="str">
        <f>IF('Itemized Order'!AG63="","",'Itemized Order'!AG63)</f>
        <v/>
      </c>
      <c r="AH60" s="155" t="str">
        <f>IF('Itemized Order'!AH63="","",'Itemized Order'!AH63)</f>
        <v/>
      </c>
      <c r="AI60" s="155" t="str">
        <f>IF('Itemized Order'!AI63="","",'Itemized Order'!AI63)</f>
        <v/>
      </c>
      <c r="AK60" s="155" t="str">
        <f>IF('Itemized Order'!AK63="","",'Itemized Order'!AK63)</f>
        <v/>
      </c>
      <c r="AL60" s="155" t="str">
        <f>IF('Itemized Order'!AL63="","",'Itemized Order'!AL63)</f>
        <v/>
      </c>
      <c r="AM60" s="155" t="str">
        <f>IF('Itemized Order'!AM63="","",'Itemized Order'!AM63)</f>
        <v/>
      </c>
      <c r="AN60" s="155" t="str">
        <f>IF('Itemized Order'!AN63="","",'Itemized Order'!AN63)</f>
        <v/>
      </c>
      <c r="AO60" s="155" t="str">
        <f>IF('Itemized Order'!AO63="","",'Itemized Order'!AO63)</f>
        <v/>
      </c>
      <c r="AQ60" s="155" t="str">
        <f>IF('Itemized Order'!AQ63="","",'Itemized Order'!AQ63)</f>
        <v/>
      </c>
      <c r="AR60" s="155" t="str">
        <f>IF('Itemized Order'!AR63="","",'Itemized Order'!AR63)</f>
        <v/>
      </c>
      <c r="AS60" s="155" t="str">
        <f>IF('Itemized Order'!AS63="","",'Itemized Order'!AS63)</f>
        <v/>
      </c>
      <c r="AT60" s="155" t="str">
        <f>IF('Itemized Order'!AT63="","",'Itemized Order'!AT63)</f>
        <v/>
      </c>
      <c r="AU60" s="155" t="str">
        <f>IF('Itemized Order'!AU63="","",'Itemized Order'!AU63)</f>
        <v/>
      </c>
      <c r="AW60" s="155" t="str">
        <f>IF('Itemized Order'!AW63="","",'Itemized Order'!AW63)</f>
        <v/>
      </c>
      <c r="AX60" s="155" t="str">
        <f>IF('Itemized Order'!AX63="","",'Itemized Order'!AX63)</f>
        <v/>
      </c>
      <c r="AY60" s="155" t="str">
        <f>IF('Itemized Order'!AY63="","",'Itemized Order'!AY63)</f>
        <v/>
      </c>
      <c r="AZ60" s="155" t="str">
        <f>IF('Itemized Order'!AZ63="","",'Itemized Order'!AZ63)</f>
        <v/>
      </c>
      <c r="BA60" s="155" t="str">
        <f>IF('Itemized Order'!BA63="","",'Itemized Order'!BA63)</f>
        <v/>
      </c>
      <c r="BC60" s="155" t="str">
        <f>IF('Itemized Order'!BC63="","",'Itemized Order'!BC63)</f>
        <v/>
      </c>
      <c r="BD60" s="155" t="str">
        <f>IF('Itemized Order'!BD63="","",'Itemized Order'!BD63)</f>
        <v/>
      </c>
      <c r="BE60" s="155" t="str">
        <f>IF('Itemized Order'!BE63="","",'Itemized Order'!BE63)</f>
        <v/>
      </c>
      <c r="BF60" s="155" t="str">
        <f>IF('Itemized Order'!BF63="","",'Itemized Order'!BF63)</f>
        <v/>
      </c>
      <c r="BG60" s="155" t="str">
        <f>IF('Itemized Order'!BG63="","",'Itemized Order'!BG63)</f>
        <v/>
      </c>
      <c r="BI60" s="155" t="str">
        <f>IF('Itemized Order'!BI63="","",'Itemized Order'!BI63)</f>
        <v/>
      </c>
      <c r="BJ60" s="155" t="str">
        <f>IF('Itemized Order'!BJ63="","",'Itemized Order'!BJ63)</f>
        <v/>
      </c>
      <c r="BK60" s="155" t="str">
        <f>IF('Itemized Order'!BK63="","",'Itemized Order'!BK63)</f>
        <v/>
      </c>
      <c r="BL60" s="155" t="str">
        <f>IF('Itemized Order'!BL63="","",'Itemized Order'!BL63)</f>
        <v/>
      </c>
      <c r="BM60" s="155" t="str">
        <f>IF('Itemized Order'!BM63="","",'Itemized Order'!BM63)</f>
        <v/>
      </c>
      <c r="BO60" s="155" t="str">
        <f>IF('Itemized Order'!BO63="","",'Itemized Order'!BO63)</f>
        <v/>
      </c>
      <c r="BP60" s="155" t="str">
        <f>IF('Itemized Order'!BP63="","",'Itemized Order'!BP63)</f>
        <v/>
      </c>
      <c r="BQ60" s="155" t="str">
        <f>IF('Itemized Order'!BQ63="","",'Itemized Order'!BQ63)</f>
        <v/>
      </c>
      <c r="BR60" s="155" t="str">
        <f>IF('Itemized Order'!BR63="","",'Itemized Order'!BR63)</f>
        <v/>
      </c>
      <c r="BS60" s="155" t="str">
        <f>IF('Itemized Order'!BS63="","",'Itemized Order'!BS63)</f>
        <v/>
      </c>
      <c r="BU60" s="155" t="str">
        <f>IF('Itemized Order'!BU63="","",'Itemized Order'!BU63)</f>
        <v/>
      </c>
      <c r="BV60" s="155" t="str">
        <f>IF('Itemized Order'!BV63="","",'Itemized Order'!BV63)</f>
        <v/>
      </c>
      <c r="BW60" s="155" t="str">
        <f>IF('Itemized Order'!BW63="","",'Itemized Order'!BW63)</f>
        <v/>
      </c>
      <c r="BX60" s="155" t="str">
        <f>IF('Itemized Order'!BX63="","",'Itemized Order'!BX63)</f>
        <v/>
      </c>
      <c r="BY60" s="155" t="str">
        <f>IF('Itemized Order'!BY63="","",'Itemized Order'!BY63)</f>
        <v/>
      </c>
      <c r="CA60" s="155" t="str">
        <f>IF('Itemized Order'!CA63="","",'Itemized Order'!CA63)</f>
        <v/>
      </c>
      <c r="CB60" s="155" t="str">
        <f>IF('Itemized Order'!CB63="","",'Itemized Order'!CB63)</f>
        <v/>
      </c>
      <c r="CC60" s="155" t="str">
        <f>IF('Itemized Order'!CC63="","",'Itemized Order'!CC63)</f>
        <v/>
      </c>
      <c r="CD60" s="155" t="str">
        <f>IF('Itemized Order'!CD63="","",'Itemized Order'!CD63)</f>
        <v/>
      </c>
      <c r="CE60" s="155" t="str">
        <f>IF('Itemized Order'!CE63="","",'Itemized Order'!CE63)</f>
        <v/>
      </c>
    </row>
    <row r="61" spans="1:83" x14ac:dyDescent="0.3">
      <c r="A61" s="155" t="str">
        <f>IF('Itemized Order'!A64="","",'Itemized Order'!A64)</f>
        <v/>
      </c>
      <c r="B61" s="155" t="str">
        <f>IF('Itemized Order'!B64="","",'Itemized Order'!B64)</f>
        <v/>
      </c>
      <c r="C61" s="155" t="str">
        <f>IF('Itemized Order'!C64="","",'Itemized Order'!C64)</f>
        <v/>
      </c>
      <c r="D61" s="155" t="str">
        <f>IF('Itemized Order'!D64="","",'Itemized Order'!D64)</f>
        <v/>
      </c>
      <c r="E61" s="183" t="str">
        <f>IF('Itemized Order'!E64="","",'Itemized Order'!E64)</f>
        <v/>
      </c>
      <c r="G61" s="155" t="str">
        <f>IF('Itemized Order'!G64="","",'Itemized Order'!G64)</f>
        <v/>
      </c>
      <c r="H61" s="155" t="str">
        <f>IF('Itemized Order'!H64="","",'Itemized Order'!H64)</f>
        <v/>
      </c>
      <c r="I61" s="155" t="str">
        <f>IF('Itemized Order'!I64="","",'Itemized Order'!I64)</f>
        <v/>
      </c>
      <c r="J61" s="155" t="str">
        <f>IF('Itemized Order'!J64="","",'Itemized Order'!J64)</f>
        <v/>
      </c>
      <c r="K61" s="155" t="str">
        <f>IF('Itemized Order'!K64="","",'Itemized Order'!K64)</f>
        <v/>
      </c>
      <c r="M61" s="155" t="str">
        <f>IF('Itemized Order'!M64="","",'Itemized Order'!M64)</f>
        <v/>
      </c>
      <c r="N61" s="155" t="str">
        <f>IF('Itemized Order'!N64="","",'Itemized Order'!N64)</f>
        <v/>
      </c>
      <c r="O61" s="155" t="str">
        <f>IF('Itemized Order'!O64="","",'Itemized Order'!O64)</f>
        <v/>
      </c>
      <c r="P61" s="155" t="str">
        <f>IF('Itemized Order'!P64="","",'Itemized Order'!P64)</f>
        <v/>
      </c>
      <c r="Q61" s="155" t="str">
        <f>IF('Itemized Order'!Q64="","",'Itemized Order'!Q64)</f>
        <v/>
      </c>
      <c r="S61" s="155" t="str">
        <f>IF('Itemized Order'!S64="","",'Itemized Order'!S64)</f>
        <v/>
      </c>
      <c r="T61" s="155" t="str">
        <f>IF('Itemized Order'!T64="","",'Itemized Order'!T64)</f>
        <v/>
      </c>
      <c r="U61" s="155" t="str">
        <f>IF('Itemized Order'!U64="","",'Itemized Order'!U64)</f>
        <v/>
      </c>
      <c r="V61" s="155" t="str">
        <f>IF('Itemized Order'!V64="","",'Itemized Order'!V64)</f>
        <v/>
      </c>
      <c r="W61" s="155" t="str">
        <f>IF('Itemized Order'!W64="","",'Itemized Order'!W64)</f>
        <v/>
      </c>
      <c r="Y61" s="155" t="str">
        <f>IF('Itemized Order'!Y64="","",'Itemized Order'!Y64)</f>
        <v/>
      </c>
      <c r="Z61" s="155" t="str">
        <f>IF('Itemized Order'!Z64="","",'Itemized Order'!Z64)</f>
        <v/>
      </c>
      <c r="AA61" s="155" t="str">
        <f>IF('Itemized Order'!AA64="","",'Itemized Order'!AA64)</f>
        <v/>
      </c>
      <c r="AB61" s="155" t="str">
        <f>IF('Itemized Order'!AB64="","",'Itemized Order'!AB64)</f>
        <v/>
      </c>
      <c r="AC61" s="155" t="str">
        <f>IF('Itemized Order'!AC64="","",'Itemized Order'!AC64)</f>
        <v/>
      </c>
      <c r="AE61" s="155" t="str">
        <f>IF('Itemized Order'!AE64="","",'Itemized Order'!AE64)</f>
        <v/>
      </c>
      <c r="AF61" s="155" t="str">
        <f>IF('Itemized Order'!AF64="","",'Itemized Order'!AF64)</f>
        <v/>
      </c>
      <c r="AG61" s="155" t="str">
        <f>IF('Itemized Order'!AG64="","",'Itemized Order'!AG64)</f>
        <v/>
      </c>
      <c r="AH61" s="155" t="str">
        <f>IF('Itemized Order'!AH64="","",'Itemized Order'!AH64)</f>
        <v/>
      </c>
      <c r="AI61" s="155" t="str">
        <f>IF('Itemized Order'!AI64="","",'Itemized Order'!AI64)</f>
        <v/>
      </c>
      <c r="AK61" s="155" t="str">
        <f>IF('Itemized Order'!AK64="","",'Itemized Order'!AK64)</f>
        <v/>
      </c>
      <c r="AL61" s="155" t="str">
        <f>IF('Itemized Order'!AL64="","",'Itemized Order'!AL64)</f>
        <v/>
      </c>
      <c r="AM61" s="155" t="str">
        <f>IF('Itemized Order'!AM64="","",'Itemized Order'!AM64)</f>
        <v/>
      </c>
      <c r="AN61" s="155" t="str">
        <f>IF('Itemized Order'!AN64="","",'Itemized Order'!AN64)</f>
        <v/>
      </c>
      <c r="AO61" s="155" t="str">
        <f>IF('Itemized Order'!AO64="","",'Itemized Order'!AO64)</f>
        <v/>
      </c>
      <c r="AQ61" s="155" t="str">
        <f>IF('Itemized Order'!AQ64="","",'Itemized Order'!AQ64)</f>
        <v/>
      </c>
      <c r="AR61" s="155" t="str">
        <f>IF('Itemized Order'!AR64="","",'Itemized Order'!AR64)</f>
        <v/>
      </c>
      <c r="AS61" s="155" t="str">
        <f>IF('Itemized Order'!AS64="","",'Itemized Order'!AS64)</f>
        <v/>
      </c>
      <c r="AT61" s="155" t="str">
        <f>IF('Itemized Order'!AT64="","",'Itemized Order'!AT64)</f>
        <v/>
      </c>
      <c r="AU61" s="155" t="str">
        <f>IF('Itemized Order'!AU64="","",'Itemized Order'!AU64)</f>
        <v/>
      </c>
      <c r="AW61" s="155" t="str">
        <f>IF('Itemized Order'!AW64="","",'Itemized Order'!AW64)</f>
        <v/>
      </c>
      <c r="AX61" s="155" t="str">
        <f>IF('Itemized Order'!AX64="","",'Itemized Order'!AX64)</f>
        <v/>
      </c>
      <c r="AY61" s="155" t="str">
        <f>IF('Itemized Order'!AY64="","",'Itemized Order'!AY64)</f>
        <v/>
      </c>
      <c r="AZ61" s="155" t="str">
        <f>IF('Itemized Order'!AZ64="","",'Itemized Order'!AZ64)</f>
        <v/>
      </c>
      <c r="BA61" s="155" t="str">
        <f>IF('Itemized Order'!BA64="","",'Itemized Order'!BA64)</f>
        <v/>
      </c>
      <c r="BC61" s="155" t="str">
        <f>IF('Itemized Order'!BC64="","",'Itemized Order'!BC64)</f>
        <v/>
      </c>
      <c r="BD61" s="155" t="str">
        <f>IF('Itemized Order'!BD64="","",'Itemized Order'!BD64)</f>
        <v/>
      </c>
      <c r="BE61" s="155" t="str">
        <f>IF('Itemized Order'!BE64="","",'Itemized Order'!BE64)</f>
        <v/>
      </c>
      <c r="BF61" s="155" t="str">
        <f>IF('Itemized Order'!BF64="","",'Itemized Order'!BF64)</f>
        <v/>
      </c>
      <c r="BG61" s="155" t="str">
        <f>IF('Itemized Order'!BG64="","",'Itemized Order'!BG64)</f>
        <v/>
      </c>
      <c r="BI61" s="155" t="str">
        <f>IF('Itemized Order'!BI64="","",'Itemized Order'!BI64)</f>
        <v/>
      </c>
      <c r="BJ61" s="155" t="str">
        <f>IF('Itemized Order'!BJ64="","",'Itemized Order'!BJ64)</f>
        <v/>
      </c>
      <c r="BK61" s="155" t="str">
        <f>IF('Itemized Order'!BK64="","",'Itemized Order'!BK64)</f>
        <v/>
      </c>
      <c r="BL61" s="155" t="str">
        <f>IF('Itemized Order'!BL64="","",'Itemized Order'!BL64)</f>
        <v/>
      </c>
      <c r="BM61" s="155" t="str">
        <f>IF('Itemized Order'!BM64="","",'Itemized Order'!BM64)</f>
        <v/>
      </c>
      <c r="BO61" s="155" t="str">
        <f>IF('Itemized Order'!BO64="","",'Itemized Order'!BO64)</f>
        <v/>
      </c>
      <c r="BP61" s="155" t="str">
        <f>IF('Itemized Order'!BP64="","",'Itemized Order'!BP64)</f>
        <v/>
      </c>
      <c r="BQ61" s="155" t="str">
        <f>IF('Itemized Order'!BQ64="","",'Itemized Order'!BQ64)</f>
        <v/>
      </c>
      <c r="BR61" s="155" t="str">
        <f>IF('Itemized Order'!BR64="","",'Itemized Order'!BR64)</f>
        <v/>
      </c>
      <c r="BS61" s="155" t="str">
        <f>IF('Itemized Order'!BS64="","",'Itemized Order'!BS64)</f>
        <v/>
      </c>
      <c r="BU61" s="155" t="str">
        <f>IF('Itemized Order'!BU64="","",'Itemized Order'!BU64)</f>
        <v/>
      </c>
      <c r="BV61" s="155" t="str">
        <f>IF('Itemized Order'!BV64="","",'Itemized Order'!BV64)</f>
        <v/>
      </c>
      <c r="BW61" s="155" t="str">
        <f>IF('Itemized Order'!BW64="","",'Itemized Order'!BW64)</f>
        <v/>
      </c>
      <c r="BX61" s="155" t="str">
        <f>IF('Itemized Order'!BX64="","",'Itemized Order'!BX64)</f>
        <v/>
      </c>
      <c r="BY61" s="155" t="str">
        <f>IF('Itemized Order'!BY64="","",'Itemized Order'!BY64)</f>
        <v/>
      </c>
      <c r="CA61" s="155" t="str">
        <f>IF('Itemized Order'!CA64="","",'Itemized Order'!CA64)</f>
        <v/>
      </c>
      <c r="CB61" s="155" t="str">
        <f>IF('Itemized Order'!CB64="","",'Itemized Order'!CB64)</f>
        <v/>
      </c>
      <c r="CC61" s="155" t="str">
        <f>IF('Itemized Order'!CC64="","",'Itemized Order'!CC64)</f>
        <v/>
      </c>
      <c r="CD61" s="155" t="str">
        <f>IF('Itemized Order'!CD64="","",'Itemized Order'!CD64)</f>
        <v/>
      </c>
      <c r="CE61" s="155" t="str">
        <f>IF('Itemized Order'!CE64="","",'Itemized Order'!CE64)</f>
        <v/>
      </c>
    </row>
    <row r="62" spans="1:83" x14ac:dyDescent="0.3">
      <c r="A62" s="155" t="str">
        <f>IF('Itemized Order'!A65="","",'Itemized Order'!A65)</f>
        <v/>
      </c>
      <c r="B62" s="155" t="str">
        <f>IF('Itemized Order'!B65="","",'Itemized Order'!B65)</f>
        <v/>
      </c>
      <c r="C62" s="155" t="str">
        <f>IF('Itemized Order'!C65="","",'Itemized Order'!C65)</f>
        <v/>
      </c>
      <c r="D62" s="155" t="str">
        <f>IF('Itemized Order'!D65="","",'Itemized Order'!D65)</f>
        <v/>
      </c>
      <c r="E62" s="183" t="str">
        <f>IF('Itemized Order'!E65="","",'Itemized Order'!E65)</f>
        <v/>
      </c>
      <c r="G62" s="155" t="str">
        <f>IF('Itemized Order'!G65="","",'Itemized Order'!G65)</f>
        <v/>
      </c>
      <c r="H62" s="155" t="str">
        <f>IF('Itemized Order'!H65="","",'Itemized Order'!H65)</f>
        <v/>
      </c>
      <c r="I62" s="155" t="str">
        <f>IF('Itemized Order'!I65="","",'Itemized Order'!I65)</f>
        <v/>
      </c>
      <c r="J62" s="155" t="str">
        <f>IF('Itemized Order'!J65="","",'Itemized Order'!J65)</f>
        <v/>
      </c>
      <c r="K62" s="155" t="str">
        <f>IF('Itemized Order'!K65="","",'Itemized Order'!K65)</f>
        <v/>
      </c>
      <c r="M62" s="155" t="str">
        <f>IF('Itemized Order'!M65="","",'Itemized Order'!M65)</f>
        <v/>
      </c>
      <c r="N62" s="155" t="str">
        <f>IF('Itemized Order'!N65="","",'Itemized Order'!N65)</f>
        <v/>
      </c>
      <c r="O62" s="155" t="str">
        <f>IF('Itemized Order'!O65="","",'Itemized Order'!O65)</f>
        <v/>
      </c>
      <c r="P62" s="155" t="str">
        <f>IF('Itemized Order'!P65="","",'Itemized Order'!P65)</f>
        <v/>
      </c>
      <c r="Q62" s="155" t="str">
        <f>IF('Itemized Order'!Q65="","",'Itemized Order'!Q65)</f>
        <v/>
      </c>
      <c r="S62" s="155" t="str">
        <f>IF('Itemized Order'!S65="","",'Itemized Order'!S65)</f>
        <v/>
      </c>
      <c r="T62" s="155" t="str">
        <f>IF('Itemized Order'!T65="","",'Itemized Order'!T65)</f>
        <v/>
      </c>
      <c r="U62" s="155" t="str">
        <f>IF('Itemized Order'!U65="","",'Itemized Order'!U65)</f>
        <v/>
      </c>
      <c r="V62" s="155" t="str">
        <f>IF('Itemized Order'!V65="","",'Itemized Order'!V65)</f>
        <v/>
      </c>
      <c r="W62" s="155" t="str">
        <f>IF('Itemized Order'!W65="","",'Itemized Order'!W65)</f>
        <v/>
      </c>
      <c r="Y62" s="155" t="str">
        <f>IF('Itemized Order'!Y65="","",'Itemized Order'!Y65)</f>
        <v/>
      </c>
      <c r="Z62" s="155" t="str">
        <f>IF('Itemized Order'!Z65="","",'Itemized Order'!Z65)</f>
        <v/>
      </c>
      <c r="AA62" s="155" t="str">
        <f>IF('Itemized Order'!AA65="","",'Itemized Order'!AA65)</f>
        <v/>
      </c>
      <c r="AB62" s="155" t="str">
        <f>IF('Itemized Order'!AB65="","",'Itemized Order'!AB65)</f>
        <v/>
      </c>
      <c r="AC62" s="155" t="str">
        <f>IF('Itemized Order'!AC65="","",'Itemized Order'!AC65)</f>
        <v/>
      </c>
      <c r="AE62" s="155" t="str">
        <f>IF('Itemized Order'!AE65="","",'Itemized Order'!AE65)</f>
        <v/>
      </c>
      <c r="AF62" s="155" t="str">
        <f>IF('Itemized Order'!AF65="","",'Itemized Order'!AF65)</f>
        <v/>
      </c>
      <c r="AG62" s="155" t="str">
        <f>IF('Itemized Order'!AG65="","",'Itemized Order'!AG65)</f>
        <v/>
      </c>
      <c r="AH62" s="155" t="str">
        <f>IF('Itemized Order'!AH65="","",'Itemized Order'!AH65)</f>
        <v/>
      </c>
      <c r="AI62" s="155" t="str">
        <f>IF('Itemized Order'!AI65="","",'Itemized Order'!AI65)</f>
        <v/>
      </c>
      <c r="AK62" s="155" t="str">
        <f>IF('Itemized Order'!AK65="","",'Itemized Order'!AK65)</f>
        <v/>
      </c>
      <c r="AL62" s="155" t="str">
        <f>IF('Itemized Order'!AL65="","",'Itemized Order'!AL65)</f>
        <v/>
      </c>
      <c r="AM62" s="155" t="str">
        <f>IF('Itemized Order'!AM65="","",'Itemized Order'!AM65)</f>
        <v/>
      </c>
      <c r="AN62" s="155" t="str">
        <f>IF('Itemized Order'!AN65="","",'Itemized Order'!AN65)</f>
        <v/>
      </c>
      <c r="AO62" s="155" t="str">
        <f>IF('Itemized Order'!AO65="","",'Itemized Order'!AO65)</f>
        <v/>
      </c>
      <c r="AQ62" s="155" t="str">
        <f>IF('Itemized Order'!AQ65="","",'Itemized Order'!AQ65)</f>
        <v/>
      </c>
      <c r="AR62" s="155" t="str">
        <f>IF('Itemized Order'!AR65="","",'Itemized Order'!AR65)</f>
        <v/>
      </c>
      <c r="AS62" s="155" t="str">
        <f>IF('Itemized Order'!AS65="","",'Itemized Order'!AS65)</f>
        <v/>
      </c>
      <c r="AT62" s="155" t="str">
        <f>IF('Itemized Order'!AT65="","",'Itemized Order'!AT65)</f>
        <v/>
      </c>
      <c r="AU62" s="155" t="str">
        <f>IF('Itemized Order'!AU65="","",'Itemized Order'!AU65)</f>
        <v/>
      </c>
      <c r="AW62" s="155" t="str">
        <f>IF('Itemized Order'!AW65="","",'Itemized Order'!AW65)</f>
        <v/>
      </c>
      <c r="AX62" s="155" t="str">
        <f>IF('Itemized Order'!AX65="","",'Itemized Order'!AX65)</f>
        <v/>
      </c>
      <c r="AY62" s="155" t="str">
        <f>IF('Itemized Order'!AY65="","",'Itemized Order'!AY65)</f>
        <v/>
      </c>
      <c r="AZ62" s="155" t="str">
        <f>IF('Itemized Order'!AZ65="","",'Itemized Order'!AZ65)</f>
        <v/>
      </c>
      <c r="BA62" s="155" t="str">
        <f>IF('Itemized Order'!BA65="","",'Itemized Order'!BA65)</f>
        <v/>
      </c>
      <c r="BC62" s="155" t="str">
        <f>IF('Itemized Order'!BC65="","",'Itemized Order'!BC65)</f>
        <v/>
      </c>
      <c r="BD62" s="155" t="str">
        <f>IF('Itemized Order'!BD65="","",'Itemized Order'!BD65)</f>
        <v/>
      </c>
      <c r="BE62" s="155" t="str">
        <f>IF('Itemized Order'!BE65="","",'Itemized Order'!BE65)</f>
        <v/>
      </c>
      <c r="BF62" s="155" t="str">
        <f>IF('Itemized Order'!BF65="","",'Itemized Order'!BF65)</f>
        <v/>
      </c>
      <c r="BG62" s="155" t="str">
        <f>IF('Itemized Order'!BG65="","",'Itemized Order'!BG65)</f>
        <v/>
      </c>
      <c r="BI62" s="155" t="str">
        <f>IF('Itemized Order'!BI65="","",'Itemized Order'!BI65)</f>
        <v/>
      </c>
      <c r="BJ62" s="155" t="str">
        <f>IF('Itemized Order'!BJ65="","",'Itemized Order'!BJ65)</f>
        <v/>
      </c>
      <c r="BK62" s="155" t="str">
        <f>IF('Itemized Order'!BK65="","",'Itemized Order'!BK65)</f>
        <v/>
      </c>
      <c r="BL62" s="155" t="str">
        <f>IF('Itemized Order'!BL65="","",'Itemized Order'!BL65)</f>
        <v/>
      </c>
      <c r="BM62" s="155" t="str">
        <f>IF('Itemized Order'!BM65="","",'Itemized Order'!BM65)</f>
        <v/>
      </c>
      <c r="BO62" s="155" t="str">
        <f>IF('Itemized Order'!BO65="","",'Itemized Order'!BO65)</f>
        <v/>
      </c>
      <c r="BP62" s="155" t="str">
        <f>IF('Itemized Order'!BP65="","",'Itemized Order'!BP65)</f>
        <v/>
      </c>
      <c r="BQ62" s="155" t="str">
        <f>IF('Itemized Order'!BQ65="","",'Itemized Order'!BQ65)</f>
        <v/>
      </c>
      <c r="BR62" s="155" t="str">
        <f>IF('Itemized Order'!BR65="","",'Itemized Order'!BR65)</f>
        <v/>
      </c>
      <c r="BS62" s="155" t="str">
        <f>IF('Itemized Order'!BS65="","",'Itemized Order'!BS65)</f>
        <v/>
      </c>
      <c r="BU62" s="155" t="str">
        <f>IF('Itemized Order'!BU65="","",'Itemized Order'!BU65)</f>
        <v/>
      </c>
      <c r="BV62" s="155" t="str">
        <f>IF('Itemized Order'!BV65="","",'Itemized Order'!BV65)</f>
        <v/>
      </c>
      <c r="BW62" s="155" t="str">
        <f>IF('Itemized Order'!BW65="","",'Itemized Order'!BW65)</f>
        <v/>
      </c>
      <c r="BX62" s="155" t="str">
        <f>IF('Itemized Order'!BX65="","",'Itemized Order'!BX65)</f>
        <v/>
      </c>
      <c r="BY62" s="155" t="str">
        <f>IF('Itemized Order'!BY65="","",'Itemized Order'!BY65)</f>
        <v/>
      </c>
      <c r="CA62" s="155" t="str">
        <f>IF('Itemized Order'!CA65="","",'Itemized Order'!CA65)</f>
        <v/>
      </c>
      <c r="CB62" s="155" t="str">
        <f>IF('Itemized Order'!CB65="","",'Itemized Order'!CB65)</f>
        <v/>
      </c>
      <c r="CC62" s="155" t="str">
        <f>IF('Itemized Order'!CC65="","",'Itemized Order'!CC65)</f>
        <v/>
      </c>
      <c r="CD62" s="155" t="str">
        <f>IF('Itemized Order'!CD65="","",'Itemized Order'!CD65)</f>
        <v/>
      </c>
      <c r="CE62" s="155" t="str">
        <f>IF('Itemized Order'!CE65="","",'Itemized Order'!CE65)</f>
        <v/>
      </c>
    </row>
    <row r="63" spans="1:83" x14ac:dyDescent="0.3">
      <c r="A63" s="155" t="str">
        <f>IF('Itemized Order'!A66="","",'Itemized Order'!A66)</f>
        <v/>
      </c>
      <c r="B63" s="155" t="str">
        <f>IF('Itemized Order'!B66="","",'Itemized Order'!B66)</f>
        <v/>
      </c>
      <c r="C63" s="155" t="str">
        <f>IF('Itemized Order'!C66="","",'Itemized Order'!C66)</f>
        <v/>
      </c>
      <c r="D63" s="155" t="str">
        <f>IF('Itemized Order'!D66="","",'Itemized Order'!D66)</f>
        <v/>
      </c>
      <c r="E63" s="183" t="str">
        <f>IF('Itemized Order'!E66="","",'Itemized Order'!E66)</f>
        <v/>
      </c>
      <c r="G63" s="155" t="str">
        <f>IF('Itemized Order'!G66="","",'Itemized Order'!G66)</f>
        <v/>
      </c>
      <c r="H63" s="155" t="str">
        <f>IF('Itemized Order'!H66="","",'Itemized Order'!H66)</f>
        <v/>
      </c>
      <c r="I63" s="155" t="str">
        <f>IF('Itemized Order'!I66="","",'Itemized Order'!I66)</f>
        <v/>
      </c>
      <c r="J63" s="155" t="str">
        <f>IF('Itemized Order'!J66="","",'Itemized Order'!J66)</f>
        <v/>
      </c>
      <c r="K63" s="155" t="str">
        <f>IF('Itemized Order'!K66="","",'Itemized Order'!K66)</f>
        <v/>
      </c>
      <c r="M63" s="155" t="str">
        <f>IF('Itemized Order'!M66="","",'Itemized Order'!M66)</f>
        <v/>
      </c>
      <c r="N63" s="155" t="str">
        <f>IF('Itemized Order'!N66="","",'Itemized Order'!N66)</f>
        <v/>
      </c>
      <c r="O63" s="155" t="str">
        <f>IF('Itemized Order'!O66="","",'Itemized Order'!O66)</f>
        <v/>
      </c>
      <c r="P63" s="155" t="str">
        <f>IF('Itemized Order'!P66="","",'Itemized Order'!P66)</f>
        <v/>
      </c>
      <c r="Q63" s="155" t="str">
        <f>IF('Itemized Order'!Q66="","",'Itemized Order'!Q66)</f>
        <v/>
      </c>
      <c r="S63" s="155" t="str">
        <f>IF('Itemized Order'!S66="","",'Itemized Order'!S66)</f>
        <v/>
      </c>
      <c r="T63" s="155" t="str">
        <f>IF('Itemized Order'!T66="","",'Itemized Order'!T66)</f>
        <v/>
      </c>
      <c r="U63" s="155" t="str">
        <f>IF('Itemized Order'!U66="","",'Itemized Order'!U66)</f>
        <v/>
      </c>
      <c r="V63" s="155" t="str">
        <f>IF('Itemized Order'!V66="","",'Itemized Order'!V66)</f>
        <v/>
      </c>
      <c r="W63" s="155" t="str">
        <f>IF('Itemized Order'!W66="","",'Itemized Order'!W66)</f>
        <v/>
      </c>
      <c r="Y63" s="155" t="str">
        <f>IF('Itemized Order'!Y66="","",'Itemized Order'!Y66)</f>
        <v/>
      </c>
      <c r="Z63" s="155" t="str">
        <f>IF('Itemized Order'!Z66="","",'Itemized Order'!Z66)</f>
        <v/>
      </c>
      <c r="AA63" s="155" t="str">
        <f>IF('Itemized Order'!AA66="","",'Itemized Order'!AA66)</f>
        <v/>
      </c>
      <c r="AB63" s="155" t="str">
        <f>IF('Itemized Order'!AB66="","",'Itemized Order'!AB66)</f>
        <v/>
      </c>
      <c r="AC63" s="155" t="str">
        <f>IF('Itemized Order'!AC66="","",'Itemized Order'!AC66)</f>
        <v/>
      </c>
      <c r="AE63" s="155" t="str">
        <f>IF('Itemized Order'!AE66="","",'Itemized Order'!AE66)</f>
        <v/>
      </c>
      <c r="AF63" s="155" t="str">
        <f>IF('Itemized Order'!AF66="","",'Itemized Order'!AF66)</f>
        <v/>
      </c>
      <c r="AG63" s="155" t="str">
        <f>IF('Itemized Order'!AG66="","",'Itemized Order'!AG66)</f>
        <v/>
      </c>
      <c r="AH63" s="155" t="str">
        <f>IF('Itemized Order'!AH66="","",'Itemized Order'!AH66)</f>
        <v/>
      </c>
      <c r="AI63" s="155" t="str">
        <f>IF('Itemized Order'!AI66="","",'Itemized Order'!AI66)</f>
        <v/>
      </c>
      <c r="AK63" s="155" t="str">
        <f>IF('Itemized Order'!AK66="","",'Itemized Order'!AK66)</f>
        <v/>
      </c>
      <c r="AL63" s="155" t="str">
        <f>IF('Itemized Order'!AL66="","",'Itemized Order'!AL66)</f>
        <v/>
      </c>
      <c r="AM63" s="155" t="str">
        <f>IF('Itemized Order'!AM66="","",'Itemized Order'!AM66)</f>
        <v/>
      </c>
      <c r="AN63" s="155" t="str">
        <f>IF('Itemized Order'!AN66="","",'Itemized Order'!AN66)</f>
        <v/>
      </c>
      <c r="AO63" s="155" t="str">
        <f>IF('Itemized Order'!AO66="","",'Itemized Order'!AO66)</f>
        <v/>
      </c>
      <c r="AQ63" s="155" t="str">
        <f>IF('Itemized Order'!AQ66="","",'Itemized Order'!AQ66)</f>
        <v/>
      </c>
      <c r="AR63" s="155" t="str">
        <f>IF('Itemized Order'!AR66="","",'Itemized Order'!AR66)</f>
        <v/>
      </c>
      <c r="AS63" s="155" t="str">
        <f>IF('Itemized Order'!AS66="","",'Itemized Order'!AS66)</f>
        <v/>
      </c>
      <c r="AT63" s="155" t="str">
        <f>IF('Itemized Order'!AT66="","",'Itemized Order'!AT66)</f>
        <v/>
      </c>
      <c r="AU63" s="155" t="str">
        <f>IF('Itemized Order'!AU66="","",'Itemized Order'!AU66)</f>
        <v/>
      </c>
      <c r="AW63" s="155" t="str">
        <f>IF('Itemized Order'!AW66="","",'Itemized Order'!AW66)</f>
        <v/>
      </c>
      <c r="AX63" s="155" t="str">
        <f>IF('Itemized Order'!AX66="","",'Itemized Order'!AX66)</f>
        <v/>
      </c>
      <c r="AY63" s="155" t="str">
        <f>IF('Itemized Order'!AY66="","",'Itemized Order'!AY66)</f>
        <v/>
      </c>
      <c r="AZ63" s="155" t="str">
        <f>IF('Itemized Order'!AZ66="","",'Itemized Order'!AZ66)</f>
        <v/>
      </c>
      <c r="BA63" s="155" t="str">
        <f>IF('Itemized Order'!BA66="","",'Itemized Order'!BA66)</f>
        <v/>
      </c>
      <c r="BC63" s="155" t="str">
        <f>IF('Itemized Order'!BC66="","",'Itemized Order'!BC66)</f>
        <v/>
      </c>
      <c r="BD63" s="155" t="str">
        <f>IF('Itemized Order'!BD66="","",'Itemized Order'!BD66)</f>
        <v/>
      </c>
      <c r="BE63" s="155" t="str">
        <f>IF('Itemized Order'!BE66="","",'Itemized Order'!BE66)</f>
        <v/>
      </c>
      <c r="BF63" s="155" t="str">
        <f>IF('Itemized Order'!BF66="","",'Itemized Order'!BF66)</f>
        <v/>
      </c>
      <c r="BG63" s="155" t="str">
        <f>IF('Itemized Order'!BG66="","",'Itemized Order'!BG66)</f>
        <v/>
      </c>
      <c r="BI63" s="155" t="str">
        <f>IF('Itemized Order'!BI66="","",'Itemized Order'!BI66)</f>
        <v/>
      </c>
      <c r="BJ63" s="155" t="str">
        <f>IF('Itemized Order'!BJ66="","",'Itemized Order'!BJ66)</f>
        <v/>
      </c>
      <c r="BK63" s="155" t="str">
        <f>IF('Itemized Order'!BK66="","",'Itemized Order'!BK66)</f>
        <v/>
      </c>
      <c r="BL63" s="155" t="str">
        <f>IF('Itemized Order'!BL66="","",'Itemized Order'!BL66)</f>
        <v/>
      </c>
      <c r="BM63" s="155" t="str">
        <f>IF('Itemized Order'!BM66="","",'Itemized Order'!BM66)</f>
        <v/>
      </c>
      <c r="BO63" s="155" t="str">
        <f>IF('Itemized Order'!BO66="","",'Itemized Order'!BO66)</f>
        <v/>
      </c>
      <c r="BP63" s="155" t="str">
        <f>IF('Itemized Order'!BP66="","",'Itemized Order'!BP66)</f>
        <v/>
      </c>
      <c r="BQ63" s="155" t="str">
        <f>IF('Itemized Order'!BQ66="","",'Itemized Order'!BQ66)</f>
        <v/>
      </c>
      <c r="BR63" s="155" t="str">
        <f>IF('Itemized Order'!BR66="","",'Itemized Order'!BR66)</f>
        <v/>
      </c>
      <c r="BS63" s="155" t="str">
        <f>IF('Itemized Order'!BS66="","",'Itemized Order'!BS66)</f>
        <v/>
      </c>
      <c r="BU63" s="155" t="str">
        <f>IF('Itemized Order'!BU66="","",'Itemized Order'!BU66)</f>
        <v/>
      </c>
      <c r="BV63" s="155" t="str">
        <f>IF('Itemized Order'!BV66="","",'Itemized Order'!BV66)</f>
        <v/>
      </c>
      <c r="BW63" s="155" t="str">
        <f>IF('Itemized Order'!BW66="","",'Itemized Order'!BW66)</f>
        <v/>
      </c>
      <c r="BX63" s="155" t="str">
        <f>IF('Itemized Order'!BX66="","",'Itemized Order'!BX66)</f>
        <v/>
      </c>
      <c r="BY63" s="155" t="str">
        <f>IF('Itemized Order'!BY66="","",'Itemized Order'!BY66)</f>
        <v/>
      </c>
      <c r="CA63" s="155" t="str">
        <f>IF('Itemized Order'!CA66="","",'Itemized Order'!CA66)</f>
        <v/>
      </c>
      <c r="CB63" s="155" t="str">
        <f>IF('Itemized Order'!CB66="","",'Itemized Order'!CB66)</f>
        <v/>
      </c>
      <c r="CC63" s="155" t="str">
        <f>IF('Itemized Order'!CC66="","",'Itemized Order'!CC66)</f>
        <v/>
      </c>
      <c r="CD63" s="155" t="str">
        <f>IF('Itemized Order'!CD66="","",'Itemized Order'!CD66)</f>
        <v/>
      </c>
      <c r="CE63" s="155" t="str">
        <f>IF('Itemized Order'!CE66="","",'Itemized Order'!CE66)</f>
        <v/>
      </c>
    </row>
    <row r="64" spans="1:83" x14ac:dyDescent="0.3">
      <c r="A64" s="155" t="str">
        <f>IF('Itemized Order'!A67="","",'Itemized Order'!A67)</f>
        <v/>
      </c>
      <c r="B64" s="155" t="str">
        <f>IF('Itemized Order'!B67="","",'Itemized Order'!B67)</f>
        <v/>
      </c>
      <c r="C64" s="155" t="str">
        <f>IF('Itemized Order'!C67="","",'Itemized Order'!C67)</f>
        <v/>
      </c>
      <c r="D64" s="155" t="str">
        <f>IF('Itemized Order'!D67="","",'Itemized Order'!D67)</f>
        <v/>
      </c>
      <c r="E64" s="183" t="str">
        <f>IF('Itemized Order'!E67="","",'Itemized Order'!E67)</f>
        <v/>
      </c>
      <c r="G64" s="155" t="str">
        <f>IF('Itemized Order'!G67="","",'Itemized Order'!G67)</f>
        <v/>
      </c>
      <c r="H64" s="155" t="str">
        <f>IF('Itemized Order'!H67="","",'Itemized Order'!H67)</f>
        <v/>
      </c>
      <c r="I64" s="155" t="str">
        <f>IF('Itemized Order'!I67="","",'Itemized Order'!I67)</f>
        <v/>
      </c>
      <c r="J64" s="155" t="str">
        <f>IF('Itemized Order'!J67="","",'Itemized Order'!J67)</f>
        <v/>
      </c>
      <c r="K64" s="155" t="str">
        <f>IF('Itemized Order'!K67="","",'Itemized Order'!K67)</f>
        <v/>
      </c>
      <c r="M64" s="155" t="str">
        <f>IF('Itemized Order'!M67="","",'Itemized Order'!M67)</f>
        <v/>
      </c>
      <c r="N64" s="155" t="str">
        <f>IF('Itemized Order'!N67="","",'Itemized Order'!N67)</f>
        <v/>
      </c>
      <c r="O64" s="155" t="str">
        <f>IF('Itemized Order'!O67="","",'Itemized Order'!O67)</f>
        <v/>
      </c>
      <c r="P64" s="155" t="str">
        <f>IF('Itemized Order'!P67="","",'Itemized Order'!P67)</f>
        <v/>
      </c>
      <c r="Q64" s="155" t="str">
        <f>IF('Itemized Order'!Q67="","",'Itemized Order'!Q67)</f>
        <v/>
      </c>
      <c r="S64" s="155" t="str">
        <f>IF('Itemized Order'!S67="","",'Itemized Order'!S67)</f>
        <v/>
      </c>
      <c r="T64" s="155" t="str">
        <f>IF('Itemized Order'!T67="","",'Itemized Order'!T67)</f>
        <v/>
      </c>
      <c r="U64" s="155" t="str">
        <f>IF('Itemized Order'!U67="","",'Itemized Order'!U67)</f>
        <v/>
      </c>
      <c r="V64" s="155" t="str">
        <f>IF('Itemized Order'!V67="","",'Itemized Order'!V67)</f>
        <v/>
      </c>
      <c r="W64" s="155" t="str">
        <f>IF('Itemized Order'!W67="","",'Itemized Order'!W67)</f>
        <v/>
      </c>
      <c r="Y64" s="155" t="str">
        <f>IF('Itemized Order'!Y67="","",'Itemized Order'!Y67)</f>
        <v/>
      </c>
      <c r="Z64" s="155" t="str">
        <f>IF('Itemized Order'!Z67="","",'Itemized Order'!Z67)</f>
        <v/>
      </c>
      <c r="AA64" s="155" t="str">
        <f>IF('Itemized Order'!AA67="","",'Itemized Order'!AA67)</f>
        <v/>
      </c>
      <c r="AB64" s="155" t="str">
        <f>IF('Itemized Order'!AB67="","",'Itemized Order'!AB67)</f>
        <v/>
      </c>
      <c r="AC64" s="155" t="str">
        <f>IF('Itemized Order'!AC67="","",'Itemized Order'!AC67)</f>
        <v/>
      </c>
      <c r="AE64" s="155" t="str">
        <f>IF('Itemized Order'!AE67="","",'Itemized Order'!AE67)</f>
        <v/>
      </c>
      <c r="AF64" s="155" t="str">
        <f>IF('Itemized Order'!AF67="","",'Itemized Order'!AF67)</f>
        <v/>
      </c>
      <c r="AG64" s="155" t="str">
        <f>IF('Itemized Order'!AG67="","",'Itemized Order'!AG67)</f>
        <v/>
      </c>
      <c r="AH64" s="155" t="str">
        <f>IF('Itemized Order'!AH67="","",'Itemized Order'!AH67)</f>
        <v/>
      </c>
      <c r="AI64" s="155" t="str">
        <f>IF('Itemized Order'!AI67="","",'Itemized Order'!AI67)</f>
        <v/>
      </c>
      <c r="AK64" s="155" t="str">
        <f>IF('Itemized Order'!AK67="","",'Itemized Order'!AK67)</f>
        <v/>
      </c>
      <c r="AL64" s="155" t="str">
        <f>IF('Itemized Order'!AL67="","",'Itemized Order'!AL67)</f>
        <v/>
      </c>
      <c r="AM64" s="155" t="str">
        <f>IF('Itemized Order'!AM67="","",'Itemized Order'!AM67)</f>
        <v/>
      </c>
      <c r="AN64" s="155" t="str">
        <f>IF('Itemized Order'!AN67="","",'Itemized Order'!AN67)</f>
        <v/>
      </c>
      <c r="AO64" s="155" t="str">
        <f>IF('Itemized Order'!AO67="","",'Itemized Order'!AO67)</f>
        <v/>
      </c>
      <c r="AQ64" s="155" t="str">
        <f>IF('Itemized Order'!AQ67="","",'Itemized Order'!AQ67)</f>
        <v/>
      </c>
      <c r="AR64" s="155" t="str">
        <f>IF('Itemized Order'!AR67="","",'Itemized Order'!AR67)</f>
        <v/>
      </c>
      <c r="AS64" s="155" t="str">
        <f>IF('Itemized Order'!AS67="","",'Itemized Order'!AS67)</f>
        <v/>
      </c>
      <c r="AT64" s="155" t="str">
        <f>IF('Itemized Order'!AT67="","",'Itemized Order'!AT67)</f>
        <v/>
      </c>
      <c r="AU64" s="155" t="str">
        <f>IF('Itemized Order'!AU67="","",'Itemized Order'!AU67)</f>
        <v/>
      </c>
      <c r="AW64" s="155" t="str">
        <f>IF('Itemized Order'!AW67="","",'Itemized Order'!AW67)</f>
        <v/>
      </c>
      <c r="AX64" s="155" t="str">
        <f>IF('Itemized Order'!AX67="","",'Itemized Order'!AX67)</f>
        <v/>
      </c>
      <c r="AY64" s="155" t="str">
        <f>IF('Itemized Order'!AY67="","",'Itemized Order'!AY67)</f>
        <v/>
      </c>
      <c r="AZ64" s="155" t="str">
        <f>IF('Itemized Order'!AZ67="","",'Itemized Order'!AZ67)</f>
        <v/>
      </c>
      <c r="BA64" s="155" t="str">
        <f>IF('Itemized Order'!BA67="","",'Itemized Order'!BA67)</f>
        <v/>
      </c>
      <c r="BC64" s="155" t="str">
        <f>IF('Itemized Order'!BC67="","",'Itemized Order'!BC67)</f>
        <v/>
      </c>
      <c r="BD64" s="155" t="str">
        <f>IF('Itemized Order'!BD67="","",'Itemized Order'!BD67)</f>
        <v/>
      </c>
      <c r="BE64" s="155" t="str">
        <f>IF('Itemized Order'!BE67="","",'Itemized Order'!BE67)</f>
        <v/>
      </c>
      <c r="BF64" s="155" t="str">
        <f>IF('Itemized Order'!BF67="","",'Itemized Order'!BF67)</f>
        <v/>
      </c>
      <c r="BG64" s="155" t="str">
        <f>IF('Itemized Order'!BG67="","",'Itemized Order'!BG67)</f>
        <v/>
      </c>
      <c r="BI64" s="155" t="str">
        <f>IF('Itemized Order'!BI67="","",'Itemized Order'!BI67)</f>
        <v/>
      </c>
      <c r="BJ64" s="155" t="str">
        <f>IF('Itemized Order'!BJ67="","",'Itemized Order'!BJ67)</f>
        <v/>
      </c>
      <c r="BK64" s="155" t="str">
        <f>IF('Itemized Order'!BK67="","",'Itemized Order'!BK67)</f>
        <v/>
      </c>
      <c r="BL64" s="155" t="str">
        <f>IF('Itemized Order'!BL67="","",'Itemized Order'!BL67)</f>
        <v/>
      </c>
      <c r="BM64" s="155" t="str">
        <f>IF('Itemized Order'!BM67="","",'Itemized Order'!BM67)</f>
        <v/>
      </c>
      <c r="BO64" s="155" t="str">
        <f>IF('Itemized Order'!BO67="","",'Itemized Order'!BO67)</f>
        <v/>
      </c>
      <c r="BP64" s="155" t="str">
        <f>IF('Itemized Order'!BP67="","",'Itemized Order'!BP67)</f>
        <v/>
      </c>
      <c r="BQ64" s="155" t="str">
        <f>IF('Itemized Order'!BQ67="","",'Itemized Order'!BQ67)</f>
        <v/>
      </c>
      <c r="BR64" s="155" t="str">
        <f>IF('Itemized Order'!BR67="","",'Itemized Order'!BR67)</f>
        <v/>
      </c>
      <c r="BS64" s="155" t="str">
        <f>IF('Itemized Order'!BS67="","",'Itemized Order'!BS67)</f>
        <v/>
      </c>
      <c r="BU64" s="155" t="str">
        <f>IF('Itemized Order'!BU67="","",'Itemized Order'!BU67)</f>
        <v/>
      </c>
      <c r="BV64" s="155" t="str">
        <f>IF('Itemized Order'!BV67="","",'Itemized Order'!BV67)</f>
        <v/>
      </c>
      <c r="BW64" s="155" t="str">
        <f>IF('Itemized Order'!BW67="","",'Itemized Order'!BW67)</f>
        <v/>
      </c>
      <c r="BX64" s="155" t="str">
        <f>IF('Itemized Order'!BX67="","",'Itemized Order'!BX67)</f>
        <v/>
      </c>
      <c r="BY64" s="155" t="str">
        <f>IF('Itemized Order'!BY67="","",'Itemized Order'!BY67)</f>
        <v/>
      </c>
      <c r="CA64" s="155" t="str">
        <f>IF('Itemized Order'!CA67="","",'Itemized Order'!CA67)</f>
        <v/>
      </c>
      <c r="CB64" s="155" t="str">
        <f>IF('Itemized Order'!CB67="","",'Itemized Order'!CB67)</f>
        <v/>
      </c>
      <c r="CC64" s="155" t="str">
        <f>IF('Itemized Order'!CC67="","",'Itemized Order'!CC67)</f>
        <v/>
      </c>
      <c r="CD64" s="155" t="str">
        <f>IF('Itemized Order'!CD67="","",'Itemized Order'!CD67)</f>
        <v/>
      </c>
      <c r="CE64" s="155" t="str">
        <f>IF('Itemized Order'!CE67="","",'Itemized Order'!CE67)</f>
        <v/>
      </c>
    </row>
    <row r="65" spans="1:83" x14ac:dyDescent="0.3">
      <c r="A65" s="155" t="str">
        <f>IF('Itemized Order'!A68="","",'Itemized Order'!A68)</f>
        <v/>
      </c>
      <c r="B65" s="155" t="str">
        <f>IF('Itemized Order'!B68="","",'Itemized Order'!B68)</f>
        <v/>
      </c>
      <c r="C65" s="155" t="str">
        <f>IF('Itemized Order'!C68="","",'Itemized Order'!C68)</f>
        <v/>
      </c>
      <c r="D65" s="155" t="str">
        <f>IF('Itemized Order'!D68="","",'Itemized Order'!D68)</f>
        <v/>
      </c>
      <c r="E65" s="183" t="str">
        <f>IF('Itemized Order'!E68="","",'Itemized Order'!E68)</f>
        <v/>
      </c>
      <c r="G65" s="155" t="str">
        <f>IF('Itemized Order'!G68="","",'Itemized Order'!G68)</f>
        <v/>
      </c>
      <c r="H65" s="155" t="str">
        <f>IF('Itemized Order'!H68="","",'Itemized Order'!H68)</f>
        <v/>
      </c>
      <c r="I65" s="155" t="str">
        <f>IF('Itemized Order'!I68="","",'Itemized Order'!I68)</f>
        <v/>
      </c>
      <c r="J65" s="155" t="str">
        <f>IF('Itemized Order'!J68="","",'Itemized Order'!J68)</f>
        <v/>
      </c>
      <c r="K65" s="155" t="str">
        <f>IF('Itemized Order'!K68="","",'Itemized Order'!K68)</f>
        <v/>
      </c>
      <c r="M65" s="155" t="str">
        <f>IF('Itemized Order'!M68="","",'Itemized Order'!M68)</f>
        <v/>
      </c>
      <c r="N65" s="155" t="str">
        <f>IF('Itemized Order'!N68="","",'Itemized Order'!N68)</f>
        <v/>
      </c>
      <c r="O65" s="155" t="str">
        <f>IF('Itemized Order'!O68="","",'Itemized Order'!O68)</f>
        <v/>
      </c>
      <c r="P65" s="155" t="str">
        <f>IF('Itemized Order'!P68="","",'Itemized Order'!P68)</f>
        <v/>
      </c>
      <c r="Q65" s="155" t="str">
        <f>IF('Itemized Order'!Q68="","",'Itemized Order'!Q68)</f>
        <v/>
      </c>
      <c r="S65" s="155" t="str">
        <f>IF('Itemized Order'!S68="","",'Itemized Order'!S68)</f>
        <v/>
      </c>
      <c r="T65" s="155" t="str">
        <f>IF('Itemized Order'!T68="","",'Itemized Order'!T68)</f>
        <v/>
      </c>
      <c r="U65" s="155" t="str">
        <f>IF('Itemized Order'!U68="","",'Itemized Order'!U68)</f>
        <v/>
      </c>
      <c r="V65" s="155" t="str">
        <f>IF('Itemized Order'!V68="","",'Itemized Order'!V68)</f>
        <v/>
      </c>
      <c r="W65" s="155" t="str">
        <f>IF('Itemized Order'!W68="","",'Itemized Order'!W68)</f>
        <v/>
      </c>
      <c r="Y65" s="155" t="str">
        <f>IF('Itemized Order'!Y68="","",'Itemized Order'!Y68)</f>
        <v/>
      </c>
      <c r="Z65" s="155" t="str">
        <f>IF('Itemized Order'!Z68="","",'Itemized Order'!Z68)</f>
        <v/>
      </c>
      <c r="AA65" s="155" t="str">
        <f>IF('Itemized Order'!AA68="","",'Itemized Order'!AA68)</f>
        <v/>
      </c>
      <c r="AB65" s="155" t="str">
        <f>IF('Itemized Order'!AB68="","",'Itemized Order'!AB68)</f>
        <v/>
      </c>
      <c r="AC65" s="155" t="str">
        <f>IF('Itemized Order'!AC68="","",'Itemized Order'!AC68)</f>
        <v/>
      </c>
      <c r="AE65" s="155" t="str">
        <f>IF('Itemized Order'!AE68="","",'Itemized Order'!AE68)</f>
        <v/>
      </c>
      <c r="AF65" s="155" t="str">
        <f>IF('Itemized Order'!AF68="","",'Itemized Order'!AF68)</f>
        <v/>
      </c>
      <c r="AG65" s="155" t="str">
        <f>IF('Itemized Order'!AG68="","",'Itemized Order'!AG68)</f>
        <v/>
      </c>
      <c r="AH65" s="155" t="str">
        <f>IF('Itemized Order'!AH68="","",'Itemized Order'!AH68)</f>
        <v/>
      </c>
      <c r="AI65" s="155" t="str">
        <f>IF('Itemized Order'!AI68="","",'Itemized Order'!AI68)</f>
        <v/>
      </c>
      <c r="AK65" s="155" t="str">
        <f>IF('Itemized Order'!AK68="","",'Itemized Order'!AK68)</f>
        <v/>
      </c>
      <c r="AL65" s="155" t="str">
        <f>IF('Itemized Order'!AL68="","",'Itemized Order'!AL68)</f>
        <v/>
      </c>
      <c r="AM65" s="155" t="str">
        <f>IF('Itemized Order'!AM68="","",'Itemized Order'!AM68)</f>
        <v/>
      </c>
      <c r="AN65" s="155" t="str">
        <f>IF('Itemized Order'!AN68="","",'Itemized Order'!AN68)</f>
        <v/>
      </c>
      <c r="AO65" s="155" t="str">
        <f>IF('Itemized Order'!AO68="","",'Itemized Order'!AO68)</f>
        <v/>
      </c>
      <c r="AQ65" s="155" t="str">
        <f>IF('Itemized Order'!AQ68="","",'Itemized Order'!AQ68)</f>
        <v/>
      </c>
      <c r="AR65" s="155" t="str">
        <f>IF('Itemized Order'!AR68="","",'Itemized Order'!AR68)</f>
        <v/>
      </c>
      <c r="AS65" s="155" t="str">
        <f>IF('Itemized Order'!AS68="","",'Itemized Order'!AS68)</f>
        <v/>
      </c>
      <c r="AT65" s="155" t="str">
        <f>IF('Itemized Order'!AT68="","",'Itemized Order'!AT68)</f>
        <v/>
      </c>
      <c r="AU65" s="155" t="str">
        <f>IF('Itemized Order'!AU68="","",'Itemized Order'!AU68)</f>
        <v/>
      </c>
      <c r="AW65" s="155" t="str">
        <f>IF('Itemized Order'!AW68="","",'Itemized Order'!AW68)</f>
        <v/>
      </c>
      <c r="AX65" s="155" t="str">
        <f>IF('Itemized Order'!AX68="","",'Itemized Order'!AX68)</f>
        <v/>
      </c>
      <c r="AY65" s="155" t="str">
        <f>IF('Itemized Order'!AY68="","",'Itemized Order'!AY68)</f>
        <v/>
      </c>
      <c r="AZ65" s="155" t="str">
        <f>IF('Itemized Order'!AZ68="","",'Itemized Order'!AZ68)</f>
        <v/>
      </c>
      <c r="BA65" s="155" t="str">
        <f>IF('Itemized Order'!BA68="","",'Itemized Order'!BA68)</f>
        <v/>
      </c>
      <c r="BC65" s="155" t="str">
        <f>IF('Itemized Order'!BC68="","",'Itemized Order'!BC68)</f>
        <v/>
      </c>
      <c r="BD65" s="155" t="str">
        <f>IF('Itemized Order'!BD68="","",'Itemized Order'!BD68)</f>
        <v/>
      </c>
      <c r="BE65" s="155" t="str">
        <f>IF('Itemized Order'!BE68="","",'Itemized Order'!BE68)</f>
        <v/>
      </c>
      <c r="BF65" s="155" t="str">
        <f>IF('Itemized Order'!BF68="","",'Itemized Order'!BF68)</f>
        <v/>
      </c>
      <c r="BG65" s="155" t="str">
        <f>IF('Itemized Order'!BG68="","",'Itemized Order'!BG68)</f>
        <v/>
      </c>
      <c r="BI65" s="155" t="str">
        <f>IF('Itemized Order'!BI68="","",'Itemized Order'!BI68)</f>
        <v/>
      </c>
      <c r="BJ65" s="155" t="str">
        <f>IF('Itemized Order'!BJ68="","",'Itemized Order'!BJ68)</f>
        <v/>
      </c>
      <c r="BK65" s="155" t="str">
        <f>IF('Itemized Order'!BK68="","",'Itemized Order'!BK68)</f>
        <v/>
      </c>
      <c r="BL65" s="155" t="str">
        <f>IF('Itemized Order'!BL68="","",'Itemized Order'!BL68)</f>
        <v/>
      </c>
      <c r="BM65" s="155" t="str">
        <f>IF('Itemized Order'!BM68="","",'Itemized Order'!BM68)</f>
        <v/>
      </c>
      <c r="BO65" s="155" t="str">
        <f>IF('Itemized Order'!BO68="","",'Itemized Order'!BO68)</f>
        <v/>
      </c>
      <c r="BP65" s="155" t="str">
        <f>IF('Itemized Order'!BP68="","",'Itemized Order'!BP68)</f>
        <v/>
      </c>
      <c r="BQ65" s="155" t="str">
        <f>IF('Itemized Order'!BQ68="","",'Itemized Order'!BQ68)</f>
        <v/>
      </c>
      <c r="BR65" s="155" t="str">
        <f>IF('Itemized Order'!BR68="","",'Itemized Order'!BR68)</f>
        <v/>
      </c>
      <c r="BS65" s="155" t="str">
        <f>IF('Itemized Order'!BS68="","",'Itemized Order'!BS68)</f>
        <v/>
      </c>
      <c r="BU65" s="155" t="str">
        <f>IF('Itemized Order'!BU68="","",'Itemized Order'!BU68)</f>
        <v/>
      </c>
      <c r="BV65" s="155" t="str">
        <f>IF('Itemized Order'!BV68="","",'Itemized Order'!BV68)</f>
        <v/>
      </c>
      <c r="BW65" s="155" t="str">
        <f>IF('Itemized Order'!BW68="","",'Itemized Order'!BW68)</f>
        <v/>
      </c>
      <c r="BX65" s="155" t="str">
        <f>IF('Itemized Order'!BX68="","",'Itemized Order'!BX68)</f>
        <v/>
      </c>
      <c r="BY65" s="155" t="str">
        <f>IF('Itemized Order'!BY68="","",'Itemized Order'!BY68)</f>
        <v/>
      </c>
      <c r="CA65" s="155" t="str">
        <f>IF('Itemized Order'!CA68="","",'Itemized Order'!CA68)</f>
        <v/>
      </c>
      <c r="CB65" s="155" t="str">
        <f>IF('Itemized Order'!CB68="","",'Itemized Order'!CB68)</f>
        <v/>
      </c>
      <c r="CC65" s="155" t="str">
        <f>IF('Itemized Order'!CC68="","",'Itemized Order'!CC68)</f>
        <v/>
      </c>
      <c r="CD65" s="155" t="str">
        <f>IF('Itemized Order'!CD68="","",'Itemized Order'!CD68)</f>
        <v/>
      </c>
      <c r="CE65" s="155" t="str">
        <f>IF('Itemized Order'!CE68="","",'Itemized Order'!CE68)</f>
        <v/>
      </c>
    </row>
    <row r="66" spans="1:83" x14ac:dyDescent="0.3">
      <c r="A66" s="155" t="str">
        <f>IF('Itemized Order'!A69="","",'Itemized Order'!A69)</f>
        <v/>
      </c>
      <c r="B66" s="155" t="str">
        <f>IF('Itemized Order'!B69="","",'Itemized Order'!B69)</f>
        <v/>
      </c>
      <c r="C66" s="155" t="str">
        <f>IF('Itemized Order'!C69="","",'Itemized Order'!C69)</f>
        <v/>
      </c>
      <c r="D66" s="155" t="str">
        <f>IF('Itemized Order'!D69="","",'Itemized Order'!D69)</f>
        <v/>
      </c>
      <c r="E66" s="183" t="str">
        <f>IF('Itemized Order'!E69="","",'Itemized Order'!E69)</f>
        <v/>
      </c>
      <c r="G66" s="155" t="str">
        <f>IF('Itemized Order'!G69="","",'Itemized Order'!G69)</f>
        <v/>
      </c>
      <c r="H66" s="155" t="str">
        <f>IF('Itemized Order'!H69="","",'Itemized Order'!H69)</f>
        <v/>
      </c>
      <c r="I66" s="155" t="str">
        <f>IF('Itemized Order'!I69="","",'Itemized Order'!I69)</f>
        <v/>
      </c>
      <c r="J66" s="155" t="str">
        <f>IF('Itemized Order'!J69="","",'Itemized Order'!J69)</f>
        <v/>
      </c>
      <c r="K66" s="155" t="str">
        <f>IF('Itemized Order'!K69="","",'Itemized Order'!K69)</f>
        <v/>
      </c>
      <c r="M66" s="155" t="str">
        <f>IF('Itemized Order'!M69="","",'Itemized Order'!M69)</f>
        <v/>
      </c>
      <c r="N66" s="155" t="str">
        <f>IF('Itemized Order'!N69="","",'Itemized Order'!N69)</f>
        <v/>
      </c>
      <c r="O66" s="155" t="str">
        <f>IF('Itemized Order'!O69="","",'Itemized Order'!O69)</f>
        <v/>
      </c>
      <c r="P66" s="155" t="str">
        <f>IF('Itemized Order'!P69="","",'Itemized Order'!P69)</f>
        <v/>
      </c>
      <c r="Q66" s="155" t="str">
        <f>IF('Itemized Order'!Q69="","",'Itemized Order'!Q69)</f>
        <v/>
      </c>
      <c r="S66" s="155" t="str">
        <f>IF('Itemized Order'!S69="","",'Itemized Order'!S69)</f>
        <v/>
      </c>
      <c r="T66" s="155" t="str">
        <f>IF('Itemized Order'!T69="","",'Itemized Order'!T69)</f>
        <v/>
      </c>
      <c r="U66" s="155" t="str">
        <f>IF('Itemized Order'!U69="","",'Itemized Order'!U69)</f>
        <v/>
      </c>
      <c r="V66" s="155" t="str">
        <f>IF('Itemized Order'!V69="","",'Itemized Order'!V69)</f>
        <v/>
      </c>
      <c r="W66" s="155" t="str">
        <f>IF('Itemized Order'!W69="","",'Itemized Order'!W69)</f>
        <v/>
      </c>
      <c r="Y66" s="155" t="str">
        <f>IF('Itemized Order'!Y69="","",'Itemized Order'!Y69)</f>
        <v/>
      </c>
      <c r="Z66" s="155" t="str">
        <f>IF('Itemized Order'!Z69="","",'Itemized Order'!Z69)</f>
        <v/>
      </c>
      <c r="AA66" s="155" t="str">
        <f>IF('Itemized Order'!AA69="","",'Itemized Order'!AA69)</f>
        <v/>
      </c>
      <c r="AB66" s="155" t="str">
        <f>IF('Itemized Order'!AB69="","",'Itemized Order'!AB69)</f>
        <v/>
      </c>
      <c r="AC66" s="155" t="str">
        <f>IF('Itemized Order'!AC69="","",'Itemized Order'!AC69)</f>
        <v/>
      </c>
      <c r="AE66" s="155" t="str">
        <f>IF('Itemized Order'!AE69="","",'Itemized Order'!AE69)</f>
        <v/>
      </c>
      <c r="AF66" s="155" t="str">
        <f>IF('Itemized Order'!AF69="","",'Itemized Order'!AF69)</f>
        <v/>
      </c>
      <c r="AG66" s="155" t="str">
        <f>IF('Itemized Order'!AG69="","",'Itemized Order'!AG69)</f>
        <v/>
      </c>
      <c r="AH66" s="155" t="str">
        <f>IF('Itemized Order'!AH69="","",'Itemized Order'!AH69)</f>
        <v/>
      </c>
      <c r="AI66" s="155" t="str">
        <f>IF('Itemized Order'!AI69="","",'Itemized Order'!AI69)</f>
        <v/>
      </c>
      <c r="AK66" s="155" t="str">
        <f>IF('Itemized Order'!AK69="","",'Itemized Order'!AK69)</f>
        <v/>
      </c>
      <c r="AL66" s="155" t="str">
        <f>IF('Itemized Order'!AL69="","",'Itemized Order'!AL69)</f>
        <v/>
      </c>
      <c r="AM66" s="155" t="str">
        <f>IF('Itemized Order'!AM69="","",'Itemized Order'!AM69)</f>
        <v/>
      </c>
      <c r="AN66" s="155" t="str">
        <f>IF('Itemized Order'!AN69="","",'Itemized Order'!AN69)</f>
        <v/>
      </c>
      <c r="AO66" s="155" t="str">
        <f>IF('Itemized Order'!AO69="","",'Itemized Order'!AO69)</f>
        <v/>
      </c>
      <c r="AQ66" s="155" t="str">
        <f>IF('Itemized Order'!AQ69="","",'Itemized Order'!AQ69)</f>
        <v/>
      </c>
      <c r="AR66" s="155" t="str">
        <f>IF('Itemized Order'!AR69="","",'Itemized Order'!AR69)</f>
        <v/>
      </c>
      <c r="AS66" s="155" t="str">
        <f>IF('Itemized Order'!AS69="","",'Itemized Order'!AS69)</f>
        <v/>
      </c>
      <c r="AT66" s="155" t="str">
        <f>IF('Itemized Order'!AT69="","",'Itemized Order'!AT69)</f>
        <v/>
      </c>
      <c r="AU66" s="155" t="str">
        <f>IF('Itemized Order'!AU69="","",'Itemized Order'!AU69)</f>
        <v/>
      </c>
      <c r="AW66" s="155" t="str">
        <f>IF('Itemized Order'!AW69="","",'Itemized Order'!AW69)</f>
        <v/>
      </c>
      <c r="AX66" s="155" t="str">
        <f>IF('Itemized Order'!AX69="","",'Itemized Order'!AX69)</f>
        <v/>
      </c>
      <c r="AY66" s="155" t="str">
        <f>IF('Itemized Order'!AY69="","",'Itemized Order'!AY69)</f>
        <v/>
      </c>
      <c r="AZ66" s="155" t="str">
        <f>IF('Itemized Order'!AZ69="","",'Itemized Order'!AZ69)</f>
        <v/>
      </c>
      <c r="BA66" s="155" t="str">
        <f>IF('Itemized Order'!BA69="","",'Itemized Order'!BA69)</f>
        <v/>
      </c>
      <c r="BC66" s="155" t="str">
        <f>IF('Itemized Order'!BC69="","",'Itemized Order'!BC69)</f>
        <v/>
      </c>
      <c r="BD66" s="155" t="str">
        <f>IF('Itemized Order'!BD69="","",'Itemized Order'!BD69)</f>
        <v/>
      </c>
      <c r="BE66" s="155" t="str">
        <f>IF('Itemized Order'!BE69="","",'Itemized Order'!BE69)</f>
        <v/>
      </c>
      <c r="BF66" s="155" t="str">
        <f>IF('Itemized Order'!BF69="","",'Itemized Order'!BF69)</f>
        <v/>
      </c>
      <c r="BG66" s="155" t="str">
        <f>IF('Itemized Order'!BG69="","",'Itemized Order'!BG69)</f>
        <v/>
      </c>
      <c r="BI66" s="155" t="str">
        <f>IF('Itemized Order'!BI69="","",'Itemized Order'!BI69)</f>
        <v/>
      </c>
      <c r="BJ66" s="155" t="str">
        <f>IF('Itemized Order'!BJ69="","",'Itemized Order'!BJ69)</f>
        <v/>
      </c>
      <c r="BK66" s="155" t="str">
        <f>IF('Itemized Order'!BK69="","",'Itemized Order'!BK69)</f>
        <v/>
      </c>
      <c r="BL66" s="155" t="str">
        <f>IF('Itemized Order'!BL69="","",'Itemized Order'!BL69)</f>
        <v/>
      </c>
      <c r="BM66" s="155" t="str">
        <f>IF('Itemized Order'!BM69="","",'Itemized Order'!BM69)</f>
        <v/>
      </c>
      <c r="BO66" s="155" t="str">
        <f>IF('Itemized Order'!BO69="","",'Itemized Order'!BO69)</f>
        <v/>
      </c>
      <c r="BP66" s="155" t="str">
        <f>IF('Itemized Order'!BP69="","",'Itemized Order'!BP69)</f>
        <v/>
      </c>
      <c r="BQ66" s="155" t="str">
        <f>IF('Itemized Order'!BQ69="","",'Itemized Order'!BQ69)</f>
        <v/>
      </c>
      <c r="BR66" s="155" t="str">
        <f>IF('Itemized Order'!BR69="","",'Itemized Order'!BR69)</f>
        <v/>
      </c>
      <c r="BS66" s="155" t="str">
        <f>IF('Itemized Order'!BS69="","",'Itemized Order'!BS69)</f>
        <v/>
      </c>
      <c r="BU66" s="155" t="str">
        <f>IF('Itemized Order'!BU69="","",'Itemized Order'!BU69)</f>
        <v/>
      </c>
      <c r="BV66" s="155" t="str">
        <f>IF('Itemized Order'!BV69="","",'Itemized Order'!BV69)</f>
        <v/>
      </c>
      <c r="BW66" s="155" t="str">
        <f>IF('Itemized Order'!BW69="","",'Itemized Order'!BW69)</f>
        <v/>
      </c>
      <c r="BX66" s="155" t="str">
        <f>IF('Itemized Order'!BX69="","",'Itemized Order'!BX69)</f>
        <v/>
      </c>
      <c r="BY66" s="155" t="str">
        <f>IF('Itemized Order'!BY69="","",'Itemized Order'!BY69)</f>
        <v/>
      </c>
      <c r="CA66" s="155" t="str">
        <f>IF('Itemized Order'!CA69="","",'Itemized Order'!CA69)</f>
        <v/>
      </c>
      <c r="CB66" s="155" t="str">
        <f>IF('Itemized Order'!CB69="","",'Itemized Order'!CB69)</f>
        <v/>
      </c>
      <c r="CC66" s="155" t="str">
        <f>IF('Itemized Order'!CC69="","",'Itemized Order'!CC69)</f>
        <v/>
      </c>
      <c r="CD66" s="155" t="str">
        <f>IF('Itemized Order'!CD69="","",'Itemized Order'!CD69)</f>
        <v/>
      </c>
      <c r="CE66" s="155" t="str">
        <f>IF('Itemized Order'!CE69="","",'Itemized Order'!CE69)</f>
        <v/>
      </c>
    </row>
    <row r="67" spans="1:83" x14ac:dyDescent="0.3">
      <c r="A67" s="155" t="str">
        <f>IF('Itemized Order'!A70="","",'Itemized Order'!A70)</f>
        <v/>
      </c>
      <c r="B67" s="155" t="str">
        <f>IF('Itemized Order'!B70="","",'Itemized Order'!B70)</f>
        <v/>
      </c>
      <c r="C67" s="155" t="str">
        <f>IF('Itemized Order'!C70="","",'Itemized Order'!C70)</f>
        <v/>
      </c>
      <c r="D67" s="155" t="str">
        <f>IF('Itemized Order'!D70="","",'Itemized Order'!D70)</f>
        <v/>
      </c>
      <c r="E67" s="183" t="str">
        <f>IF('Itemized Order'!E70="","",'Itemized Order'!E70)</f>
        <v/>
      </c>
      <c r="G67" s="155" t="str">
        <f>IF('Itemized Order'!G70="","",'Itemized Order'!G70)</f>
        <v/>
      </c>
      <c r="H67" s="155" t="str">
        <f>IF('Itemized Order'!H70="","",'Itemized Order'!H70)</f>
        <v/>
      </c>
      <c r="I67" s="155" t="str">
        <f>IF('Itemized Order'!I70="","",'Itemized Order'!I70)</f>
        <v/>
      </c>
      <c r="J67" s="155" t="str">
        <f>IF('Itemized Order'!J70="","",'Itemized Order'!J70)</f>
        <v/>
      </c>
      <c r="K67" s="155" t="str">
        <f>IF('Itemized Order'!K70="","",'Itemized Order'!K70)</f>
        <v/>
      </c>
      <c r="M67" s="155" t="str">
        <f>IF('Itemized Order'!M70="","",'Itemized Order'!M70)</f>
        <v/>
      </c>
      <c r="N67" s="155" t="str">
        <f>IF('Itemized Order'!N70="","",'Itemized Order'!N70)</f>
        <v/>
      </c>
      <c r="O67" s="155" t="str">
        <f>IF('Itemized Order'!O70="","",'Itemized Order'!O70)</f>
        <v/>
      </c>
      <c r="P67" s="155" t="str">
        <f>IF('Itemized Order'!P70="","",'Itemized Order'!P70)</f>
        <v/>
      </c>
      <c r="Q67" s="155" t="str">
        <f>IF('Itemized Order'!Q70="","",'Itemized Order'!Q70)</f>
        <v/>
      </c>
      <c r="S67" s="155" t="str">
        <f>IF('Itemized Order'!S70="","",'Itemized Order'!S70)</f>
        <v/>
      </c>
      <c r="T67" s="155" t="str">
        <f>IF('Itemized Order'!T70="","",'Itemized Order'!T70)</f>
        <v/>
      </c>
      <c r="U67" s="155" t="str">
        <f>IF('Itemized Order'!U70="","",'Itemized Order'!U70)</f>
        <v/>
      </c>
      <c r="V67" s="155" t="str">
        <f>IF('Itemized Order'!V70="","",'Itemized Order'!V70)</f>
        <v/>
      </c>
      <c r="W67" s="155" t="str">
        <f>IF('Itemized Order'!W70="","",'Itemized Order'!W70)</f>
        <v/>
      </c>
      <c r="Y67" s="155" t="str">
        <f>IF('Itemized Order'!Y70="","",'Itemized Order'!Y70)</f>
        <v/>
      </c>
      <c r="Z67" s="155" t="str">
        <f>IF('Itemized Order'!Z70="","",'Itemized Order'!Z70)</f>
        <v/>
      </c>
      <c r="AA67" s="155" t="str">
        <f>IF('Itemized Order'!AA70="","",'Itemized Order'!AA70)</f>
        <v/>
      </c>
      <c r="AB67" s="155" t="str">
        <f>IF('Itemized Order'!AB70="","",'Itemized Order'!AB70)</f>
        <v/>
      </c>
      <c r="AC67" s="155" t="str">
        <f>IF('Itemized Order'!AC70="","",'Itemized Order'!AC70)</f>
        <v/>
      </c>
      <c r="AE67" s="155" t="str">
        <f>IF('Itemized Order'!AE70="","",'Itemized Order'!AE70)</f>
        <v/>
      </c>
      <c r="AF67" s="155" t="str">
        <f>IF('Itemized Order'!AF70="","",'Itemized Order'!AF70)</f>
        <v/>
      </c>
      <c r="AG67" s="155" t="str">
        <f>IF('Itemized Order'!AG70="","",'Itemized Order'!AG70)</f>
        <v/>
      </c>
      <c r="AH67" s="155" t="str">
        <f>IF('Itemized Order'!AH70="","",'Itemized Order'!AH70)</f>
        <v/>
      </c>
      <c r="AI67" s="155" t="str">
        <f>IF('Itemized Order'!AI70="","",'Itemized Order'!AI70)</f>
        <v/>
      </c>
      <c r="AK67" s="155" t="str">
        <f>IF('Itemized Order'!AK70="","",'Itemized Order'!AK70)</f>
        <v/>
      </c>
      <c r="AL67" s="155" t="str">
        <f>IF('Itemized Order'!AL70="","",'Itemized Order'!AL70)</f>
        <v/>
      </c>
      <c r="AM67" s="155" t="str">
        <f>IF('Itemized Order'!AM70="","",'Itemized Order'!AM70)</f>
        <v/>
      </c>
      <c r="AN67" s="155" t="str">
        <f>IF('Itemized Order'!AN70="","",'Itemized Order'!AN70)</f>
        <v/>
      </c>
      <c r="AO67" s="155" t="str">
        <f>IF('Itemized Order'!AO70="","",'Itemized Order'!AO70)</f>
        <v/>
      </c>
      <c r="AQ67" s="155" t="str">
        <f>IF('Itemized Order'!AQ70="","",'Itemized Order'!AQ70)</f>
        <v/>
      </c>
      <c r="AR67" s="155" t="str">
        <f>IF('Itemized Order'!AR70="","",'Itemized Order'!AR70)</f>
        <v/>
      </c>
      <c r="AS67" s="155" t="str">
        <f>IF('Itemized Order'!AS70="","",'Itemized Order'!AS70)</f>
        <v/>
      </c>
      <c r="AT67" s="155" t="str">
        <f>IF('Itemized Order'!AT70="","",'Itemized Order'!AT70)</f>
        <v/>
      </c>
      <c r="AU67" s="155" t="str">
        <f>IF('Itemized Order'!AU70="","",'Itemized Order'!AU70)</f>
        <v/>
      </c>
      <c r="AW67" s="155" t="str">
        <f>IF('Itemized Order'!AW70="","",'Itemized Order'!AW70)</f>
        <v/>
      </c>
      <c r="AX67" s="155" t="str">
        <f>IF('Itemized Order'!AX70="","",'Itemized Order'!AX70)</f>
        <v/>
      </c>
      <c r="AY67" s="155" t="str">
        <f>IF('Itemized Order'!AY70="","",'Itemized Order'!AY70)</f>
        <v/>
      </c>
      <c r="AZ67" s="155" t="str">
        <f>IF('Itemized Order'!AZ70="","",'Itemized Order'!AZ70)</f>
        <v/>
      </c>
      <c r="BA67" s="155" t="str">
        <f>IF('Itemized Order'!BA70="","",'Itemized Order'!BA70)</f>
        <v/>
      </c>
      <c r="BC67" s="155" t="str">
        <f>IF('Itemized Order'!BC70="","",'Itemized Order'!BC70)</f>
        <v/>
      </c>
      <c r="BD67" s="155" t="str">
        <f>IF('Itemized Order'!BD70="","",'Itemized Order'!BD70)</f>
        <v/>
      </c>
      <c r="BE67" s="155" t="str">
        <f>IF('Itemized Order'!BE70="","",'Itemized Order'!BE70)</f>
        <v/>
      </c>
      <c r="BF67" s="155" t="str">
        <f>IF('Itemized Order'!BF70="","",'Itemized Order'!BF70)</f>
        <v/>
      </c>
      <c r="BG67" s="155" t="str">
        <f>IF('Itemized Order'!BG70="","",'Itemized Order'!BG70)</f>
        <v/>
      </c>
      <c r="BI67" s="155" t="str">
        <f>IF('Itemized Order'!BI70="","",'Itemized Order'!BI70)</f>
        <v/>
      </c>
      <c r="BJ67" s="155" t="str">
        <f>IF('Itemized Order'!BJ70="","",'Itemized Order'!BJ70)</f>
        <v/>
      </c>
      <c r="BK67" s="155" t="str">
        <f>IF('Itemized Order'!BK70="","",'Itemized Order'!BK70)</f>
        <v/>
      </c>
      <c r="BL67" s="155" t="str">
        <f>IF('Itemized Order'!BL70="","",'Itemized Order'!BL70)</f>
        <v/>
      </c>
      <c r="BM67" s="155" t="str">
        <f>IF('Itemized Order'!BM70="","",'Itemized Order'!BM70)</f>
        <v/>
      </c>
      <c r="BO67" s="155" t="str">
        <f>IF('Itemized Order'!BO70="","",'Itemized Order'!BO70)</f>
        <v/>
      </c>
      <c r="BP67" s="155" t="str">
        <f>IF('Itemized Order'!BP70="","",'Itemized Order'!BP70)</f>
        <v/>
      </c>
      <c r="BQ67" s="155" t="str">
        <f>IF('Itemized Order'!BQ70="","",'Itemized Order'!BQ70)</f>
        <v/>
      </c>
      <c r="BR67" s="155" t="str">
        <f>IF('Itemized Order'!BR70="","",'Itemized Order'!BR70)</f>
        <v/>
      </c>
      <c r="BS67" s="155" t="str">
        <f>IF('Itemized Order'!BS70="","",'Itemized Order'!BS70)</f>
        <v/>
      </c>
      <c r="BU67" s="155" t="str">
        <f>IF('Itemized Order'!BU70="","",'Itemized Order'!BU70)</f>
        <v/>
      </c>
      <c r="BV67" s="155" t="str">
        <f>IF('Itemized Order'!BV70="","",'Itemized Order'!BV70)</f>
        <v/>
      </c>
      <c r="BW67" s="155" t="str">
        <f>IF('Itemized Order'!BW70="","",'Itemized Order'!BW70)</f>
        <v/>
      </c>
      <c r="BX67" s="155" t="str">
        <f>IF('Itemized Order'!BX70="","",'Itemized Order'!BX70)</f>
        <v/>
      </c>
      <c r="BY67" s="155" t="str">
        <f>IF('Itemized Order'!BY70="","",'Itemized Order'!BY70)</f>
        <v/>
      </c>
      <c r="CA67" s="155" t="str">
        <f>IF('Itemized Order'!CA70="","",'Itemized Order'!CA70)</f>
        <v/>
      </c>
      <c r="CB67" s="155" t="str">
        <f>IF('Itemized Order'!CB70="","",'Itemized Order'!CB70)</f>
        <v/>
      </c>
      <c r="CC67" s="155" t="str">
        <f>IF('Itemized Order'!CC70="","",'Itemized Order'!CC70)</f>
        <v/>
      </c>
      <c r="CD67" s="155" t="str">
        <f>IF('Itemized Order'!CD70="","",'Itemized Order'!CD70)</f>
        <v/>
      </c>
      <c r="CE67" s="155" t="str">
        <f>IF('Itemized Order'!CE70="","",'Itemized Order'!CE70)</f>
        <v/>
      </c>
    </row>
    <row r="68" spans="1:83" x14ac:dyDescent="0.3">
      <c r="A68" s="155" t="str">
        <f>IF('Itemized Order'!A71="","",'Itemized Order'!A71)</f>
        <v/>
      </c>
      <c r="B68" s="155" t="str">
        <f>IF('Itemized Order'!B71="","",'Itemized Order'!B71)</f>
        <v/>
      </c>
      <c r="C68" s="155" t="str">
        <f>IF('Itemized Order'!C71="","",'Itemized Order'!C71)</f>
        <v/>
      </c>
      <c r="D68" s="155" t="str">
        <f>IF('Itemized Order'!D71="","",'Itemized Order'!D71)</f>
        <v/>
      </c>
      <c r="E68" s="183" t="str">
        <f>IF('Itemized Order'!E71="","",'Itemized Order'!E71)</f>
        <v/>
      </c>
      <c r="G68" s="155" t="str">
        <f>IF('Itemized Order'!G71="","",'Itemized Order'!G71)</f>
        <v/>
      </c>
      <c r="H68" s="155" t="str">
        <f>IF('Itemized Order'!H71="","",'Itemized Order'!H71)</f>
        <v/>
      </c>
      <c r="I68" s="155" t="str">
        <f>IF('Itemized Order'!I71="","",'Itemized Order'!I71)</f>
        <v/>
      </c>
      <c r="J68" s="155" t="str">
        <f>IF('Itemized Order'!J71="","",'Itemized Order'!J71)</f>
        <v/>
      </c>
      <c r="K68" s="155" t="str">
        <f>IF('Itemized Order'!K71="","",'Itemized Order'!K71)</f>
        <v/>
      </c>
      <c r="M68" s="155" t="str">
        <f>IF('Itemized Order'!M71="","",'Itemized Order'!M71)</f>
        <v/>
      </c>
      <c r="N68" s="155" t="str">
        <f>IF('Itemized Order'!N71="","",'Itemized Order'!N71)</f>
        <v/>
      </c>
      <c r="O68" s="155" t="str">
        <f>IF('Itemized Order'!O71="","",'Itemized Order'!O71)</f>
        <v/>
      </c>
      <c r="P68" s="155" t="str">
        <f>IF('Itemized Order'!P71="","",'Itemized Order'!P71)</f>
        <v/>
      </c>
      <c r="Q68" s="155" t="str">
        <f>IF('Itemized Order'!Q71="","",'Itemized Order'!Q71)</f>
        <v/>
      </c>
      <c r="S68" s="155" t="str">
        <f>IF('Itemized Order'!S71="","",'Itemized Order'!S71)</f>
        <v/>
      </c>
      <c r="T68" s="155" t="str">
        <f>IF('Itemized Order'!T71="","",'Itemized Order'!T71)</f>
        <v/>
      </c>
      <c r="U68" s="155" t="str">
        <f>IF('Itemized Order'!U71="","",'Itemized Order'!U71)</f>
        <v/>
      </c>
      <c r="V68" s="155" t="str">
        <f>IF('Itemized Order'!V71="","",'Itemized Order'!V71)</f>
        <v/>
      </c>
      <c r="W68" s="155" t="str">
        <f>IF('Itemized Order'!W71="","",'Itemized Order'!W71)</f>
        <v/>
      </c>
      <c r="Y68" s="155" t="str">
        <f>IF('Itemized Order'!Y71="","",'Itemized Order'!Y71)</f>
        <v/>
      </c>
      <c r="Z68" s="155" t="str">
        <f>IF('Itemized Order'!Z71="","",'Itemized Order'!Z71)</f>
        <v/>
      </c>
      <c r="AA68" s="155" t="str">
        <f>IF('Itemized Order'!AA71="","",'Itemized Order'!AA71)</f>
        <v/>
      </c>
      <c r="AB68" s="155" t="str">
        <f>IF('Itemized Order'!AB71="","",'Itemized Order'!AB71)</f>
        <v/>
      </c>
      <c r="AC68" s="155" t="str">
        <f>IF('Itemized Order'!AC71="","",'Itemized Order'!AC71)</f>
        <v/>
      </c>
      <c r="AE68" s="155" t="str">
        <f>IF('Itemized Order'!AE71="","",'Itemized Order'!AE71)</f>
        <v/>
      </c>
      <c r="AF68" s="155" t="str">
        <f>IF('Itemized Order'!AF71="","",'Itemized Order'!AF71)</f>
        <v/>
      </c>
      <c r="AG68" s="155" t="str">
        <f>IF('Itemized Order'!AG71="","",'Itemized Order'!AG71)</f>
        <v/>
      </c>
      <c r="AH68" s="155" t="str">
        <f>IF('Itemized Order'!AH71="","",'Itemized Order'!AH71)</f>
        <v/>
      </c>
      <c r="AI68" s="155" t="str">
        <f>IF('Itemized Order'!AI71="","",'Itemized Order'!AI71)</f>
        <v/>
      </c>
      <c r="AK68" s="155" t="str">
        <f>IF('Itemized Order'!AK71="","",'Itemized Order'!AK71)</f>
        <v/>
      </c>
      <c r="AL68" s="155" t="str">
        <f>IF('Itemized Order'!AL71="","",'Itemized Order'!AL71)</f>
        <v/>
      </c>
      <c r="AM68" s="155" t="str">
        <f>IF('Itemized Order'!AM71="","",'Itemized Order'!AM71)</f>
        <v/>
      </c>
      <c r="AN68" s="155" t="str">
        <f>IF('Itemized Order'!AN71="","",'Itemized Order'!AN71)</f>
        <v/>
      </c>
      <c r="AO68" s="155" t="str">
        <f>IF('Itemized Order'!AO71="","",'Itemized Order'!AO71)</f>
        <v/>
      </c>
      <c r="AQ68" s="155" t="str">
        <f>IF('Itemized Order'!AQ71="","",'Itemized Order'!AQ71)</f>
        <v/>
      </c>
      <c r="AR68" s="155" t="str">
        <f>IF('Itemized Order'!AR71="","",'Itemized Order'!AR71)</f>
        <v/>
      </c>
      <c r="AS68" s="155" t="str">
        <f>IF('Itemized Order'!AS71="","",'Itemized Order'!AS71)</f>
        <v/>
      </c>
      <c r="AT68" s="155" t="str">
        <f>IF('Itemized Order'!AT71="","",'Itemized Order'!AT71)</f>
        <v/>
      </c>
      <c r="AU68" s="155" t="str">
        <f>IF('Itemized Order'!AU71="","",'Itemized Order'!AU71)</f>
        <v/>
      </c>
      <c r="AW68" s="155" t="str">
        <f>IF('Itemized Order'!AW71="","",'Itemized Order'!AW71)</f>
        <v/>
      </c>
      <c r="AX68" s="155" t="str">
        <f>IF('Itemized Order'!AX71="","",'Itemized Order'!AX71)</f>
        <v/>
      </c>
      <c r="AY68" s="155" t="str">
        <f>IF('Itemized Order'!AY71="","",'Itemized Order'!AY71)</f>
        <v/>
      </c>
      <c r="AZ68" s="155" t="str">
        <f>IF('Itemized Order'!AZ71="","",'Itemized Order'!AZ71)</f>
        <v/>
      </c>
      <c r="BA68" s="155" t="str">
        <f>IF('Itemized Order'!BA71="","",'Itemized Order'!BA71)</f>
        <v/>
      </c>
      <c r="BC68" s="155" t="str">
        <f>IF('Itemized Order'!BC71="","",'Itemized Order'!BC71)</f>
        <v/>
      </c>
      <c r="BD68" s="155" t="str">
        <f>IF('Itemized Order'!BD71="","",'Itemized Order'!BD71)</f>
        <v/>
      </c>
      <c r="BE68" s="155" t="str">
        <f>IF('Itemized Order'!BE71="","",'Itemized Order'!BE71)</f>
        <v/>
      </c>
      <c r="BF68" s="155" t="str">
        <f>IF('Itemized Order'!BF71="","",'Itemized Order'!BF71)</f>
        <v/>
      </c>
      <c r="BG68" s="155" t="str">
        <f>IF('Itemized Order'!BG71="","",'Itemized Order'!BG71)</f>
        <v/>
      </c>
      <c r="BI68" s="155" t="str">
        <f>IF('Itemized Order'!BI71="","",'Itemized Order'!BI71)</f>
        <v/>
      </c>
      <c r="BJ68" s="155" t="str">
        <f>IF('Itemized Order'!BJ71="","",'Itemized Order'!BJ71)</f>
        <v/>
      </c>
      <c r="BK68" s="155" t="str">
        <f>IF('Itemized Order'!BK71="","",'Itemized Order'!BK71)</f>
        <v/>
      </c>
      <c r="BL68" s="155" t="str">
        <f>IF('Itemized Order'!BL71="","",'Itemized Order'!BL71)</f>
        <v/>
      </c>
      <c r="BM68" s="155" t="str">
        <f>IF('Itemized Order'!BM71="","",'Itemized Order'!BM71)</f>
        <v/>
      </c>
      <c r="BO68" s="155" t="str">
        <f>IF('Itemized Order'!BO71="","",'Itemized Order'!BO71)</f>
        <v/>
      </c>
      <c r="BP68" s="155" t="str">
        <f>IF('Itemized Order'!BP71="","",'Itemized Order'!BP71)</f>
        <v/>
      </c>
      <c r="BQ68" s="155" t="str">
        <f>IF('Itemized Order'!BQ71="","",'Itemized Order'!BQ71)</f>
        <v/>
      </c>
      <c r="BR68" s="155" t="str">
        <f>IF('Itemized Order'!BR71="","",'Itemized Order'!BR71)</f>
        <v/>
      </c>
      <c r="BS68" s="155" t="str">
        <f>IF('Itemized Order'!BS71="","",'Itemized Order'!BS71)</f>
        <v/>
      </c>
      <c r="BU68" s="155" t="str">
        <f>IF('Itemized Order'!BU71="","",'Itemized Order'!BU71)</f>
        <v/>
      </c>
      <c r="BV68" s="155" t="str">
        <f>IF('Itemized Order'!BV71="","",'Itemized Order'!BV71)</f>
        <v/>
      </c>
      <c r="BW68" s="155" t="str">
        <f>IF('Itemized Order'!BW71="","",'Itemized Order'!BW71)</f>
        <v/>
      </c>
      <c r="BX68" s="155" t="str">
        <f>IF('Itemized Order'!BX71="","",'Itemized Order'!BX71)</f>
        <v/>
      </c>
      <c r="BY68" s="155" t="str">
        <f>IF('Itemized Order'!BY71="","",'Itemized Order'!BY71)</f>
        <v/>
      </c>
      <c r="CA68" s="155" t="str">
        <f>IF('Itemized Order'!CA71="","",'Itemized Order'!CA71)</f>
        <v/>
      </c>
      <c r="CB68" s="155" t="str">
        <f>IF('Itemized Order'!CB71="","",'Itemized Order'!CB71)</f>
        <v/>
      </c>
      <c r="CC68" s="155" t="str">
        <f>IF('Itemized Order'!CC71="","",'Itemized Order'!CC71)</f>
        <v/>
      </c>
      <c r="CD68" s="155" t="str">
        <f>IF('Itemized Order'!CD71="","",'Itemized Order'!CD71)</f>
        <v/>
      </c>
      <c r="CE68" s="155" t="str">
        <f>IF('Itemized Order'!CE71="","",'Itemized Order'!CE71)</f>
        <v/>
      </c>
    </row>
    <row r="69" spans="1:83" x14ac:dyDescent="0.3">
      <c r="A69" s="155" t="str">
        <f>IF('Itemized Order'!A72="","",'Itemized Order'!A72)</f>
        <v/>
      </c>
      <c r="B69" s="155" t="str">
        <f>IF('Itemized Order'!B72="","",'Itemized Order'!B72)</f>
        <v/>
      </c>
      <c r="C69" s="155" t="str">
        <f>IF('Itemized Order'!C72="","",'Itemized Order'!C72)</f>
        <v/>
      </c>
      <c r="D69" s="155" t="str">
        <f>IF('Itemized Order'!D72="","",'Itemized Order'!D72)</f>
        <v/>
      </c>
      <c r="E69" s="183" t="str">
        <f>IF('Itemized Order'!E72="","",'Itemized Order'!E72)</f>
        <v/>
      </c>
      <c r="G69" s="155" t="str">
        <f>IF('Itemized Order'!G72="","",'Itemized Order'!G72)</f>
        <v/>
      </c>
      <c r="H69" s="155" t="str">
        <f>IF('Itemized Order'!H72="","",'Itemized Order'!H72)</f>
        <v/>
      </c>
      <c r="I69" s="155" t="str">
        <f>IF('Itemized Order'!I72="","",'Itemized Order'!I72)</f>
        <v/>
      </c>
      <c r="J69" s="155" t="str">
        <f>IF('Itemized Order'!J72="","",'Itemized Order'!J72)</f>
        <v/>
      </c>
      <c r="K69" s="155" t="str">
        <f>IF('Itemized Order'!K72="","",'Itemized Order'!K72)</f>
        <v/>
      </c>
      <c r="M69" s="155" t="str">
        <f>IF('Itemized Order'!M72="","",'Itemized Order'!M72)</f>
        <v/>
      </c>
      <c r="N69" s="155" t="str">
        <f>IF('Itemized Order'!N72="","",'Itemized Order'!N72)</f>
        <v/>
      </c>
      <c r="O69" s="155" t="str">
        <f>IF('Itemized Order'!O72="","",'Itemized Order'!O72)</f>
        <v/>
      </c>
      <c r="P69" s="155" t="str">
        <f>IF('Itemized Order'!P72="","",'Itemized Order'!P72)</f>
        <v/>
      </c>
      <c r="Q69" s="155" t="str">
        <f>IF('Itemized Order'!Q72="","",'Itemized Order'!Q72)</f>
        <v/>
      </c>
      <c r="S69" s="155" t="str">
        <f>IF('Itemized Order'!S72="","",'Itemized Order'!S72)</f>
        <v/>
      </c>
      <c r="T69" s="155" t="str">
        <f>IF('Itemized Order'!T72="","",'Itemized Order'!T72)</f>
        <v/>
      </c>
      <c r="U69" s="155" t="str">
        <f>IF('Itemized Order'!U72="","",'Itemized Order'!U72)</f>
        <v/>
      </c>
      <c r="V69" s="155" t="str">
        <f>IF('Itemized Order'!V72="","",'Itemized Order'!V72)</f>
        <v/>
      </c>
      <c r="W69" s="155" t="str">
        <f>IF('Itemized Order'!W72="","",'Itemized Order'!W72)</f>
        <v/>
      </c>
      <c r="Y69" s="155" t="str">
        <f>IF('Itemized Order'!Y72="","",'Itemized Order'!Y72)</f>
        <v/>
      </c>
      <c r="Z69" s="155" t="str">
        <f>IF('Itemized Order'!Z72="","",'Itemized Order'!Z72)</f>
        <v/>
      </c>
      <c r="AA69" s="155" t="str">
        <f>IF('Itemized Order'!AA72="","",'Itemized Order'!AA72)</f>
        <v/>
      </c>
      <c r="AB69" s="155" t="str">
        <f>IF('Itemized Order'!AB72="","",'Itemized Order'!AB72)</f>
        <v/>
      </c>
      <c r="AC69" s="155" t="str">
        <f>IF('Itemized Order'!AC72="","",'Itemized Order'!AC72)</f>
        <v/>
      </c>
      <c r="AE69" s="155" t="str">
        <f>IF('Itemized Order'!AE72="","",'Itemized Order'!AE72)</f>
        <v/>
      </c>
      <c r="AF69" s="155" t="str">
        <f>IF('Itemized Order'!AF72="","",'Itemized Order'!AF72)</f>
        <v/>
      </c>
      <c r="AG69" s="155" t="str">
        <f>IF('Itemized Order'!AG72="","",'Itemized Order'!AG72)</f>
        <v/>
      </c>
      <c r="AH69" s="155" t="str">
        <f>IF('Itemized Order'!AH72="","",'Itemized Order'!AH72)</f>
        <v/>
      </c>
      <c r="AI69" s="155" t="str">
        <f>IF('Itemized Order'!AI72="","",'Itemized Order'!AI72)</f>
        <v/>
      </c>
      <c r="AK69" s="155" t="str">
        <f>IF('Itemized Order'!AK72="","",'Itemized Order'!AK72)</f>
        <v/>
      </c>
      <c r="AL69" s="155" t="str">
        <f>IF('Itemized Order'!AL72="","",'Itemized Order'!AL72)</f>
        <v/>
      </c>
      <c r="AM69" s="155" t="str">
        <f>IF('Itemized Order'!AM72="","",'Itemized Order'!AM72)</f>
        <v/>
      </c>
      <c r="AN69" s="155" t="str">
        <f>IF('Itemized Order'!AN72="","",'Itemized Order'!AN72)</f>
        <v/>
      </c>
      <c r="AO69" s="155" t="str">
        <f>IF('Itemized Order'!AO72="","",'Itemized Order'!AO72)</f>
        <v/>
      </c>
      <c r="AQ69" s="155" t="str">
        <f>IF('Itemized Order'!AQ72="","",'Itemized Order'!AQ72)</f>
        <v/>
      </c>
      <c r="AR69" s="155" t="str">
        <f>IF('Itemized Order'!AR72="","",'Itemized Order'!AR72)</f>
        <v/>
      </c>
      <c r="AS69" s="155" t="str">
        <f>IF('Itemized Order'!AS72="","",'Itemized Order'!AS72)</f>
        <v/>
      </c>
      <c r="AT69" s="155" t="str">
        <f>IF('Itemized Order'!AT72="","",'Itemized Order'!AT72)</f>
        <v/>
      </c>
      <c r="AU69" s="155" t="str">
        <f>IF('Itemized Order'!AU72="","",'Itemized Order'!AU72)</f>
        <v/>
      </c>
      <c r="AW69" s="155" t="str">
        <f>IF('Itemized Order'!AW72="","",'Itemized Order'!AW72)</f>
        <v/>
      </c>
      <c r="AX69" s="155" t="str">
        <f>IF('Itemized Order'!AX72="","",'Itemized Order'!AX72)</f>
        <v/>
      </c>
      <c r="AY69" s="155" t="str">
        <f>IF('Itemized Order'!AY72="","",'Itemized Order'!AY72)</f>
        <v/>
      </c>
      <c r="AZ69" s="155" t="str">
        <f>IF('Itemized Order'!AZ72="","",'Itemized Order'!AZ72)</f>
        <v/>
      </c>
      <c r="BA69" s="155" t="str">
        <f>IF('Itemized Order'!BA72="","",'Itemized Order'!BA72)</f>
        <v/>
      </c>
      <c r="BC69" s="155" t="str">
        <f>IF('Itemized Order'!BC72="","",'Itemized Order'!BC72)</f>
        <v/>
      </c>
      <c r="BD69" s="155" t="str">
        <f>IF('Itemized Order'!BD72="","",'Itemized Order'!BD72)</f>
        <v/>
      </c>
      <c r="BE69" s="155" t="str">
        <f>IF('Itemized Order'!BE72="","",'Itemized Order'!BE72)</f>
        <v/>
      </c>
      <c r="BF69" s="155" t="str">
        <f>IF('Itemized Order'!BF72="","",'Itemized Order'!BF72)</f>
        <v/>
      </c>
      <c r="BG69" s="155" t="str">
        <f>IF('Itemized Order'!BG72="","",'Itemized Order'!BG72)</f>
        <v/>
      </c>
      <c r="BI69" s="155" t="str">
        <f>IF('Itemized Order'!BI72="","",'Itemized Order'!BI72)</f>
        <v/>
      </c>
      <c r="BJ69" s="155" t="str">
        <f>IF('Itemized Order'!BJ72="","",'Itemized Order'!BJ72)</f>
        <v/>
      </c>
      <c r="BK69" s="155" t="str">
        <f>IF('Itemized Order'!BK72="","",'Itemized Order'!BK72)</f>
        <v/>
      </c>
      <c r="BL69" s="155" t="str">
        <f>IF('Itemized Order'!BL72="","",'Itemized Order'!BL72)</f>
        <v/>
      </c>
      <c r="BM69" s="155" t="str">
        <f>IF('Itemized Order'!BM72="","",'Itemized Order'!BM72)</f>
        <v/>
      </c>
      <c r="BO69" s="155" t="str">
        <f>IF('Itemized Order'!BO72="","",'Itemized Order'!BO72)</f>
        <v/>
      </c>
      <c r="BP69" s="155" t="str">
        <f>IF('Itemized Order'!BP72="","",'Itemized Order'!BP72)</f>
        <v/>
      </c>
      <c r="BQ69" s="155" t="str">
        <f>IF('Itemized Order'!BQ72="","",'Itemized Order'!BQ72)</f>
        <v/>
      </c>
      <c r="BR69" s="155" t="str">
        <f>IF('Itemized Order'!BR72="","",'Itemized Order'!BR72)</f>
        <v/>
      </c>
      <c r="BS69" s="155" t="str">
        <f>IF('Itemized Order'!BS72="","",'Itemized Order'!BS72)</f>
        <v/>
      </c>
      <c r="BU69" s="155" t="str">
        <f>IF('Itemized Order'!BU72="","",'Itemized Order'!BU72)</f>
        <v/>
      </c>
      <c r="BV69" s="155" t="str">
        <f>IF('Itemized Order'!BV72="","",'Itemized Order'!BV72)</f>
        <v/>
      </c>
      <c r="BW69" s="155" t="str">
        <f>IF('Itemized Order'!BW72="","",'Itemized Order'!BW72)</f>
        <v/>
      </c>
      <c r="BX69" s="155" t="str">
        <f>IF('Itemized Order'!BX72="","",'Itemized Order'!BX72)</f>
        <v/>
      </c>
      <c r="BY69" s="155" t="str">
        <f>IF('Itemized Order'!BY72="","",'Itemized Order'!BY72)</f>
        <v/>
      </c>
      <c r="CA69" s="155" t="str">
        <f>IF('Itemized Order'!CA72="","",'Itemized Order'!CA72)</f>
        <v/>
      </c>
      <c r="CB69" s="155" t="str">
        <f>IF('Itemized Order'!CB72="","",'Itemized Order'!CB72)</f>
        <v/>
      </c>
      <c r="CC69" s="155" t="str">
        <f>IF('Itemized Order'!CC72="","",'Itemized Order'!CC72)</f>
        <v/>
      </c>
      <c r="CD69" s="155" t="str">
        <f>IF('Itemized Order'!CD72="","",'Itemized Order'!CD72)</f>
        <v/>
      </c>
      <c r="CE69" s="155" t="str">
        <f>IF('Itemized Order'!CE72="","",'Itemized Order'!CE72)</f>
        <v/>
      </c>
    </row>
    <row r="70" spans="1:83" x14ac:dyDescent="0.3">
      <c r="A70" s="155" t="str">
        <f>IF('Itemized Order'!A73="","",'Itemized Order'!A73)</f>
        <v/>
      </c>
      <c r="B70" s="155" t="str">
        <f>IF('Itemized Order'!B73="","",'Itemized Order'!B73)</f>
        <v/>
      </c>
      <c r="C70" s="155" t="str">
        <f>IF('Itemized Order'!C73="","",'Itemized Order'!C73)</f>
        <v/>
      </c>
      <c r="D70" s="155" t="str">
        <f>IF('Itemized Order'!D73="","",'Itemized Order'!D73)</f>
        <v/>
      </c>
      <c r="E70" s="183" t="str">
        <f>IF('Itemized Order'!E73="","",'Itemized Order'!E73)</f>
        <v/>
      </c>
      <c r="G70" s="155" t="str">
        <f>IF('Itemized Order'!G73="","",'Itemized Order'!G73)</f>
        <v/>
      </c>
      <c r="H70" s="155" t="str">
        <f>IF('Itemized Order'!H73="","",'Itemized Order'!H73)</f>
        <v/>
      </c>
      <c r="I70" s="155" t="str">
        <f>IF('Itemized Order'!I73="","",'Itemized Order'!I73)</f>
        <v/>
      </c>
      <c r="J70" s="155" t="str">
        <f>IF('Itemized Order'!J73="","",'Itemized Order'!J73)</f>
        <v/>
      </c>
      <c r="K70" s="155" t="str">
        <f>IF('Itemized Order'!K73="","",'Itemized Order'!K73)</f>
        <v/>
      </c>
      <c r="M70" s="155" t="str">
        <f>IF('Itemized Order'!M73="","",'Itemized Order'!M73)</f>
        <v/>
      </c>
      <c r="N70" s="155" t="str">
        <f>IF('Itemized Order'!N73="","",'Itemized Order'!N73)</f>
        <v/>
      </c>
      <c r="O70" s="155" t="str">
        <f>IF('Itemized Order'!O73="","",'Itemized Order'!O73)</f>
        <v/>
      </c>
      <c r="P70" s="155" t="str">
        <f>IF('Itemized Order'!P73="","",'Itemized Order'!P73)</f>
        <v/>
      </c>
      <c r="Q70" s="155" t="str">
        <f>IF('Itemized Order'!Q73="","",'Itemized Order'!Q73)</f>
        <v/>
      </c>
      <c r="S70" s="155" t="str">
        <f>IF('Itemized Order'!S73="","",'Itemized Order'!S73)</f>
        <v/>
      </c>
      <c r="T70" s="155" t="str">
        <f>IF('Itemized Order'!T73="","",'Itemized Order'!T73)</f>
        <v/>
      </c>
      <c r="U70" s="155" t="str">
        <f>IF('Itemized Order'!U73="","",'Itemized Order'!U73)</f>
        <v/>
      </c>
      <c r="V70" s="155" t="str">
        <f>IF('Itemized Order'!V73="","",'Itemized Order'!V73)</f>
        <v/>
      </c>
      <c r="W70" s="155" t="str">
        <f>IF('Itemized Order'!W73="","",'Itemized Order'!W73)</f>
        <v/>
      </c>
      <c r="Y70" s="155" t="str">
        <f>IF('Itemized Order'!Y73="","",'Itemized Order'!Y73)</f>
        <v/>
      </c>
      <c r="Z70" s="155" t="str">
        <f>IF('Itemized Order'!Z73="","",'Itemized Order'!Z73)</f>
        <v/>
      </c>
      <c r="AA70" s="155" t="str">
        <f>IF('Itemized Order'!AA73="","",'Itemized Order'!AA73)</f>
        <v/>
      </c>
      <c r="AB70" s="155" t="str">
        <f>IF('Itemized Order'!AB73="","",'Itemized Order'!AB73)</f>
        <v/>
      </c>
      <c r="AC70" s="155" t="str">
        <f>IF('Itemized Order'!AC73="","",'Itemized Order'!AC73)</f>
        <v/>
      </c>
      <c r="AE70" s="155" t="str">
        <f>IF('Itemized Order'!AE73="","",'Itemized Order'!AE73)</f>
        <v/>
      </c>
      <c r="AF70" s="155" t="str">
        <f>IF('Itemized Order'!AF73="","",'Itemized Order'!AF73)</f>
        <v/>
      </c>
      <c r="AG70" s="155" t="str">
        <f>IF('Itemized Order'!AG73="","",'Itemized Order'!AG73)</f>
        <v/>
      </c>
      <c r="AH70" s="155" t="str">
        <f>IF('Itemized Order'!AH73="","",'Itemized Order'!AH73)</f>
        <v/>
      </c>
      <c r="AI70" s="155" t="str">
        <f>IF('Itemized Order'!AI73="","",'Itemized Order'!AI73)</f>
        <v/>
      </c>
      <c r="AK70" s="155" t="str">
        <f>IF('Itemized Order'!AK73="","",'Itemized Order'!AK73)</f>
        <v/>
      </c>
      <c r="AL70" s="155" t="str">
        <f>IF('Itemized Order'!AL73="","",'Itemized Order'!AL73)</f>
        <v/>
      </c>
      <c r="AM70" s="155" t="str">
        <f>IF('Itemized Order'!AM73="","",'Itemized Order'!AM73)</f>
        <v/>
      </c>
      <c r="AN70" s="155" t="str">
        <f>IF('Itemized Order'!AN73="","",'Itemized Order'!AN73)</f>
        <v/>
      </c>
      <c r="AO70" s="155" t="str">
        <f>IF('Itemized Order'!AO73="","",'Itemized Order'!AO73)</f>
        <v/>
      </c>
      <c r="AQ70" s="155" t="str">
        <f>IF('Itemized Order'!AQ73="","",'Itemized Order'!AQ73)</f>
        <v/>
      </c>
      <c r="AR70" s="155" t="str">
        <f>IF('Itemized Order'!AR73="","",'Itemized Order'!AR73)</f>
        <v/>
      </c>
      <c r="AS70" s="155" t="str">
        <f>IF('Itemized Order'!AS73="","",'Itemized Order'!AS73)</f>
        <v/>
      </c>
      <c r="AT70" s="155" t="str">
        <f>IF('Itemized Order'!AT73="","",'Itemized Order'!AT73)</f>
        <v/>
      </c>
      <c r="AU70" s="155" t="str">
        <f>IF('Itemized Order'!AU73="","",'Itemized Order'!AU73)</f>
        <v/>
      </c>
      <c r="AW70" s="155" t="str">
        <f>IF('Itemized Order'!AW73="","",'Itemized Order'!AW73)</f>
        <v/>
      </c>
      <c r="AX70" s="155" t="str">
        <f>IF('Itemized Order'!AX73="","",'Itemized Order'!AX73)</f>
        <v/>
      </c>
      <c r="AY70" s="155" t="str">
        <f>IF('Itemized Order'!AY73="","",'Itemized Order'!AY73)</f>
        <v/>
      </c>
      <c r="AZ70" s="155" t="str">
        <f>IF('Itemized Order'!AZ73="","",'Itemized Order'!AZ73)</f>
        <v/>
      </c>
      <c r="BA70" s="155" t="str">
        <f>IF('Itemized Order'!BA73="","",'Itemized Order'!BA73)</f>
        <v/>
      </c>
      <c r="BC70" s="155" t="str">
        <f>IF('Itemized Order'!BC73="","",'Itemized Order'!BC73)</f>
        <v/>
      </c>
      <c r="BD70" s="155" t="str">
        <f>IF('Itemized Order'!BD73="","",'Itemized Order'!BD73)</f>
        <v/>
      </c>
      <c r="BE70" s="155" t="str">
        <f>IF('Itemized Order'!BE73="","",'Itemized Order'!BE73)</f>
        <v/>
      </c>
      <c r="BF70" s="155" t="str">
        <f>IF('Itemized Order'!BF73="","",'Itemized Order'!BF73)</f>
        <v/>
      </c>
      <c r="BG70" s="155" t="str">
        <f>IF('Itemized Order'!BG73="","",'Itemized Order'!BG73)</f>
        <v/>
      </c>
      <c r="BI70" s="155" t="str">
        <f>IF('Itemized Order'!BI73="","",'Itemized Order'!BI73)</f>
        <v/>
      </c>
      <c r="BJ70" s="155" t="str">
        <f>IF('Itemized Order'!BJ73="","",'Itemized Order'!BJ73)</f>
        <v/>
      </c>
      <c r="BK70" s="155" t="str">
        <f>IF('Itemized Order'!BK73="","",'Itemized Order'!BK73)</f>
        <v/>
      </c>
      <c r="BL70" s="155" t="str">
        <f>IF('Itemized Order'!BL73="","",'Itemized Order'!BL73)</f>
        <v/>
      </c>
      <c r="BM70" s="155" t="str">
        <f>IF('Itemized Order'!BM73="","",'Itemized Order'!BM73)</f>
        <v/>
      </c>
      <c r="BO70" s="155" t="str">
        <f>IF('Itemized Order'!BO73="","",'Itemized Order'!BO73)</f>
        <v/>
      </c>
      <c r="BP70" s="155" t="str">
        <f>IF('Itemized Order'!BP73="","",'Itemized Order'!BP73)</f>
        <v/>
      </c>
      <c r="BQ70" s="155" t="str">
        <f>IF('Itemized Order'!BQ73="","",'Itemized Order'!BQ73)</f>
        <v/>
      </c>
      <c r="BR70" s="155" t="str">
        <f>IF('Itemized Order'!BR73="","",'Itemized Order'!BR73)</f>
        <v/>
      </c>
      <c r="BS70" s="155" t="str">
        <f>IF('Itemized Order'!BS73="","",'Itemized Order'!BS73)</f>
        <v/>
      </c>
      <c r="BU70" s="155" t="str">
        <f>IF('Itemized Order'!BU73="","",'Itemized Order'!BU73)</f>
        <v/>
      </c>
      <c r="BV70" s="155" t="str">
        <f>IF('Itemized Order'!BV73="","",'Itemized Order'!BV73)</f>
        <v/>
      </c>
      <c r="BW70" s="155" t="str">
        <f>IF('Itemized Order'!BW73="","",'Itemized Order'!BW73)</f>
        <v/>
      </c>
      <c r="BX70" s="155" t="str">
        <f>IF('Itemized Order'!BX73="","",'Itemized Order'!BX73)</f>
        <v/>
      </c>
      <c r="BY70" s="155" t="str">
        <f>IF('Itemized Order'!BY73="","",'Itemized Order'!BY73)</f>
        <v/>
      </c>
      <c r="CA70" s="155" t="str">
        <f>IF('Itemized Order'!CA73="","",'Itemized Order'!CA73)</f>
        <v/>
      </c>
      <c r="CB70" s="155" t="str">
        <f>IF('Itemized Order'!CB73="","",'Itemized Order'!CB73)</f>
        <v/>
      </c>
      <c r="CC70" s="155" t="str">
        <f>IF('Itemized Order'!CC73="","",'Itemized Order'!CC73)</f>
        <v/>
      </c>
      <c r="CD70" s="155" t="str">
        <f>IF('Itemized Order'!CD73="","",'Itemized Order'!CD73)</f>
        <v/>
      </c>
      <c r="CE70" s="155" t="str">
        <f>IF('Itemized Order'!CE73="","",'Itemized Order'!CE73)</f>
        <v/>
      </c>
    </row>
    <row r="71" spans="1:83" x14ac:dyDescent="0.3">
      <c r="A71" s="155" t="str">
        <f>IF('Itemized Order'!A74="","",'Itemized Order'!A74)</f>
        <v/>
      </c>
      <c r="B71" s="155" t="str">
        <f>IF('Itemized Order'!B74="","",'Itemized Order'!B74)</f>
        <v/>
      </c>
      <c r="C71" s="155" t="str">
        <f>IF('Itemized Order'!C74="","",'Itemized Order'!C74)</f>
        <v/>
      </c>
      <c r="D71" s="155" t="str">
        <f>IF('Itemized Order'!D74="","",'Itemized Order'!D74)</f>
        <v/>
      </c>
      <c r="E71" s="183" t="str">
        <f>IF('Itemized Order'!E74="","",'Itemized Order'!E74)</f>
        <v/>
      </c>
      <c r="G71" s="155" t="str">
        <f>IF('Itemized Order'!G74="","",'Itemized Order'!G74)</f>
        <v/>
      </c>
      <c r="H71" s="155" t="str">
        <f>IF('Itemized Order'!H74="","",'Itemized Order'!H74)</f>
        <v/>
      </c>
      <c r="I71" s="155" t="str">
        <f>IF('Itemized Order'!I74="","",'Itemized Order'!I74)</f>
        <v/>
      </c>
      <c r="J71" s="155" t="str">
        <f>IF('Itemized Order'!J74="","",'Itemized Order'!J74)</f>
        <v/>
      </c>
      <c r="K71" s="155" t="str">
        <f>IF('Itemized Order'!K74="","",'Itemized Order'!K74)</f>
        <v/>
      </c>
      <c r="M71" s="155" t="str">
        <f>IF('Itemized Order'!M74="","",'Itemized Order'!M74)</f>
        <v/>
      </c>
      <c r="N71" s="155" t="str">
        <f>IF('Itemized Order'!N74="","",'Itemized Order'!N74)</f>
        <v/>
      </c>
      <c r="O71" s="155" t="str">
        <f>IF('Itemized Order'!O74="","",'Itemized Order'!O74)</f>
        <v/>
      </c>
      <c r="P71" s="155" t="str">
        <f>IF('Itemized Order'!P74="","",'Itemized Order'!P74)</f>
        <v/>
      </c>
      <c r="Q71" s="155" t="str">
        <f>IF('Itemized Order'!Q74="","",'Itemized Order'!Q74)</f>
        <v/>
      </c>
      <c r="S71" s="155" t="str">
        <f>IF('Itemized Order'!S74="","",'Itemized Order'!S74)</f>
        <v/>
      </c>
      <c r="T71" s="155" t="str">
        <f>IF('Itemized Order'!T74="","",'Itemized Order'!T74)</f>
        <v/>
      </c>
      <c r="U71" s="155" t="str">
        <f>IF('Itemized Order'!U74="","",'Itemized Order'!U74)</f>
        <v/>
      </c>
      <c r="V71" s="155" t="str">
        <f>IF('Itemized Order'!V74="","",'Itemized Order'!V74)</f>
        <v/>
      </c>
      <c r="W71" s="155" t="str">
        <f>IF('Itemized Order'!W74="","",'Itemized Order'!W74)</f>
        <v/>
      </c>
      <c r="Y71" s="155" t="str">
        <f>IF('Itemized Order'!Y74="","",'Itemized Order'!Y74)</f>
        <v/>
      </c>
      <c r="Z71" s="155" t="str">
        <f>IF('Itemized Order'!Z74="","",'Itemized Order'!Z74)</f>
        <v/>
      </c>
      <c r="AA71" s="155" t="str">
        <f>IF('Itemized Order'!AA74="","",'Itemized Order'!AA74)</f>
        <v/>
      </c>
      <c r="AB71" s="155" t="str">
        <f>IF('Itemized Order'!AB74="","",'Itemized Order'!AB74)</f>
        <v/>
      </c>
      <c r="AC71" s="155" t="str">
        <f>IF('Itemized Order'!AC74="","",'Itemized Order'!AC74)</f>
        <v/>
      </c>
      <c r="AE71" s="155" t="str">
        <f>IF('Itemized Order'!AE74="","",'Itemized Order'!AE74)</f>
        <v/>
      </c>
      <c r="AF71" s="155" t="str">
        <f>IF('Itemized Order'!AF74="","",'Itemized Order'!AF74)</f>
        <v/>
      </c>
      <c r="AG71" s="155" t="str">
        <f>IF('Itemized Order'!AG74="","",'Itemized Order'!AG74)</f>
        <v/>
      </c>
      <c r="AH71" s="155" t="str">
        <f>IF('Itemized Order'!AH74="","",'Itemized Order'!AH74)</f>
        <v/>
      </c>
      <c r="AI71" s="155" t="str">
        <f>IF('Itemized Order'!AI74="","",'Itemized Order'!AI74)</f>
        <v/>
      </c>
      <c r="AK71" s="155" t="str">
        <f>IF('Itemized Order'!AK74="","",'Itemized Order'!AK74)</f>
        <v/>
      </c>
      <c r="AL71" s="155" t="str">
        <f>IF('Itemized Order'!AL74="","",'Itemized Order'!AL74)</f>
        <v/>
      </c>
      <c r="AM71" s="155" t="str">
        <f>IF('Itemized Order'!AM74="","",'Itemized Order'!AM74)</f>
        <v/>
      </c>
      <c r="AN71" s="155" t="str">
        <f>IF('Itemized Order'!AN74="","",'Itemized Order'!AN74)</f>
        <v/>
      </c>
      <c r="AO71" s="155" t="str">
        <f>IF('Itemized Order'!AO74="","",'Itemized Order'!AO74)</f>
        <v/>
      </c>
      <c r="AQ71" s="155" t="str">
        <f>IF('Itemized Order'!AQ74="","",'Itemized Order'!AQ74)</f>
        <v/>
      </c>
      <c r="AR71" s="155" t="str">
        <f>IF('Itemized Order'!AR74="","",'Itemized Order'!AR74)</f>
        <v/>
      </c>
      <c r="AS71" s="155" t="str">
        <f>IF('Itemized Order'!AS74="","",'Itemized Order'!AS74)</f>
        <v/>
      </c>
      <c r="AT71" s="155" t="str">
        <f>IF('Itemized Order'!AT74="","",'Itemized Order'!AT74)</f>
        <v/>
      </c>
      <c r="AU71" s="155" t="str">
        <f>IF('Itemized Order'!AU74="","",'Itemized Order'!AU74)</f>
        <v/>
      </c>
      <c r="AW71" s="155" t="str">
        <f>IF('Itemized Order'!AW74="","",'Itemized Order'!AW74)</f>
        <v/>
      </c>
      <c r="AX71" s="155" t="str">
        <f>IF('Itemized Order'!AX74="","",'Itemized Order'!AX74)</f>
        <v/>
      </c>
      <c r="AY71" s="155" t="str">
        <f>IF('Itemized Order'!AY74="","",'Itemized Order'!AY74)</f>
        <v/>
      </c>
      <c r="AZ71" s="155" t="str">
        <f>IF('Itemized Order'!AZ74="","",'Itemized Order'!AZ74)</f>
        <v/>
      </c>
      <c r="BA71" s="155" t="str">
        <f>IF('Itemized Order'!BA74="","",'Itemized Order'!BA74)</f>
        <v/>
      </c>
      <c r="BC71" s="155" t="str">
        <f>IF('Itemized Order'!BC74="","",'Itemized Order'!BC74)</f>
        <v/>
      </c>
      <c r="BD71" s="155" t="str">
        <f>IF('Itemized Order'!BD74="","",'Itemized Order'!BD74)</f>
        <v/>
      </c>
      <c r="BE71" s="155" t="str">
        <f>IF('Itemized Order'!BE74="","",'Itemized Order'!BE74)</f>
        <v/>
      </c>
      <c r="BF71" s="155" t="str">
        <f>IF('Itemized Order'!BF74="","",'Itemized Order'!BF74)</f>
        <v/>
      </c>
      <c r="BG71" s="155" t="str">
        <f>IF('Itemized Order'!BG74="","",'Itemized Order'!BG74)</f>
        <v/>
      </c>
      <c r="BI71" s="155" t="str">
        <f>IF('Itemized Order'!BI74="","",'Itemized Order'!BI74)</f>
        <v/>
      </c>
      <c r="BJ71" s="155" t="str">
        <f>IF('Itemized Order'!BJ74="","",'Itemized Order'!BJ74)</f>
        <v/>
      </c>
      <c r="BK71" s="155" t="str">
        <f>IF('Itemized Order'!BK74="","",'Itemized Order'!BK74)</f>
        <v/>
      </c>
      <c r="BL71" s="155" t="str">
        <f>IF('Itemized Order'!BL74="","",'Itemized Order'!BL74)</f>
        <v/>
      </c>
      <c r="BM71" s="155" t="str">
        <f>IF('Itemized Order'!BM74="","",'Itemized Order'!BM74)</f>
        <v/>
      </c>
      <c r="BO71" s="155" t="str">
        <f>IF('Itemized Order'!BO74="","",'Itemized Order'!BO74)</f>
        <v/>
      </c>
      <c r="BP71" s="155" t="str">
        <f>IF('Itemized Order'!BP74="","",'Itemized Order'!BP74)</f>
        <v/>
      </c>
      <c r="BQ71" s="155" t="str">
        <f>IF('Itemized Order'!BQ74="","",'Itemized Order'!BQ74)</f>
        <v/>
      </c>
      <c r="BR71" s="155" t="str">
        <f>IF('Itemized Order'!BR74="","",'Itemized Order'!BR74)</f>
        <v/>
      </c>
      <c r="BS71" s="155" t="str">
        <f>IF('Itemized Order'!BS74="","",'Itemized Order'!BS74)</f>
        <v/>
      </c>
      <c r="BU71" s="155" t="str">
        <f>IF('Itemized Order'!BU74="","",'Itemized Order'!BU74)</f>
        <v/>
      </c>
      <c r="BV71" s="155" t="str">
        <f>IF('Itemized Order'!BV74="","",'Itemized Order'!BV74)</f>
        <v/>
      </c>
      <c r="BW71" s="155" t="str">
        <f>IF('Itemized Order'!BW74="","",'Itemized Order'!BW74)</f>
        <v/>
      </c>
      <c r="BX71" s="155" t="str">
        <f>IF('Itemized Order'!BX74="","",'Itemized Order'!BX74)</f>
        <v/>
      </c>
      <c r="BY71" s="155" t="str">
        <f>IF('Itemized Order'!BY74="","",'Itemized Order'!BY74)</f>
        <v/>
      </c>
      <c r="CA71" s="155" t="str">
        <f>IF('Itemized Order'!CA74="","",'Itemized Order'!CA74)</f>
        <v/>
      </c>
      <c r="CB71" s="155" t="str">
        <f>IF('Itemized Order'!CB74="","",'Itemized Order'!CB74)</f>
        <v/>
      </c>
      <c r="CC71" s="155" t="str">
        <f>IF('Itemized Order'!CC74="","",'Itemized Order'!CC74)</f>
        <v/>
      </c>
      <c r="CD71" s="155" t="str">
        <f>IF('Itemized Order'!CD74="","",'Itemized Order'!CD74)</f>
        <v/>
      </c>
      <c r="CE71" s="155" t="str">
        <f>IF('Itemized Order'!CE74="","",'Itemized Order'!CE74)</f>
        <v/>
      </c>
    </row>
    <row r="72" spans="1:83" x14ac:dyDescent="0.3">
      <c r="A72" s="155" t="str">
        <f>IF('Itemized Order'!A75="","",'Itemized Order'!A75)</f>
        <v/>
      </c>
      <c r="B72" s="155" t="str">
        <f>IF('Itemized Order'!B75="","",'Itemized Order'!B75)</f>
        <v/>
      </c>
      <c r="C72" s="155" t="str">
        <f>IF('Itemized Order'!C75="","",'Itemized Order'!C75)</f>
        <v/>
      </c>
      <c r="D72" s="155" t="str">
        <f>IF('Itemized Order'!D75="","",'Itemized Order'!D75)</f>
        <v/>
      </c>
      <c r="E72" s="183" t="str">
        <f>IF('Itemized Order'!E75="","",'Itemized Order'!E75)</f>
        <v/>
      </c>
      <c r="G72" s="155" t="str">
        <f>IF('Itemized Order'!G75="","",'Itemized Order'!G75)</f>
        <v/>
      </c>
      <c r="H72" s="155" t="str">
        <f>IF('Itemized Order'!H75="","",'Itemized Order'!H75)</f>
        <v/>
      </c>
      <c r="I72" s="155" t="str">
        <f>IF('Itemized Order'!I75="","",'Itemized Order'!I75)</f>
        <v/>
      </c>
      <c r="J72" s="155" t="str">
        <f>IF('Itemized Order'!J75="","",'Itemized Order'!J75)</f>
        <v/>
      </c>
      <c r="K72" s="155" t="str">
        <f>IF('Itemized Order'!K75="","",'Itemized Order'!K75)</f>
        <v/>
      </c>
      <c r="M72" s="155" t="str">
        <f>IF('Itemized Order'!M75="","",'Itemized Order'!M75)</f>
        <v/>
      </c>
      <c r="N72" s="155" t="str">
        <f>IF('Itemized Order'!N75="","",'Itemized Order'!N75)</f>
        <v/>
      </c>
      <c r="O72" s="155" t="str">
        <f>IF('Itemized Order'!O75="","",'Itemized Order'!O75)</f>
        <v/>
      </c>
      <c r="P72" s="155" t="str">
        <f>IF('Itemized Order'!P75="","",'Itemized Order'!P75)</f>
        <v/>
      </c>
      <c r="Q72" s="155" t="str">
        <f>IF('Itemized Order'!Q75="","",'Itemized Order'!Q75)</f>
        <v/>
      </c>
      <c r="S72" s="155" t="str">
        <f>IF('Itemized Order'!S75="","",'Itemized Order'!S75)</f>
        <v/>
      </c>
      <c r="T72" s="155" t="str">
        <f>IF('Itemized Order'!T75="","",'Itemized Order'!T75)</f>
        <v/>
      </c>
      <c r="U72" s="155" t="str">
        <f>IF('Itemized Order'!U75="","",'Itemized Order'!U75)</f>
        <v/>
      </c>
      <c r="V72" s="155" t="str">
        <f>IF('Itemized Order'!V75="","",'Itemized Order'!V75)</f>
        <v/>
      </c>
      <c r="W72" s="155" t="str">
        <f>IF('Itemized Order'!W75="","",'Itemized Order'!W75)</f>
        <v/>
      </c>
      <c r="Y72" s="155" t="str">
        <f>IF('Itemized Order'!Y75="","",'Itemized Order'!Y75)</f>
        <v/>
      </c>
      <c r="Z72" s="155" t="str">
        <f>IF('Itemized Order'!Z75="","",'Itemized Order'!Z75)</f>
        <v/>
      </c>
      <c r="AA72" s="155" t="str">
        <f>IF('Itemized Order'!AA75="","",'Itemized Order'!AA75)</f>
        <v/>
      </c>
      <c r="AB72" s="155" t="str">
        <f>IF('Itemized Order'!AB75="","",'Itemized Order'!AB75)</f>
        <v/>
      </c>
      <c r="AC72" s="155" t="str">
        <f>IF('Itemized Order'!AC75="","",'Itemized Order'!AC75)</f>
        <v/>
      </c>
      <c r="AE72" s="155" t="str">
        <f>IF('Itemized Order'!AE75="","",'Itemized Order'!AE75)</f>
        <v/>
      </c>
      <c r="AF72" s="155" t="str">
        <f>IF('Itemized Order'!AF75="","",'Itemized Order'!AF75)</f>
        <v/>
      </c>
      <c r="AG72" s="155" t="str">
        <f>IF('Itemized Order'!AG75="","",'Itemized Order'!AG75)</f>
        <v/>
      </c>
      <c r="AH72" s="155" t="str">
        <f>IF('Itemized Order'!AH75="","",'Itemized Order'!AH75)</f>
        <v/>
      </c>
      <c r="AI72" s="155" t="str">
        <f>IF('Itemized Order'!AI75="","",'Itemized Order'!AI75)</f>
        <v/>
      </c>
      <c r="AK72" s="155" t="str">
        <f>IF('Itemized Order'!AK75="","",'Itemized Order'!AK75)</f>
        <v/>
      </c>
      <c r="AL72" s="155" t="str">
        <f>IF('Itemized Order'!AL75="","",'Itemized Order'!AL75)</f>
        <v/>
      </c>
      <c r="AM72" s="155" t="str">
        <f>IF('Itemized Order'!AM75="","",'Itemized Order'!AM75)</f>
        <v/>
      </c>
      <c r="AN72" s="155" t="str">
        <f>IF('Itemized Order'!AN75="","",'Itemized Order'!AN75)</f>
        <v/>
      </c>
      <c r="AO72" s="155" t="str">
        <f>IF('Itemized Order'!AO75="","",'Itemized Order'!AO75)</f>
        <v/>
      </c>
      <c r="AQ72" s="155" t="str">
        <f>IF('Itemized Order'!AQ75="","",'Itemized Order'!AQ75)</f>
        <v/>
      </c>
      <c r="AR72" s="155" t="str">
        <f>IF('Itemized Order'!AR75="","",'Itemized Order'!AR75)</f>
        <v/>
      </c>
      <c r="AS72" s="155" t="str">
        <f>IF('Itemized Order'!AS75="","",'Itemized Order'!AS75)</f>
        <v/>
      </c>
      <c r="AT72" s="155" t="str">
        <f>IF('Itemized Order'!AT75="","",'Itemized Order'!AT75)</f>
        <v/>
      </c>
      <c r="AU72" s="155" t="str">
        <f>IF('Itemized Order'!AU75="","",'Itemized Order'!AU75)</f>
        <v/>
      </c>
      <c r="AW72" s="155" t="str">
        <f>IF('Itemized Order'!AW75="","",'Itemized Order'!AW75)</f>
        <v/>
      </c>
      <c r="AX72" s="155" t="str">
        <f>IF('Itemized Order'!AX75="","",'Itemized Order'!AX75)</f>
        <v/>
      </c>
      <c r="AY72" s="155" t="str">
        <f>IF('Itemized Order'!AY75="","",'Itemized Order'!AY75)</f>
        <v/>
      </c>
      <c r="AZ72" s="155" t="str">
        <f>IF('Itemized Order'!AZ75="","",'Itemized Order'!AZ75)</f>
        <v/>
      </c>
      <c r="BA72" s="155" t="str">
        <f>IF('Itemized Order'!BA75="","",'Itemized Order'!BA75)</f>
        <v/>
      </c>
      <c r="BC72" s="155" t="str">
        <f>IF('Itemized Order'!BC75="","",'Itemized Order'!BC75)</f>
        <v/>
      </c>
      <c r="BD72" s="155" t="str">
        <f>IF('Itemized Order'!BD75="","",'Itemized Order'!BD75)</f>
        <v/>
      </c>
      <c r="BE72" s="155" t="str">
        <f>IF('Itemized Order'!BE75="","",'Itemized Order'!BE75)</f>
        <v/>
      </c>
      <c r="BF72" s="155" t="str">
        <f>IF('Itemized Order'!BF75="","",'Itemized Order'!BF75)</f>
        <v/>
      </c>
      <c r="BG72" s="155" t="str">
        <f>IF('Itemized Order'!BG75="","",'Itemized Order'!BG75)</f>
        <v/>
      </c>
      <c r="BI72" s="155" t="str">
        <f>IF('Itemized Order'!BI75="","",'Itemized Order'!BI75)</f>
        <v/>
      </c>
      <c r="BJ72" s="155" t="str">
        <f>IF('Itemized Order'!BJ75="","",'Itemized Order'!BJ75)</f>
        <v/>
      </c>
      <c r="BK72" s="155" t="str">
        <f>IF('Itemized Order'!BK75="","",'Itemized Order'!BK75)</f>
        <v/>
      </c>
      <c r="BL72" s="155" t="str">
        <f>IF('Itemized Order'!BL75="","",'Itemized Order'!BL75)</f>
        <v/>
      </c>
      <c r="BM72" s="155" t="str">
        <f>IF('Itemized Order'!BM75="","",'Itemized Order'!BM75)</f>
        <v/>
      </c>
      <c r="BO72" s="155" t="str">
        <f>IF('Itemized Order'!BO75="","",'Itemized Order'!BO75)</f>
        <v/>
      </c>
      <c r="BP72" s="155" t="str">
        <f>IF('Itemized Order'!BP75="","",'Itemized Order'!BP75)</f>
        <v/>
      </c>
      <c r="BQ72" s="155" t="str">
        <f>IF('Itemized Order'!BQ75="","",'Itemized Order'!BQ75)</f>
        <v/>
      </c>
      <c r="BR72" s="155" t="str">
        <f>IF('Itemized Order'!BR75="","",'Itemized Order'!BR75)</f>
        <v/>
      </c>
      <c r="BS72" s="155" t="str">
        <f>IF('Itemized Order'!BS75="","",'Itemized Order'!BS75)</f>
        <v/>
      </c>
      <c r="BU72" s="155" t="str">
        <f>IF('Itemized Order'!BU75="","",'Itemized Order'!BU75)</f>
        <v/>
      </c>
      <c r="BV72" s="155" t="str">
        <f>IF('Itemized Order'!BV75="","",'Itemized Order'!BV75)</f>
        <v/>
      </c>
      <c r="BW72" s="155" t="str">
        <f>IF('Itemized Order'!BW75="","",'Itemized Order'!BW75)</f>
        <v/>
      </c>
      <c r="BX72" s="155" t="str">
        <f>IF('Itemized Order'!BX75="","",'Itemized Order'!BX75)</f>
        <v/>
      </c>
      <c r="BY72" s="155" t="str">
        <f>IF('Itemized Order'!BY75="","",'Itemized Order'!BY75)</f>
        <v/>
      </c>
      <c r="CA72" s="155" t="str">
        <f>IF('Itemized Order'!CA75="","",'Itemized Order'!CA75)</f>
        <v/>
      </c>
      <c r="CB72" s="155" t="str">
        <f>IF('Itemized Order'!CB75="","",'Itemized Order'!CB75)</f>
        <v/>
      </c>
      <c r="CC72" s="155" t="str">
        <f>IF('Itemized Order'!CC75="","",'Itemized Order'!CC75)</f>
        <v/>
      </c>
      <c r="CD72" s="155" t="str">
        <f>IF('Itemized Order'!CD75="","",'Itemized Order'!CD75)</f>
        <v/>
      </c>
      <c r="CE72" s="155" t="str">
        <f>IF('Itemized Order'!CE75="","",'Itemized Order'!CE75)</f>
        <v/>
      </c>
    </row>
    <row r="73" spans="1:83" x14ac:dyDescent="0.3">
      <c r="A73" s="155" t="str">
        <f>IF('Itemized Order'!A76="","",'Itemized Order'!A76)</f>
        <v/>
      </c>
      <c r="B73" s="155" t="str">
        <f>IF('Itemized Order'!B76="","",'Itemized Order'!B76)</f>
        <v/>
      </c>
      <c r="C73" s="155" t="str">
        <f>IF('Itemized Order'!C76="","",'Itemized Order'!C76)</f>
        <v/>
      </c>
      <c r="D73" s="155" t="str">
        <f>IF('Itemized Order'!D76="","",'Itemized Order'!D76)</f>
        <v/>
      </c>
      <c r="E73" s="183" t="str">
        <f>IF('Itemized Order'!E76="","",'Itemized Order'!E76)</f>
        <v/>
      </c>
      <c r="G73" s="155" t="str">
        <f>IF('Itemized Order'!G76="","",'Itemized Order'!G76)</f>
        <v/>
      </c>
      <c r="H73" s="155" t="str">
        <f>IF('Itemized Order'!H76="","",'Itemized Order'!H76)</f>
        <v/>
      </c>
      <c r="I73" s="155" t="str">
        <f>IF('Itemized Order'!I76="","",'Itemized Order'!I76)</f>
        <v/>
      </c>
      <c r="J73" s="155" t="str">
        <f>IF('Itemized Order'!J76="","",'Itemized Order'!J76)</f>
        <v/>
      </c>
      <c r="K73" s="155" t="str">
        <f>IF('Itemized Order'!K76="","",'Itemized Order'!K76)</f>
        <v/>
      </c>
      <c r="M73" s="155" t="str">
        <f>IF('Itemized Order'!M76="","",'Itemized Order'!M76)</f>
        <v/>
      </c>
      <c r="N73" s="155" t="str">
        <f>IF('Itemized Order'!N76="","",'Itemized Order'!N76)</f>
        <v/>
      </c>
      <c r="O73" s="155" t="str">
        <f>IF('Itemized Order'!O76="","",'Itemized Order'!O76)</f>
        <v/>
      </c>
      <c r="P73" s="155" t="str">
        <f>IF('Itemized Order'!P76="","",'Itemized Order'!P76)</f>
        <v/>
      </c>
      <c r="Q73" s="155" t="str">
        <f>IF('Itemized Order'!Q76="","",'Itemized Order'!Q76)</f>
        <v/>
      </c>
      <c r="S73" s="155" t="str">
        <f>IF('Itemized Order'!S76="","",'Itemized Order'!S76)</f>
        <v/>
      </c>
      <c r="T73" s="155" t="str">
        <f>IF('Itemized Order'!T76="","",'Itemized Order'!T76)</f>
        <v/>
      </c>
      <c r="U73" s="155" t="str">
        <f>IF('Itemized Order'!U76="","",'Itemized Order'!U76)</f>
        <v/>
      </c>
      <c r="V73" s="155" t="str">
        <f>IF('Itemized Order'!V76="","",'Itemized Order'!V76)</f>
        <v/>
      </c>
      <c r="W73" s="155" t="str">
        <f>IF('Itemized Order'!W76="","",'Itemized Order'!W76)</f>
        <v/>
      </c>
      <c r="Y73" s="155" t="str">
        <f>IF('Itemized Order'!Y76="","",'Itemized Order'!Y76)</f>
        <v/>
      </c>
      <c r="Z73" s="155" t="str">
        <f>IF('Itemized Order'!Z76="","",'Itemized Order'!Z76)</f>
        <v/>
      </c>
      <c r="AA73" s="155" t="str">
        <f>IF('Itemized Order'!AA76="","",'Itemized Order'!AA76)</f>
        <v/>
      </c>
      <c r="AB73" s="155" t="str">
        <f>IF('Itemized Order'!AB76="","",'Itemized Order'!AB76)</f>
        <v/>
      </c>
      <c r="AC73" s="155" t="str">
        <f>IF('Itemized Order'!AC76="","",'Itemized Order'!AC76)</f>
        <v/>
      </c>
      <c r="AE73" s="155" t="str">
        <f>IF('Itemized Order'!AE76="","",'Itemized Order'!AE76)</f>
        <v/>
      </c>
      <c r="AF73" s="155" t="str">
        <f>IF('Itemized Order'!AF76="","",'Itemized Order'!AF76)</f>
        <v/>
      </c>
      <c r="AG73" s="155" t="str">
        <f>IF('Itemized Order'!AG76="","",'Itemized Order'!AG76)</f>
        <v/>
      </c>
      <c r="AH73" s="155" t="str">
        <f>IF('Itemized Order'!AH76="","",'Itemized Order'!AH76)</f>
        <v/>
      </c>
      <c r="AI73" s="155" t="str">
        <f>IF('Itemized Order'!AI76="","",'Itemized Order'!AI76)</f>
        <v/>
      </c>
      <c r="AK73" s="155" t="str">
        <f>IF('Itemized Order'!AK76="","",'Itemized Order'!AK76)</f>
        <v/>
      </c>
      <c r="AL73" s="155" t="str">
        <f>IF('Itemized Order'!AL76="","",'Itemized Order'!AL76)</f>
        <v/>
      </c>
      <c r="AM73" s="155" t="str">
        <f>IF('Itemized Order'!AM76="","",'Itemized Order'!AM76)</f>
        <v/>
      </c>
      <c r="AN73" s="155" t="str">
        <f>IF('Itemized Order'!AN76="","",'Itemized Order'!AN76)</f>
        <v/>
      </c>
      <c r="AO73" s="155" t="str">
        <f>IF('Itemized Order'!AO76="","",'Itemized Order'!AO76)</f>
        <v/>
      </c>
      <c r="AQ73" s="155" t="str">
        <f>IF('Itemized Order'!AQ76="","",'Itemized Order'!AQ76)</f>
        <v/>
      </c>
      <c r="AR73" s="155" t="str">
        <f>IF('Itemized Order'!AR76="","",'Itemized Order'!AR76)</f>
        <v/>
      </c>
      <c r="AS73" s="155" t="str">
        <f>IF('Itemized Order'!AS76="","",'Itemized Order'!AS76)</f>
        <v/>
      </c>
      <c r="AT73" s="155" t="str">
        <f>IF('Itemized Order'!AT76="","",'Itemized Order'!AT76)</f>
        <v/>
      </c>
      <c r="AU73" s="155" t="str">
        <f>IF('Itemized Order'!AU76="","",'Itemized Order'!AU76)</f>
        <v/>
      </c>
      <c r="AW73" s="155" t="str">
        <f>IF('Itemized Order'!AW76="","",'Itemized Order'!AW76)</f>
        <v/>
      </c>
      <c r="AX73" s="155" t="str">
        <f>IF('Itemized Order'!AX76="","",'Itemized Order'!AX76)</f>
        <v/>
      </c>
      <c r="AY73" s="155" t="str">
        <f>IF('Itemized Order'!AY76="","",'Itemized Order'!AY76)</f>
        <v/>
      </c>
      <c r="AZ73" s="155" t="str">
        <f>IF('Itemized Order'!AZ76="","",'Itemized Order'!AZ76)</f>
        <v/>
      </c>
      <c r="BA73" s="155" t="str">
        <f>IF('Itemized Order'!BA76="","",'Itemized Order'!BA76)</f>
        <v/>
      </c>
      <c r="BC73" s="155" t="str">
        <f>IF('Itemized Order'!BC76="","",'Itemized Order'!BC76)</f>
        <v/>
      </c>
      <c r="BD73" s="155" t="str">
        <f>IF('Itemized Order'!BD76="","",'Itemized Order'!BD76)</f>
        <v/>
      </c>
      <c r="BE73" s="155" t="str">
        <f>IF('Itemized Order'!BE76="","",'Itemized Order'!BE76)</f>
        <v/>
      </c>
      <c r="BF73" s="155" t="str">
        <f>IF('Itemized Order'!BF76="","",'Itemized Order'!BF76)</f>
        <v/>
      </c>
      <c r="BG73" s="155" t="str">
        <f>IF('Itemized Order'!BG76="","",'Itemized Order'!BG76)</f>
        <v/>
      </c>
      <c r="BI73" s="155" t="str">
        <f>IF('Itemized Order'!BI76="","",'Itemized Order'!BI76)</f>
        <v/>
      </c>
      <c r="BJ73" s="155" t="str">
        <f>IF('Itemized Order'!BJ76="","",'Itemized Order'!BJ76)</f>
        <v/>
      </c>
      <c r="BK73" s="155" t="str">
        <f>IF('Itemized Order'!BK76="","",'Itemized Order'!BK76)</f>
        <v/>
      </c>
      <c r="BL73" s="155" t="str">
        <f>IF('Itemized Order'!BL76="","",'Itemized Order'!BL76)</f>
        <v/>
      </c>
      <c r="BM73" s="155" t="str">
        <f>IF('Itemized Order'!BM76="","",'Itemized Order'!BM76)</f>
        <v/>
      </c>
      <c r="BO73" s="155" t="str">
        <f>IF('Itemized Order'!BO76="","",'Itemized Order'!BO76)</f>
        <v/>
      </c>
      <c r="BP73" s="155" t="str">
        <f>IF('Itemized Order'!BP76="","",'Itemized Order'!BP76)</f>
        <v/>
      </c>
      <c r="BQ73" s="155" t="str">
        <f>IF('Itemized Order'!BQ76="","",'Itemized Order'!BQ76)</f>
        <v/>
      </c>
      <c r="BR73" s="155" t="str">
        <f>IF('Itemized Order'!BR76="","",'Itemized Order'!BR76)</f>
        <v/>
      </c>
      <c r="BS73" s="155" t="str">
        <f>IF('Itemized Order'!BS76="","",'Itemized Order'!BS76)</f>
        <v/>
      </c>
      <c r="BU73" s="155" t="str">
        <f>IF('Itemized Order'!BU76="","",'Itemized Order'!BU76)</f>
        <v/>
      </c>
      <c r="BV73" s="155" t="str">
        <f>IF('Itemized Order'!BV76="","",'Itemized Order'!BV76)</f>
        <v/>
      </c>
      <c r="BW73" s="155" t="str">
        <f>IF('Itemized Order'!BW76="","",'Itemized Order'!BW76)</f>
        <v/>
      </c>
      <c r="BX73" s="155" t="str">
        <f>IF('Itemized Order'!BX76="","",'Itemized Order'!BX76)</f>
        <v/>
      </c>
      <c r="BY73" s="155" t="str">
        <f>IF('Itemized Order'!BY76="","",'Itemized Order'!BY76)</f>
        <v/>
      </c>
      <c r="CA73" s="155" t="str">
        <f>IF('Itemized Order'!CA76="","",'Itemized Order'!CA76)</f>
        <v/>
      </c>
      <c r="CB73" s="155" t="str">
        <f>IF('Itemized Order'!CB76="","",'Itemized Order'!CB76)</f>
        <v/>
      </c>
      <c r="CC73" s="155" t="str">
        <f>IF('Itemized Order'!CC76="","",'Itemized Order'!CC76)</f>
        <v/>
      </c>
      <c r="CD73" s="155" t="str">
        <f>IF('Itemized Order'!CD76="","",'Itemized Order'!CD76)</f>
        <v/>
      </c>
      <c r="CE73" s="155" t="str">
        <f>IF('Itemized Order'!CE76="","",'Itemized Order'!CE76)</f>
        <v/>
      </c>
    </row>
    <row r="74" spans="1:83" x14ac:dyDescent="0.3">
      <c r="A74" s="155" t="str">
        <f>IF('Itemized Order'!A77="","",'Itemized Order'!A77)</f>
        <v/>
      </c>
      <c r="B74" s="155" t="str">
        <f>IF('Itemized Order'!B77="","",'Itemized Order'!B77)</f>
        <v/>
      </c>
      <c r="C74" s="155" t="str">
        <f>IF('Itemized Order'!C77="","",'Itemized Order'!C77)</f>
        <v/>
      </c>
      <c r="D74" s="155" t="str">
        <f>IF('Itemized Order'!D77="","",'Itemized Order'!D77)</f>
        <v/>
      </c>
      <c r="E74" s="183" t="str">
        <f>IF('Itemized Order'!E77="","",'Itemized Order'!E77)</f>
        <v/>
      </c>
      <c r="G74" s="155" t="str">
        <f>IF('Itemized Order'!G77="","",'Itemized Order'!G77)</f>
        <v/>
      </c>
      <c r="H74" s="155" t="str">
        <f>IF('Itemized Order'!H77="","",'Itemized Order'!H77)</f>
        <v/>
      </c>
      <c r="I74" s="155" t="str">
        <f>IF('Itemized Order'!I77="","",'Itemized Order'!I77)</f>
        <v/>
      </c>
      <c r="J74" s="155" t="str">
        <f>IF('Itemized Order'!J77="","",'Itemized Order'!J77)</f>
        <v/>
      </c>
      <c r="K74" s="155" t="str">
        <f>IF('Itemized Order'!K77="","",'Itemized Order'!K77)</f>
        <v/>
      </c>
      <c r="M74" s="155" t="str">
        <f>IF('Itemized Order'!M77="","",'Itemized Order'!M77)</f>
        <v/>
      </c>
      <c r="N74" s="155" t="str">
        <f>IF('Itemized Order'!N77="","",'Itemized Order'!N77)</f>
        <v/>
      </c>
      <c r="O74" s="155" t="str">
        <f>IF('Itemized Order'!O77="","",'Itemized Order'!O77)</f>
        <v/>
      </c>
      <c r="P74" s="155" t="str">
        <f>IF('Itemized Order'!P77="","",'Itemized Order'!P77)</f>
        <v/>
      </c>
      <c r="Q74" s="155" t="str">
        <f>IF('Itemized Order'!Q77="","",'Itemized Order'!Q77)</f>
        <v/>
      </c>
      <c r="S74" s="155" t="str">
        <f>IF('Itemized Order'!S77="","",'Itemized Order'!S77)</f>
        <v/>
      </c>
      <c r="T74" s="155" t="str">
        <f>IF('Itemized Order'!T77="","",'Itemized Order'!T77)</f>
        <v/>
      </c>
      <c r="U74" s="155" t="str">
        <f>IF('Itemized Order'!U77="","",'Itemized Order'!U77)</f>
        <v/>
      </c>
      <c r="V74" s="155" t="str">
        <f>IF('Itemized Order'!V77="","",'Itemized Order'!V77)</f>
        <v/>
      </c>
      <c r="W74" s="155" t="str">
        <f>IF('Itemized Order'!W77="","",'Itemized Order'!W77)</f>
        <v/>
      </c>
      <c r="Y74" s="155" t="str">
        <f>IF('Itemized Order'!Y77="","",'Itemized Order'!Y77)</f>
        <v/>
      </c>
      <c r="Z74" s="155" t="str">
        <f>IF('Itemized Order'!Z77="","",'Itemized Order'!Z77)</f>
        <v/>
      </c>
      <c r="AA74" s="155" t="str">
        <f>IF('Itemized Order'!AA77="","",'Itemized Order'!AA77)</f>
        <v/>
      </c>
      <c r="AB74" s="155" t="str">
        <f>IF('Itemized Order'!AB77="","",'Itemized Order'!AB77)</f>
        <v/>
      </c>
      <c r="AC74" s="155" t="str">
        <f>IF('Itemized Order'!AC77="","",'Itemized Order'!AC77)</f>
        <v/>
      </c>
      <c r="AE74" s="155" t="str">
        <f>IF('Itemized Order'!AE77="","",'Itemized Order'!AE77)</f>
        <v/>
      </c>
      <c r="AF74" s="155" t="str">
        <f>IF('Itemized Order'!AF77="","",'Itemized Order'!AF77)</f>
        <v/>
      </c>
      <c r="AG74" s="155" t="str">
        <f>IF('Itemized Order'!AG77="","",'Itemized Order'!AG77)</f>
        <v/>
      </c>
      <c r="AH74" s="155" t="str">
        <f>IF('Itemized Order'!AH77="","",'Itemized Order'!AH77)</f>
        <v/>
      </c>
      <c r="AI74" s="155" t="str">
        <f>IF('Itemized Order'!AI77="","",'Itemized Order'!AI77)</f>
        <v/>
      </c>
      <c r="AK74" s="155" t="str">
        <f>IF('Itemized Order'!AK77="","",'Itemized Order'!AK77)</f>
        <v/>
      </c>
      <c r="AL74" s="155" t="str">
        <f>IF('Itemized Order'!AL77="","",'Itemized Order'!AL77)</f>
        <v/>
      </c>
      <c r="AM74" s="155" t="str">
        <f>IF('Itemized Order'!AM77="","",'Itemized Order'!AM77)</f>
        <v/>
      </c>
      <c r="AN74" s="155" t="str">
        <f>IF('Itemized Order'!AN77="","",'Itemized Order'!AN77)</f>
        <v/>
      </c>
      <c r="AO74" s="155" t="str">
        <f>IF('Itemized Order'!AO77="","",'Itemized Order'!AO77)</f>
        <v/>
      </c>
      <c r="AQ74" s="155" t="str">
        <f>IF('Itemized Order'!AQ77="","",'Itemized Order'!AQ77)</f>
        <v/>
      </c>
      <c r="AR74" s="155" t="str">
        <f>IF('Itemized Order'!AR77="","",'Itemized Order'!AR77)</f>
        <v/>
      </c>
      <c r="AS74" s="155" t="str">
        <f>IF('Itemized Order'!AS77="","",'Itemized Order'!AS77)</f>
        <v/>
      </c>
      <c r="AT74" s="155" t="str">
        <f>IF('Itemized Order'!AT77="","",'Itemized Order'!AT77)</f>
        <v/>
      </c>
      <c r="AU74" s="155" t="str">
        <f>IF('Itemized Order'!AU77="","",'Itemized Order'!AU77)</f>
        <v/>
      </c>
      <c r="AW74" s="155" t="str">
        <f>IF('Itemized Order'!AW77="","",'Itemized Order'!AW77)</f>
        <v/>
      </c>
      <c r="AX74" s="155" t="str">
        <f>IF('Itemized Order'!AX77="","",'Itemized Order'!AX77)</f>
        <v/>
      </c>
      <c r="AY74" s="155" t="str">
        <f>IF('Itemized Order'!AY77="","",'Itemized Order'!AY77)</f>
        <v/>
      </c>
      <c r="AZ74" s="155" t="str">
        <f>IF('Itemized Order'!AZ77="","",'Itemized Order'!AZ77)</f>
        <v/>
      </c>
      <c r="BA74" s="155" t="str">
        <f>IF('Itemized Order'!BA77="","",'Itemized Order'!BA77)</f>
        <v/>
      </c>
      <c r="BC74" s="155" t="str">
        <f>IF('Itemized Order'!BC77="","",'Itemized Order'!BC77)</f>
        <v/>
      </c>
      <c r="BD74" s="155" t="str">
        <f>IF('Itemized Order'!BD77="","",'Itemized Order'!BD77)</f>
        <v/>
      </c>
      <c r="BE74" s="155" t="str">
        <f>IF('Itemized Order'!BE77="","",'Itemized Order'!BE77)</f>
        <v/>
      </c>
      <c r="BF74" s="155" t="str">
        <f>IF('Itemized Order'!BF77="","",'Itemized Order'!BF77)</f>
        <v/>
      </c>
      <c r="BG74" s="155" t="str">
        <f>IF('Itemized Order'!BG77="","",'Itemized Order'!BG77)</f>
        <v/>
      </c>
      <c r="BI74" s="155" t="str">
        <f>IF('Itemized Order'!BI77="","",'Itemized Order'!BI77)</f>
        <v/>
      </c>
      <c r="BJ74" s="155" t="str">
        <f>IF('Itemized Order'!BJ77="","",'Itemized Order'!BJ77)</f>
        <v/>
      </c>
      <c r="BK74" s="155" t="str">
        <f>IF('Itemized Order'!BK77="","",'Itemized Order'!BK77)</f>
        <v/>
      </c>
      <c r="BL74" s="155" t="str">
        <f>IF('Itemized Order'!BL77="","",'Itemized Order'!BL77)</f>
        <v/>
      </c>
      <c r="BM74" s="155" t="str">
        <f>IF('Itemized Order'!BM77="","",'Itemized Order'!BM77)</f>
        <v/>
      </c>
      <c r="BO74" s="155" t="str">
        <f>IF('Itemized Order'!BO77="","",'Itemized Order'!BO77)</f>
        <v/>
      </c>
      <c r="BP74" s="155" t="str">
        <f>IF('Itemized Order'!BP77="","",'Itemized Order'!BP77)</f>
        <v/>
      </c>
      <c r="BQ74" s="155" t="str">
        <f>IF('Itemized Order'!BQ77="","",'Itemized Order'!BQ77)</f>
        <v/>
      </c>
      <c r="BR74" s="155" t="str">
        <f>IF('Itemized Order'!BR77="","",'Itemized Order'!BR77)</f>
        <v/>
      </c>
      <c r="BS74" s="155" t="str">
        <f>IF('Itemized Order'!BS77="","",'Itemized Order'!BS77)</f>
        <v/>
      </c>
      <c r="BU74" s="155" t="str">
        <f>IF('Itemized Order'!BU77="","",'Itemized Order'!BU77)</f>
        <v/>
      </c>
      <c r="BV74" s="155" t="str">
        <f>IF('Itemized Order'!BV77="","",'Itemized Order'!BV77)</f>
        <v/>
      </c>
      <c r="BW74" s="155" t="str">
        <f>IF('Itemized Order'!BW77="","",'Itemized Order'!BW77)</f>
        <v/>
      </c>
      <c r="BX74" s="155" t="str">
        <f>IF('Itemized Order'!BX77="","",'Itemized Order'!BX77)</f>
        <v/>
      </c>
      <c r="BY74" s="155" t="str">
        <f>IF('Itemized Order'!BY77="","",'Itemized Order'!BY77)</f>
        <v/>
      </c>
      <c r="CA74" s="155" t="str">
        <f>IF('Itemized Order'!CA77="","",'Itemized Order'!CA77)</f>
        <v/>
      </c>
      <c r="CB74" s="155" t="str">
        <f>IF('Itemized Order'!CB77="","",'Itemized Order'!CB77)</f>
        <v/>
      </c>
      <c r="CC74" s="155" t="str">
        <f>IF('Itemized Order'!CC77="","",'Itemized Order'!CC77)</f>
        <v/>
      </c>
      <c r="CD74" s="155" t="str">
        <f>IF('Itemized Order'!CD77="","",'Itemized Order'!CD77)</f>
        <v/>
      </c>
      <c r="CE74" s="155" t="str">
        <f>IF('Itemized Order'!CE77="","",'Itemized Order'!CE77)</f>
        <v/>
      </c>
    </row>
    <row r="75" spans="1:83" x14ac:dyDescent="0.3">
      <c r="A75" s="155" t="str">
        <f>IF('Itemized Order'!A78="","",'Itemized Order'!A78)</f>
        <v/>
      </c>
      <c r="B75" s="155" t="str">
        <f>IF('Itemized Order'!B78="","",'Itemized Order'!B78)</f>
        <v/>
      </c>
      <c r="C75" s="155" t="str">
        <f>IF('Itemized Order'!C78="","",'Itemized Order'!C78)</f>
        <v/>
      </c>
      <c r="D75" s="155" t="str">
        <f>IF('Itemized Order'!D78="","",'Itemized Order'!D78)</f>
        <v/>
      </c>
      <c r="E75" s="183" t="str">
        <f>IF('Itemized Order'!E78="","",'Itemized Order'!E78)</f>
        <v/>
      </c>
      <c r="G75" s="155" t="str">
        <f>IF('Itemized Order'!G78="","",'Itemized Order'!G78)</f>
        <v/>
      </c>
      <c r="H75" s="155" t="str">
        <f>IF('Itemized Order'!H78="","",'Itemized Order'!H78)</f>
        <v/>
      </c>
      <c r="I75" s="155" t="str">
        <f>IF('Itemized Order'!I78="","",'Itemized Order'!I78)</f>
        <v/>
      </c>
      <c r="J75" s="155" t="str">
        <f>IF('Itemized Order'!J78="","",'Itemized Order'!J78)</f>
        <v/>
      </c>
      <c r="K75" s="155" t="str">
        <f>IF('Itemized Order'!K78="","",'Itemized Order'!K78)</f>
        <v/>
      </c>
      <c r="M75" s="155" t="str">
        <f>IF('Itemized Order'!M78="","",'Itemized Order'!M78)</f>
        <v/>
      </c>
      <c r="N75" s="155" t="str">
        <f>IF('Itemized Order'!N78="","",'Itemized Order'!N78)</f>
        <v/>
      </c>
      <c r="O75" s="155" t="str">
        <f>IF('Itemized Order'!O78="","",'Itemized Order'!O78)</f>
        <v/>
      </c>
      <c r="P75" s="155" t="str">
        <f>IF('Itemized Order'!P78="","",'Itemized Order'!P78)</f>
        <v/>
      </c>
      <c r="Q75" s="155" t="str">
        <f>IF('Itemized Order'!Q78="","",'Itemized Order'!Q78)</f>
        <v/>
      </c>
      <c r="S75" s="155" t="str">
        <f>IF('Itemized Order'!S78="","",'Itemized Order'!S78)</f>
        <v/>
      </c>
      <c r="T75" s="155" t="str">
        <f>IF('Itemized Order'!T78="","",'Itemized Order'!T78)</f>
        <v/>
      </c>
      <c r="U75" s="155" t="str">
        <f>IF('Itemized Order'!U78="","",'Itemized Order'!U78)</f>
        <v/>
      </c>
      <c r="V75" s="155" t="str">
        <f>IF('Itemized Order'!V78="","",'Itemized Order'!V78)</f>
        <v/>
      </c>
      <c r="W75" s="155" t="str">
        <f>IF('Itemized Order'!W78="","",'Itemized Order'!W78)</f>
        <v/>
      </c>
      <c r="Y75" s="155" t="str">
        <f>IF('Itemized Order'!Y78="","",'Itemized Order'!Y78)</f>
        <v/>
      </c>
      <c r="Z75" s="155" t="str">
        <f>IF('Itemized Order'!Z78="","",'Itemized Order'!Z78)</f>
        <v/>
      </c>
      <c r="AA75" s="155" t="str">
        <f>IF('Itemized Order'!AA78="","",'Itemized Order'!AA78)</f>
        <v/>
      </c>
      <c r="AB75" s="155" t="str">
        <f>IF('Itemized Order'!AB78="","",'Itemized Order'!AB78)</f>
        <v/>
      </c>
      <c r="AC75" s="155" t="str">
        <f>IF('Itemized Order'!AC78="","",'Itemized Order'!AC78)</f>
        <v/>
      </c>
      <c r="AE75" s="155" t="str">
        <f>IF('Itemized Order'!AE78="","",'Itemized Order'!AE78)</f>
        <v/>
      </c>
      <c r="AF75" s="155" t="str">
        <f>IF('Itemized Order'!AF78="","",'Itemized Order'!AF78)</f>
        <v/>
      </c>
      <c r="AG75" s="155" t="str">
        <f>IF('Itemized Order'!AG78="","",'Itemized Order'!AG78)</f>
        <v/>
      </c>
      <c r="AH75" s="155" t="str">
        <f>IF('Itemized Order'!AH78="","",'Itemized Order'!AH78)</f>
        <v/>
      </c>
      <c r="AI75" s="155" t="str">
        <f>IF('Itemized Order'!AI78="","",'Itemized Order'!AI78)</f>
        <v/>
      </c>
      <c r="AK75" s="155" t="str">
        <f>IF('Itemized Order'!AK78="","",'Itemized Order'!AK78)</f>
        <v/>
      </c>
      <c r="AL75" s="155" t="str">
        <f>IF('Itemized Order'!AL78="","",'Itemized Order'!AL78)</f>
        <v/>
      </c>
      <c r="AM75" s="155" t="str">
        <f>IF('Itemized Order'!AM78="","",'Itemized Order'!AM78)</f>
        <v/>
      </c>
      <c r="AN75" s="155" t="str">
        <f>IF('Itemized Order'!AN78="","",'Itemized Order'!AN78)</f>
        <v/>
      </c>
      <c r="AO75" s="155" t="str">
        <f>IF('Itemized Order'!AO78="","",'Itemized Order'!AO78)</f>
        <v/>
      </c>
      <c r="AQ75" s="155" t="str">
        <f>IF('Itemized Order'!AQ78="","",'Itemized Order'!AQ78)</f>
        <v/>
      </c>
      <c r="AR75" s="155" t="str">
        <f>IF('Itemized Order'!AR78="","",'Itemized Order'!AR78)</f>
        <v/>
      </c>
      <c r="AS75" s="155" t="str">
        <f>IF('Itemized Order'!AS78="","",'Itemized Order'!AS78)</f>
        <v/>
      </c>
      <c r="AT75" s="155" t="str">
        <f>IF('Itemized Order'!AT78="","",'Itemized Order'!AT78)</f>
        <v/>
      </c>
      <c r="AU75" s="155" t="str">
        <f>IF('Itemized Order'!AU78="","",'Itemized Order'!AU78)</f>
        <v/>
      </c>
      <c r="AW75" s="155" t="str">
        <f>IF('Itemized Order'!AW78="","",'Itemized Order'!AW78)</f>
        <v/>
      </c>
      <c r="AX75" s="155" t="str">
        <f>IF('Itemized Order'!AX78="","",'Itemized Order'!AX78)</f>
        <v/>
      </c>
      <c r="AY75" s="155" t="str">
        <f>IF('Itemized Order'!AY78="","",'Itemized Order'!AY78)</f>
        <v/>
      </c>
      <c r="AZ75" s="155" t="str">
        <f>IF('Itemized Order'!AZ78="","",'Itemized Order'!AZ78)</f>
        <v/>
      </c>
      <c r="BA75" s="155" t="str">
        <f>IF('Itemized Order'!BA78="","",'Itemized Order'!BA78)</f>
        <v/>
      </c>
      <c r="BC75" s="155" t="str">
        <f>IF('Itemized Order'!BC78="","",'Itemized Order'!BC78)</f>
        <v/>
      </c>
      <c r="BD75" s="155" t="str">
        <f>IF('Itemized Order'!BD78="","",'Itemized Order'!BD78)</f>
        <v/>
      </c>
      <c r="BE75" s="155" t="str">
        <f>IF('Itemized Order'!BE78="","",'Itemized Order'!BE78)</f>
        <v/>
      </c>
      <c r="BF75" s="155" t="str">
        <f>IF('Itemized Order'!BF78="","",'Itemized Order'!BF78)</f>
        <v/>
      </c>
      <c r="BG75" s="155" t="str">
        <f>IF('Itemized Order'!BG78="","",'Itemized Order'!BG78)</f>
        <v/>
      </c>
      <c r="BI75" s="155" t="str">
        <f>IF('Itemized Order'!BI78="","",'Itemized Order'!BI78)</f>
        <v/>
      </c>
      <c r="BJ75" s="155" t="str">
        <f>IF('Itemized Order'!BJ78="","",'Itemized Order'!BJ78)</f>
        <v/>
      </c>
      <c r="BK75" s="155" t="str">
        <f>IF('Itemized Order'!BK78="","",'Itemized Order'!BK78)</f>
        <v/>
      </c>
      <c r="BL75" s="155" t="str">
        <f>IF('Itemized Order'!BL78="","",'Itemized Order'!BL78)</f>
        <v/>
      </c>
      <c r="BM75" s="155" t="str">
        <f>IF('Itemized Order'!BM78="","",'Itemized Order'!BM78)</f>
        <v/>
      </c>
      <c r="BO75" s="155" t="str">
        <f>IF('Itemized Order'!BO78="","",'Itemized Order'!BO78)</f>
        <v/>
      </c>
      <c r="BP75" s="155" t="str">
        <f>IF('Itemized Order'!BP78="","",'Itemized Order'!BP78)</f>
        <v/>
      </c>
      <c r="BQ75" s="155" t="str">
        <f>IF('Itemized Order'!BQ78="","",'Itemized Order'!BQ78)</f>
        <v/>
      </c>
      <c r="BR75" s="155" t="str">
        <f>IF('Itemized Order'!BR78="","",'Itemized Order'!BR78)</f>
        <v/>
      </c>
      <c r="BS75" s="155" t="str">
        <f>IF('Itemized Order'!BS78="","",'Itemized Order'!BS78)</f>
        <v/>
      </c>
      <c r="BU75" s="155" t="str">
        <f>IF('Itemized Order'!BU78="","",'Itemized Order'!BU78)</f>
        <v/>
      </c>
      <c r="BV75" s="155" t="str">
        <f>IF('Itemized Order'!BV78="","",'Itemized Order'!BV78)</f>
        <v/>
      </c>
      <c r="BW75" s="155" t="str">
        <f>IF('Itemized Order'!BW78="","",'Itemized Order'!BW78)</f>
        <v/>
      </c>
      <c r="BX75" s="155" t="str">
        <f>IF('Itemized Order'!BX78="","",'Itemized Order'!BX78)</f>
        <v/>
      </c>
      <c r="BY75" s="155" t="str">
        <f>IF('Itemized Order'!BY78="","",'Itemized Order'!BY78)</f>
        <v/>
      </c>
      <c r="CA75" s="155" t="str">
        <f>IF('Itemized Order'!CA78="","",'Itemized Order'!CA78)</f>
        <v/>
      </c>
      <c r="CB75" s="155" t="str">
        <f>IF('Itemized Order'!CB78="","",'Itemized Order'!CB78)</f>
        <v/>
      </c>
      <c r="CC75" s="155" t="str">
        <f>IF('Itemized Order'!CC78="","",'Itemized Order'!CC78)</f>
        <v/>
      </c>
      <c r="CD75" s="155" t="str">
        <f>IF('Itemized Order'!CD78="","",'Itemized Order'!CD78)</f>
        <v/>
      </c>
      <c r="CE75" s="155" t="str">
        <f>IF('Itemized Order'!CE78="","",'Itemized Order'!CE78)</f>
        <v/>
      </c>
    </row>
    <row r="76" spans="1:83" x14ac:dyDescent="0.3">
      <c r="A76" s="155" t="str">
        <f>IF('Itemized Order'!A79="","",'Itemized Order'!A79)</f>
        <v/>
      </c>
      <c r="B76" s="155" t="str">
        <f>IF('Itemized Order'!B79="","",'Itemized Order'!B79)</f>
        <v/>
      </c>
      <c r="C76" s="155" t="str">
        <f>IF('Itemized Order'!C79="","",'Itemized Order'!C79)</f>
        <v/>
      </c>
      <c r="D76" s="155" t="str">
        <f>IF('Itemized Order'!D79="","",'Itemized Order'!D79)</f>
        <v/>
      </c>
      <c r="E76" s="183" t="str">
        <f>IF('Itemized Order'!E79="","",'Itemized Order'!E79)</f>
        <v/>
      </c>
      <c r="G76" s="155" t="str">
        <f>IF('Itemized Order'!G79="","",'Itemized Order'!G79)</f>
        <v/>
      </c>
      <c r="H76" s="155" t="str">
        <f>IF('Itemized Order'!H79="","",'Itemized Order'!H79)</f>
        <v/>
      </c>
      <c r="I76" s="155" t="str">
        <f>IF('Itemized Order'!I79="","",'Itemized Order'!I79)</f>
        <v/>
      </c>
      <c r="J76" s="155" t="str">
        <f>IF('Itemized Order'!J79="","",'Itemized Order'!J79)</f>
        <v/>
      </c>
      <c r="K76" s="155" t="str">
        <f>IF('Itemized Order'!K79="","",'Itemized Order'!K79)</f>
        <v/>
      </c>
      <c r="M76" s="155" t="str">
        <f>IF('Itemized Order'!M79="","",'Itemized Order'!M79)</f>
        <v/>
      </c>
      <c r="N76" s="155" t="str">
        <f>IF('Itemized Order'!N79="","",'Itemized Order'!N79)</f>
        <v/>
      </c>
      <c r="O76" s="155" t="str">
        <f>IF('Itemized Order'!O79="","",'Itemized Order'!O79)</f>
        <v/>
      </c>
      <c r="P76" s="155" t="str">
        <f>IF('Itemized Order'!P79="","",'Itemized Order'!P79)</f>
        <v/>
      </c>
      <c r="Q76" s="155" t="str">
        <f>IF('Itemized Order'!Q79="","",'Itemized Order'!Q79)</f>
        <v/>
      </c>
      <c r="S76" s="155" t="str">
        <f>IF('Itemized Order'!S79="","",'Itemized Order'!S79)</f>
        <v/>
      </c>
      <c r="T76" s="155" t="str">
        <f>IF('Itemized Order'!T79="","",'Itemized Order'!T79)</f>
        <v/>
      </c>
      <c r="U76" s="155" t="str">
        <f>IF('Itemized Order'!U79="","",'Itemized Order'!U79)</f>
        <v/>
      </c>
      <c r="V76" s="155" t="str">
        <f>IF('Itemized Order'!V79="","",'Itemized Order'!V79)</f>
        <v/>
      </c>
      <c r="W76" s="155" t="str">
        <f>IF('Itemized Order'!W79="","",'Itemized Order'!W79)</f>
        <v/>
      </c>
      <c r="Y76" s="155" t="str">
        <f>IF('Itemized Order'!Y79="","",'Itemized Order'!Y79)</f>
        <v/>
      </c>
      <c r="Z76" s="155" t="str">
        <f>IF('Itemized Order'!Z79="","",'Itemized Order'!Z79)</f>
        <v/>
      </c>
      <c r="AA76" s="155" t="str">
        <f>IF('Itemized Order'!AA79="","",'Itemized Order'!AA79)</f>
        <v/>
      </c>
      <c r="AB76" s="155" t="str">
        <f>IF('Itemized Order'!AB79="","",'Itemized Order'!AB79)</f>
        <v/>
      </c>
      <c r="AC76" s="155" t="str">
        <f>IF('Itemized Order'!AC79="","",'Itemized Order'!AC79)</f>
        <v/>
      </c>
      <c r="AE76" s="155" t="str">
        <f>IF('Itemized Order'!AE79="","",'Itemized Order'!AE79)</f>
        <v/>
      </c>
      <c r="AF76" s="155" t="str">
        <f>IF('Itemized Order'!AF79="","",'Itemized Order'!AF79)</f>
        <v/>
      </c>
      <c r="AG76" s="155" t="str">
        <f>IF('Itemized Order'!AG79="","",'Itemized Order'!AG79)</f>
        <v/>
      </c>
      <c r="AH76" s="155" t="str">
        <f>IF('Itemized Order'!AH79="","",'Itemized Order'!AH79)</f>
        <v/>
      </c>
      <c r="AI76" s="155" t="str">
        <f>IF('Itemized Order'!AI79="","",'Itemized Order'!AI79)</f>
        <v/>
      </c>
      <c r="AK76" s="155" t="str">
        <f>IF('Itemized Order'!AK79="","",'Itemized Order'!AK79)</f>
        <v/>
      </c>
      <c r="AL76" s="155" t="str">
        <f>IF('Itemized Order'!AL79="","",'Itemized Order'!AL79)</f>
        <v/>
      </c>
      <c r="AM76" s="155" t="str">
        <f>IF('Itemized Order'!AM79="","",'Itemized Order'!AM79)</f>
        <v/>
      </c>
      <c r="AN76" s="155" t="str">
        <f>IF('Itemized Order'!AN79="","",'Itemized Order'!AN79)</f>
        <v/>
      </c>
      <c r="AO76" s="155" t="str">
        <f>IF('Itemized Order'!AO79="","",'Itemized Order'!AO79)</f>
        <v/>
      </c>
      <c r="AQ76" s="155" t="str">
        <f>IF('Itemized Order'!AQ79="","",'Itemized Order'!AQ79)</f>
        <v/>
      </c>
      <c r="AR76" s="155" t="str">
        <f>IF('Itemized Order'!AR79="","",'Itemized Order'!AR79)</f>
        <v/>
      </c>
      <c r="AS76" s="155" t="str">
        <f>IF('Itemized Order'!AS79="","",'Itemized Order'!AS79)</f>
        <v/>
      </c>
      <c r="AT76" s="155" t="str">
        <f>IF('Itemized Order'!AT79="","",'Itemized Order'!AT79)</f>
        <v/>
      </c>
      <c r="AU76" s="155" t="str">
        <f>IF('Itemized Order'!AU79="","",'Itemized Order'!AU79)</f>
        <v/>
      </c>
      <c r="AW76" s="155" t="str">
        <f>IF('Itemized Order'!AW79="","",'Itemized Order'!AW79)</f>
        <v/>
      </c>
      <c r="AX76" s="155" t="str">
        <f>IF('Itemized Order'!AX79="","",'Itemized Order'!AX79)</f>
        <v/>
      </c>
      <c r="AY76" s="155" t="str">
        <f>IF('Itemized Order'!AY79="","",'Itemized Order'!AY79)</f>
        <v/>
      </c>
      <c r="AZ76" s="155" t="str">
        <f>IF('Itemized Order'!AZ79="","",'Itemized Order'!AZ79)</f>
        <v/>
      </c>
      <c r="BA76" s="155" t="str">
        <f>IF('Itemized Order'!BA79="","",'Itemized Order'!BA79)</f>
        <v/>
      </c>
      <c r="BC76" s="155" t="str">
        <f>IF('Itemized Order'!BC79="","",'Itemized Order'!BC79)</f>
        <v/>
      </c>
      <c r="BD76" s="155" t="str">
        <f>IF('Itemized Order'!BD79="","",'Itemized Order'!BD79)</f>
        <v/>
      </c>
      <c r="BE76" s="155" t="str">
        <f>IF('Itemized Order'!BE79="","",'Itemized Order'!BE79)</f>
        <v/>
      </c>
      <c r="BF76" s="155" t="str">
        <f>IF('Itemized Order'!BF79="","",'Itemized Order'!BF79)</f>
        <v/>
      </c>
      <c r="BG76" s="155" t="str">
        <f>IF('Itemized Order'!BG79="","",'Itemized Order'!BG79)</f>
        <v/>
      </c>
      <c r="BI76" s="155" t="str">
        <f>IF('Itemized Order'!BI79="","",'Itemized Order'!BI79)</f>
        <v/>
      </c>
      <c r="BJ76" s="155" t="str">
        <f>IF('Itemized Order'!BJ79="","",'Itemized Order'!BJ79)</f>
        <v/>
      </c>
      <c r="BK76" s="155" t="str">
        <f>IF('Itemized Order'!BK79="","",'Itemized Order'!BK79)</f>
        <v/>
      </c>
      <c r="BL76" s="155" t="str">
        <f>IF('Itemized Order'!BL79="","",'Itemized Order'!BL79)</f>
        <v/>
      </c>
      <c r="BM76" s="155" t="str">
        <f>IF('Itemized Order'!BM79="","",'Itemized Order'!BM79)</f>
        <v/>
      </c>
      <c r="BO76" s="155" t="str">
        <f>IF('Itemized Order'!BO79="","",'Itemized Order'!BO79)</f>
        <v/>
      </c>
      <c r="BP76" s="155" t="str">
        <f>IF('Itemized Order'!BP79="","",'Itemized Order'!BP79)</f>
        <v/>
      </c>
      <c r="BQ76" s="155" t="str">
        <f>IF('Itemized Order'!BQ79="","",'Itemized Order'!BQ79)</f>
        <v/>
      </c>
      <c r="BR76" s="155" t="str">
        <f>IF('Itemized Order'!BR79="","",'Itemized Order'!BR79)</f>
        <v/>
      </c>
      <c r="BS76" s="155" t="str">
        <f>IF('Itemized Order'!BS79="","",'Itemized Order'!BS79)</f>
        <v/>
      </c>
      <c r="BU76" s="155" t="str">
        <f>IF('Itemized Order'!BU79="","",'Itemized Order'!BU79)</f>
        <v/>
      </c>
      <c r="BV76" s="155" t="str">
        <f>IF('Itemized Order'!BV79="","",'Itemized Order'!BV79)</f>
        <v/>
      </c>
      <c r="BW76" s="155" t="str">
        <f>IF('Itemized Order'!BW79="","",'Itemized Order'!BW79)</f>
        <v/>
      </c>
      <c r="BX76" s="155" t="str">
        <f>IF('Itemized Order'!BX79="","",'Itemized Order'!BX79)</f>
        <v/>
      </c>
      <c r="BY76" s="155" t="str">
        <f>IF('Itemized Order'!BY79="","",'Itemized Order'!BY79)</f>
        <v/>
      </c>
      <c r="CA76" s="155" t="str">
        <f>IF('Itemized Order'!CA79="","",'Itemized Order'!CA79)</f>
        <v/>
      </c>
      <c r="CB76" s="155" t="str">
        <f>IF('Itemized Order'!CB79="","",'Itemized Order'!CB79)</f>
        <v/>
      </c>
      <c r="CC76" s="155" t="str">
        <f>IF('Itemized Order'!CC79="","",'Itemized Order'!CC79)</f>
        <v/>
      </c>
      <c r="CD76" s="155" t="str">
        <f>IF('Itemized Order'!CD79="","",'Itemized Order'!CD79)</f>
        <v/>
      </c>
      <c r="CE76" s="155" t="str">
        <f>IF('Itemized Order'!CE79="","",'Itemized Order'!CE79)</f>
        <v/>
      </c>
    </row>
    <row r="77" spans="1:83" x14ac:dyDescent="0.3">
      <c r="A77" s="155" t="str">
        <f>IF('Itemized Order'!A80="","",'Itemized Order'!A80)</f>
        <v/>
      </c>
      <c r="B77" s="155" t="str">
        <f>IF('Itemized Order'!B80="","",'Itemized Order'!B80)</f>
        <v/>
      </c>
      <c r="C77" s="155" t="str">
        <f>IF('Itemized Order'!C80="","",'Itemized Order'!C80)</f>
        <v/>
      </c>
      <c r="D77" s="155" t="str">
        <f>IF('Itemized Order'!D80="","",'Itemized Order'!D80)</f>
        <v/>
      </c>
      <c r="E77" s="183" t="str">
        <f>IF('Itemized Order'!E80="","",'Itemized Order'!E80)</f>
        <v/>
      </c>
      <c r="G77" s="155" t="str">
        <f>IF('Itemized Order'!G80="","",'Itemized Order'!G80)</f>
        <v/>
      </c>
      <c r="H77" s="155" t="str">
        <f>IF('Itemized Order'!H80="","",'Itemized Order'!H80)</f>
        <v/>
      </c>
      <c r="I77" s="155" t="str">
        <f>IF('Itemized Order'!I80="","",'Itemized Order'!I80)</f>
        <v/>
      </c>
      <c r="J77" s="155" t="str">
        <f>IF('Itemized Order'!J80="","",'Itemized Order'!J80)</f>
        <v/>
      </c>
      <c r="K77" s="155" t="str">
        <f>IF('Itemized Order'!K80="","",'Itemized Order'!K80)</f>
        <v/>
      </c>
      <c r="M77" s="155" t="str">
        <f>IF('Itemized Order'!M80="","",'Itemized Order'!M80)</f>
        <v/>
      </c>
      <c r="N77" s="155" t="str">
        <f>IF('Itemized Order'!N80="","",'Itemized Order'!N80)</f>
        <v/>
      </c>
      <c r="O77" s="155" t="str">
        <f>IF('Itemized Order'!O80="","",'Itemized Order'!O80)</f>
        <v/>
      </c>
      <c r="P77" s="155" t="str">
        <f>IF('Itemized Order'!P80="","",'Itemized Order'!P80)</f>
        <v/>
      </c>
      <c r="Q77" s="155" t="str">
        <f>IF('Itemized Order'!Q80="","",'Itemized Order'!Q80)</f>
        <v/>
      </c>
      <c r="S77" s="155" t="str">
        <f>IF('Itemized Order'!S80="","",'Itemized Order'!S80)</f>
        <v/>
      </c>
      <c r="T77" s="155" t="str">
        <f>IF('Itemized Order'!T80="","",'Itemized Order'!T80)</f>
        <v/>
      </c>
      <c r="U77" s="155" t="str">
        <f>IF('Itemized Order'!U80="","",'Itemized Order'!U80)</f>
        <v/>
      </c>
      <c r="V77" s="155" t="str">
        <f>IF('Itemized Order'!V80="","",'Itemized Order'!V80)</f>
        <v/>
      </c>
      <c r="W77" s="155" t="str">
        <f>IF('Itemized Order'!W80="","",'Itemized Order'!W80)</f>
        <v/>
      </c>
      <c r="Y77" s="155" t="str">
        <f>IF('Itemized Order'!Y80="","",'Itemized Order'!Y80)</f>
        <v/>
      </c>
      <c r="Z77" s="155" t="str">
        <f>IF('Itemized Order'!Z80="","",'Itemized Order'!Z80)</f>
        <v/>
      </c>
      <c r="AA77" s="155" t="str">
        <f>IF('Itemized Order'!AA80="","",'Itemized Order'!AA80)</f>
        <v/>
      </c>
      <c r="AB77" s="155" t="str">
        <f>IF('Itemized Order'!AB80="","",'Itemized Order'!AB80)</f>
        <v/>
      </c>
      <c r="AC77" s="155" t="str">
        <f>IF('Itemized Order'!AC80="","",'Itemized Order'!AC80)</f>
        <v/>
      </c>
      <c r="AE77" s="155" t="str">
        <f>IF('Itemized Order'!AE80="","",'Itemized Order'!AE80)</f>
        <v/>
      </c>
      <c r="AF77" s="155" t="str">
        <f>IF('Itemized Order'!AF80="","",'Itemized Order'!AF80)</f>
        <v/>
      </c>
      <c r="AG77" s="155" t="str">
        <f>IF('Itemized Order'!AG80="","",'Itemized Order'!AG80)</f>
        <v/>
      </c>
      <c r="AH77" s="155" t="str">
        <f>IF('Itemized Order'!AH80="","",'Itemized Order'!AH80)</f>
        <v/>
      </c>
      <c r="AI77" s="155" t="str">
        <f>IF('Itemized Order'!AI80="","",'Itemized Order'!AI80)</f>
        <v/>
      </c>
      <c r="AK77" s="155" t="str">
        <f>IF('Itemized Order'!AK80="","",'Itemized Order'!AK80)</f>
        <v/>
      </c>
      <c r="AL77" s="155" t="str">
        <f>IF('Itemized Order'!AL80="","",'Itemized Order'!AL80)</f>
        <v/>
      </c>
      <c r="AM77" s="155" t="str">
        <f>IF('Itemized Order'!AM80="","",'Itemized Order'!AM80)</f>
        <v/>
      </c>
      <c r="AN77" s="155" t="str">
        <f>IF('Itemized Order'!AN80="","",'Itemized Order'!AN80)</f>
        <v/>
      </c>
      <c r="AO77" s="155" t="str">
        <f>IF('Itemized Order'!AO80="","",'Itemized Order'!AO80)</f>
        <v/>
      </c>
      <c r="AQ77" s="155" t="str">
        <f>IF('Itemized Order'!AQ80="","",'Itemized Order'!AQ80)</f>
        <v/>
      </c>
      <c r="AR77" s="155" t="str">
        <f>IF('Itemized Order'!AR80="","",'Itemized Order'!AR80)</f>
        <v/>
      </c>
      <c r="AS77" s="155" t="str">
        <f>IF('Itemized Order'!AS80="","",'Itemized Order'!AS80)</f>
        <v/>
      </c>
      <c r="AT77" s="155" t="str">
        <f>IF('Itemized Order'!AT80="","",'Itemized Order'!AT80)</f>
        <v/>
      </c>
      <c r="AU77" s="155" t="str">
        <f>IF('Itemized Order'!AU80="","",'Itemized Order'!AU80)</f>
        <v/>
      </c>
      <c r="AW77" s="155" t="str">
        <f>IF('Itemized Order'!AW80="","",'Itemized Order'!AW80)</f>
        <v/>
      </c>
      <c r="AX77" s="155" t="str">
        <f>IF('Itemized Order'!AX80="","",'Itemized Order'!AX80)</f>
        <v/>
      </c>
      <c r="AY77" s="155" t="str">
        <f>IF('Itemized Order'!AY80="","",'Itemized Order'!AY80)</f>
        <v/>
      </c>
      <c r="AZ77" s="155" t="str">
        <f>IF('Itemized Order'!AZ80="","",'Itemized Order'!AZ80)</f>
        <v/>
      </c>
      <c r="BA77" s="155" t="str">
        <f>IF('Itemized Order'!BA80="","",'Itemized Order'!BA80)</f>
        <v/>
      </c>
      <c r="BC77" s="155" t="str">
        <f>IF('Itemized Order'!BC80="","",'Itemized Order'!BC80)</f>
        <v/>
      </c>
      <c r="BD77" s="155" t="str">
        <f>IF('Itemized Order'!BD80="","",'Itemized Order'!BD80)</f>
        <v/>
      </c>
      <c r="BE77" s="155" t="str">
        <f>IF('Itemized Order'!BE80="","",'Itemized Order'!BE80)</f>
        <v/>
      </c>
      <c r="BF77" s="155" t="str">
        <f>IF('Itemized Order'!BF80="","",'Itemized Order'!BF80)</f>
        <v/>
      </c>
      <c r="BG77" s="155" t="str">
        <f>IF('Itemized Order'!BG80="","",'Itemized Order'!BG80)</f>
        <v/>
      </c>
      <c r="BI77" s="155" t="str">
        <f>IF('Itemized Order'!BI80="","",'Itemized Order'!BI80)</f>
        <v/>
      </c>
      <c r="BJ77" s="155" t="str">
        <f>IF('Itemized Order'!BJ80="","",'Itemized Order'!BJ80)</f>
        <v/>
      </c>
      <c r="BK77" s="155" t="str">
        <f>IF('Itemized Order'!BK80="","",'Itemized Order'!BK80)</f>
        <v/>
      </c>
      <c r="BL77" s="155" t="str">
        <f>IF('Itemized Order'!BL80="","",'Itemized Order'!BL80)</f>
        <v/>
      </c>
      <c r="BM77" s="155" t="str">
        <f>IF('Itemized Order'!BM80="","",'Itemized Order'!BM80)</f>
        <v/>
      </c>
      <c r="BO77" s="155" t="str">
        <f>IF('Itemized Order'!BO80="","",'Itemized Order'!BO80)</f>
        <v/>
      </c>
      <c r="BP77" s="155" t="str">
        <f>IF('Itemized Order'!BP80="","",'Itemized Order'!BP80)</f>
        <v/>
      </c>
      <c r="BQ77" s="155" t="str">
        <f>IF('Itemized Order'!BQ80="","",'Itemized Order'!BQ80)</f>
        <v/>
      </c>
      <c r="BR77" s="155" t="str">
        <f>IF('Itemized Order'!BR80="","",'Itemized Order'!BR80)</f>
        <v/>
      </c>
      <c r="BS77" s="155" t="str">
        <f>IF('Itemized Order'!BS80="","",'Itemized Order'!BS80)</f>
        <v/>
      </c>
      <c r="BU77" s="155" t="str">
        <f>IF('Itemized Order'!BU80="","",'Itemized Order'!BU80)</f>
        <v/>
      </c>
      <c r="BV77" s="155" t="str">
        <f>IF('Itemized Order'!BV80="","",'Itemized Order'!BV80)</f>
        <v/>
      </c>
      <c r="BW77" s="155" t="str">
        <f>IF('Itemized Order'!BW80="","",'Itemized Order'!BW80)</f>
        <v/>
      </c>
      <c r="BX77" s="155" t="str">
        <f>IF('Itemized Order'!BX80="","",'Itemized Order'!BX80)</f>
        <v/>
      </c>
      <c r="BY77" s="155" t="str">
        <f>IF('Itemized Order'!BY80="","",'Itemized Order'!BY80)</f>
        <v/>
      </c>
      <c r="CA77" s="155" t="str">
        <f>IF('Itemized Order'!CA80="","",'Itemized Order'!CA80)</f>
        <v/>
      </c>
      <c r="CB77" s="155" t="str">
        <f>IF('Itemized Order'!CB80="","",'Itemized Order'!CB80)</f>
        <v/>
      </c>
      <c r="CC77" s="155" t="str">
        <f>IF('Itemized Order'!CC80="","",'Itemized Order'!CC80)</f>
        <v/>
      </c>
      <c r="CD77" s="155" t="str">
        <f>IF('Itemized Order'!CD80="","",'Itemized Order'!CD80)</f>
        <v/>
      </c>
      <c r="CE77" s="155" t="str">
        <f>IF('Itemized Order'!CE80="","",'Itemized Order'!CE80)</f>
        <v/>
      </c>
    </row>
    <row r="78" spans="1:83" x14ac:dyDescent="0.3">
      <c r="A78" s="155" t="str">
        <f>IF('Itemized Order'!A81="","",'Itemized Order'!A81)</f>
        <v/>
      </c>
      <c r="B78" s="155" t="str">
        <f>IF('Itemized Order'!B81="","",'Itemized Order'!B81)</f>
        <v/>
      </c>
      <c r="C78" s="155" t="str">
        <f>IF('Itemized Order'!C81="","",'Itemized Order'!C81)</f>
        <v/>
      </c>
      <c r="D78" s="155" t="str">
        <f>IF('Itemized Order'!D81="","",'Itemized Order'!D81)</f>
        <v/>
      </c>
      <c r="E78" s="183" t="str">
        <f>IF('Itemized Order'!E81="","",'Itemized Order'!E81)</f>
        <v/>
      </c>
      <c r="G78" s="155" t="str">
        <f>IF('Itemized Order'!G81="","",'Itemized Order'!G81)</f>
        <v/>
      </c>
      <c r="H78" s="155" t="str">
        <f>IF('Itemized Order'!H81="","",'Itemized Order'!H81)</f>
        <v/>
      </c>
      <c r="I78" s="155" t="str">
        <f>IF('Itemized Order'!I81="","",'Itemized Order'!I81)</f>
        <v/>
      </c>
      <c r="J78" s="155" t="str">
        <f>IF('Itemized Order'!J81="","",'Itemized Order'!J81)</f>
        <v/>
      </c>
      <c r="K78" s="155" t="str">
        <f>IF('Itemized Order'!K81="","",'Itemized Order'!K81)</f>
        <v/>
      </c>
      <c r="M78" s="155" t="str">
        <f>IF('Itemized Order'!M81="","",'Itemized Order'!M81)</f>
        <v/>
      </c>
      <c r="N78" s="155" t="str">
        <f>IF('Itemized Order'!N81="","",'Itemized Order'!N81)</f>
        <v/>
      </c>
      <c r="O78" s="155" t="str">
        <f>IF('Itemized Order'!O81="","",'Itemized Order'!O81)</f>
        <v/>
      </c>
      <c r="P78" s="155" t="str">
        <f>IF('Itemized Order'!P81="","",'Itemized Order'!P81)</f>
        <v/>
      </c>
      <c r="Q78" s="155" t="str">
        <f>IF('Itemized Order'!Q81="","",'Itemized Order'!Q81)</f>
        <v/>
      </c>
      <c r="S78" s="155" t="str">
        <f>IF('Itemized Order'!S81="","",'Itemized Order'!S81)</f>
        <v/>
      </c>
      <c r="T78" s="155" t="str">
        <f>IF('Itemized Order'!T81="","",'Itemized Order'!T81)</f>
        <v/>
      </c>
      <c r="U78" s="155" t="str">
        <f>IF('Itemized Order'!U81="","",'Itemized Order'!U81)</f>
        <v/>
      </c>
      <c r="V78" s="155" t="str">
        <f>IF('Itemized Order'!V81="","",'Itemized Order'!V81)</f>
        <v/>
      </c>
      <c r="W78" s="155" t="str">
        <f>IF('Itemized Order'!W81="","",'Itemized Order'!W81)</f>
        <v/>
      </c>
      <c r="Y78" s="155" t="str">
        <f>IF('Itemized Order'!Y81="","",'Itemized Order'!Y81)</f>
        <v/>
      </c>
      <c r="Z78" s="155" t="str">
        <f>IF('Itemized Order'!Z81="","",'Itemized Order'!Z81)</f>
        <v/>
      </c>
      <c r="AA78" s="155" t="str">
        <f>IF('Itemized Order'!AA81="","",'Itemized Order'!AA81)</f>
        <v/>
      </c>
      <c r="AB78" s="155" t="str">
        <f>IF('Itemized Order'!AB81="","",'Itemized Order'!AB81)</f>
        <v/>
      </c>
      <c r="AC78" s="155" t="str">
        <f>IF('Itemized Order'!AC81="","",'Itemized Order'!AC81)</f>
        <v/>
      </c>
      <c r="AE78" s="155" t="str">
        <f>IF('Itemized Order'!AE81="","",'Itemized Order'!AE81)</f>
        <v/>
      </c>
      <c r="AF78" s="155" t="str">
        <f>IF('Itemized Order'!AF81="","",'Itemized Order'!AF81)</f>
        <v/>
      </c>
      <c r="AG78" s="155" t="str">
        <f>IF('Itemized Order'!AG81="","",'Itemized Order'!AG81)</f>
        <v/>
      </c>
      <c r="AH78" s="155" t="str">
        <f>IF('Itemized Order'!AH81="","",'Itemized Order'!AH81)</f>
        <v/>
      </c>
      <c r="AI78" s="155" t="str">
        <f>IF('Itemized Order'!AI81="","",'Itemized Order'!AI81)</f>
        <v/>
      </c>
      <c r="AK78" s="155" t="str">
        <f>IF('Itemized Order'!AK81="","",'Itemized Order'!AK81)</f>
        <v/>
      </c>
      <c r="AL78" s="155" t="str">
        <f>IF('Itemized Order'!AL81="","",'Itemized Order'!AL81)</f>
        <v/>
      </c>
      <c r="AM78" s="155" t="str">
        <f>IF('Itemized Order'!AM81="","",'Itemized Order'!AM81)</f>
        <v/>
      </c>
      <c r="AN78" s="155" t="str">
        <f>IF('Itemized Order'!AN81="","",'Itemized Order'!AN81)</f>
        <v/>
      </c>
      <c r="AO78" s="155" t="str">
        <f>IF('Itemized Order'!AO81="","",'Itemized Order'!AO81)</f>
        <v/>
      </c>
      <c r="AQ78" s="155" t="str">
        <f>IF('Itemized Order'!AQ81="","",'Itemized Order'!AQ81)</f>
        <v/>
      </c>
      <c r="AR78" s="155" t="str">
        <f>IF('Itemized Order'!AR81="","",'Itemized Order'!AR81)</f>
        <v/>
      </c>
      <c r="AS78" s="155" t="str">
        <f>IF('Itemized Order'!AS81="","",'Itemized Order'!AS81)</f>
        <v/>
      </c>
      <c r="AT78" s="155" t="str">
        <f>IF('Itemized Order'!AT81="","",'Itemized Order'!AT81)</f>
        <v/>
      </c>
      <c r="AU78" s="155" t="str">
        <f>IF('Itemized Order'!AU81="","",'Itemized Order'!AU81)</f>
        <v/>
      </c>
      <c r="AW78" s="155" t="str">
        <f>IF('Itemized Order'!AW81="","",'Itemized Order'!AW81)</f>
        <v/>
      </c>
      <c r="AX78" s="155" t="str">
        <f>IF('Itemized Order'!AX81="","",'Itemized Order'!AX81)</f>
        <v/>
      </c>
      <c r="AY78" s="155" t="str">
        <f>IF('Itemized Order'!AY81="","",'Itemized Order'!AY81)</f>
        <v/>
      </c>
      <c r="AZ78" s="155" t="str">
        <f>IF('Itemized Order'!AZ81="","",'Itemized Order'!AZ81)</f>
        <v/>
      </c>
      <c r="BA78" s="155" t="str">
        <f>IF('Itemized Order'!BA81="","",'Itemized Order'!BA81)</f>
        <v/>
      </c>
      <c r="BC78" s="155" t="str">
        <f>IF('Itemized Order'!BC81="","",'Itemized Order'!BC81)</f>
        <v/>
      </c>
      <c r="BD78" s="155" t="str">
        <f>IF('Itemized Order'!BD81="","",'Itemized Order'!BD81)</f>
        <v/>
      </c>
      <c r="BE78" s="155" t="str">
        <f>IF('Itemized Order'!BE81="","",'Itemized Order'!BE81)</f>
        <v/>
      </c>
      <c r="BF78" s="155" t="str">
        <f>IF('Itemized Order'!BF81="","",'Itemized Order'!BF81)</f>
        <v/>
      </c>
      <c r="BG78" s="155" t="str">
        <f>IF('Itemized Order'!BG81="","",'Itemized Order'!BG81)</f>
        <v/>
      </c>
      <c r="BI78" s="155" t="str">
        <f>IF('Itemized Order'!BI81="","",'Itemized Order'!BI81)</f>
        <v/>
      </c>
      <c r="BJ78" s="155" t="str">
        <f>IF('Itemized Order'!BJ81="","",'Itemized Order'!BJ81)</f>
        <v/>
      </c>
      <c r="BK78" s="155" t="str">
        <f>IF('Itemized Order'!BK81="","",'Itemized Order'!BK81)</f>
        <v/>
      </c>
      <c r="BL78" s="155" t="str">
        <f>IF('Itemized Order'!BL81="","",'Itemized Order'!BL81)</f>
        <v/>
      </c>
      <c r="BM78" s="155" t="str">
        <f>IF('Itemized Order'!BM81="","",'Itemized Order'!BM81)</f>
        <v/>
      </c>
      <c r="BO78" s="155" t="str">
        <f>IF('Itemized Order'!BO81="","",'Itemized Order'!BO81)</f>
        <v/>
      </c>
      <c r="BP78" s="155" t="str">
        <f>IF('Itemized Order'!BP81="","",'Itemized Order'!BP81)</f>
        <v/>
      </c>
      <c r="BQ78" s="155" t="str">
        <f>IF('Itemized Order'!BQ81="","",'Itemized Order'!BQ81)</f>
        <v/>
      </c>
      <c r="BR78" s="155" t="str">
        <f>IF('Itemized Order'!BR81="","",'Itemized Order'!BR81)</f>
        <v/>
      </c>
      <c r="BS78" s="155" t="str">
        <f>IF('Itemized Order'!BS81="","",'Itemized Order'!BS81)</f>
        <v/>
      </c>
      <c r="BU78" s="155" t="str">
        <f>IF('Itemized Order'!BU81="","",'Itemized Order'!BU81)</f>
        <v/>
      </c>
      <c r="BV78" s="155" t="str">
        <f>IF('Itemized Order'!BV81="","",'Itemized Order'!BV81)</f>
        <v/>
      </c>
      <c r="BW78" s="155" t="str">
        <f>IF('Itemized Order'!BW81="","",'Itemized Order'!BW81)</f>
        <v/>
      </c>
      <c r="BX78" s="155" t="str">
        <f>IF('Itemized Order'!BX81="","",'Itemized Order'!BX81)</f>
        <v/>
      </c>
      <c r="BY78" s="155" t="str">
        <f>IF('Itemized Order'!BY81="","",'Itemized Order'!BY81)</f>
        <v/>
      </c>
      <c r="CA78" s="155" t="str">
        <f>IF('Itemized Order'!CA81="","",'Itemized Order'!CA81)</f>
        <v/>
      </c>
      <c r="CB78" s="155" t="str">
        <f>IF('Itemized Order'!CB81="","",'Itemized Order'!CB81)</f>
        <v/>
      </c>
      <c r="CC78" s="155" t="str">
        <f>IF('Itemized Order'!CC81="","",'Itemized Order'!CC81)</f>
        <v/>
      </c>
      <c r="CD78" s="155" t="str">
        <f>IF('Itemized Order'!CD81="","",'Itemized Order'!CD81)</f>
        <v/>
      </c>
      <c r="CE78" s="155" t="str">
        <f>IF('Itemized Order'!CE81="","",'Itemized Order'!CE81)</f>
        <v/>
      </c>
    </row>
    <row r="79" spans="1:83" x14ac:dyDescent="0.3">
      <c r="A79" s="155" t="str">
        <f>IF('Itemized Order'!A82="","",'Itemized Order'!A82)</f>
        <v/>
      </c>
      <c r="B79" s="155" t="str">
        <f>IF('Itemized Order'!B82="","",'Itemized Order'!B82)</f>
        <v/>
      </c>
      <c r="C79" s="155" t="str">
        <f>IF('Itemized Order'!C82="","",'Itemized Order'!C82)</f>
        <v/>
      </c>
      <c r="D79" s="155" t="str">
        <f>IF('Itemized Order'!D82="","",'Itemized Order'!D82)</f>
        <v/>
      </c>
      <c r="E79" s="183" t="str">
        <f>IF('Itemized Order'!E82="","",'Itemized Order'!E82)</f>
        <v/>
      </c>
      <c r="G79" s="155" t="str">
        <f>IF('Itemized Order'!G82="","",'Itemized Order'!G82)</f>
        <v/>
      </c>
      <c r="H79" s="155" t="str">
        <f>IF('Itemized Order'!H82="","",'Itemized Order'!H82)</f>
        <v/>
      </c>
      <c r="I79" s="155" t="str">
        <f>IF('Itemized Order'!I82="","",'Itemized Order'!I82)</f>
        <v/>
      </c>
      <c r="J79" s="155" t="str">
        <f>IF('Itemized Order'!J82="","",'Itemized Order'!J82)</f>
        <v/>
      </c>
      <c r="K79" s="155" t="str">
        <f>IF('Itemized Order'!K82="","",'Itemized Order'!K82)</f>
        <v/>
      </c>
      <c r="M79" s="155" t="str">
        <f>IF('Itemized Order'!M82="","",'Itemized Order'!M82)</f>
        <v/>
      </c>
      <c r="N79" s="155" t="str">
        <f>IF('Itemized Order'!N82="","",'Itemized Order'!N82)</f>
        <v/>
      </c>
      <c r="O79" s="155" t="str">
        <f>IF('Itemized Order'!O82="","",'Itemized Order'!O82)</f>
        <v/>
      </c>
      <c r="P79" s="155" t="str">
        <f>IF('Itemized Order'!P82="","",'Itemized Order'!P82)</f>
        <v/>
      </c>
      <c r="Q79" s="155" t="str">
        <f>IF('Itemized Order'!Q82="","",'Itemized Order'!Q82)</f>
        <v/>
      </c>
      <c r="S79" s="155" t="str">
        <f>IF('Itemized Order'!S82="","",'Itemized Order'!S82)</f>
        <v/>
      </c>
      <c r="T79" s="155" t="str">
        <f>IF('Itemized Order'!T82="","",'Itemized Order'!T82)</f>
        <v/>
      </c>
      <c r="U79" s="155" t="str">
        <f>IF('Itemized Order'!U82="","",'Itemized Order'!U82)</f>
        <v/>
      </c>
      <c r="V79" s="155" t="str">
        <f>IF('Itemized Order'!V82="","",'Itemized Order'!V82)</f>
        <v/>
      </c>
      <c r="W79" s="155" t="str">
        <f>IF('Itemized Order'!W82="","",'Itemized Order'!W82)</f>
        <v/>
      </c>
      <c r="Y79" s="155" t="str">
        <f>IF('Itemized Order'!Y82="","",'Itemized Order'!Y82)</f>
        <v/>
      </c>
      <c r="Z79" s="155" t="str">
        <f>IF('Itemized Order'!Z82="","",'Itemized Order'!Z82)</f>
        <v/>
      </c>
      <c r="AA79" s="155" t="str">
        <f>IF('Itemized Order'!AA82="","",'Itemized Order'!AA82)</f>
        <v/>
      </c>
      <c r="AB79" s="155" t="str">
        <f>IF('Itemized Order'!AB82="","",'Itemized Order'!AB82)</f>
        <v/>
      </c>
      <c r="AC79" s="155" t="str">
        <f>IF('Itemized Order'!AC82="","",'Itemized Order'!AC82)</f>
        <v/>
      </c>
      <c r="AE79" s="155" t="str">
        <f>IF('Itemized Order'!AE82="","",'Itemized Order'!AE82)</f>
        <v/>
      </c>
      <c r="AF79" s="155" t="str">
        <f>IF('Itemized Order'!AF82="","",'Itemized Order'!AF82)</f>
        <v/>
      </c>
      <c r="AG79" s="155" t="str">
        <f>IF('Itemized Order'!AG82="","",'Itemized Order'!AG82)</f>
        <v/>
      </c>
      <c r="AH79" s="155" t="str">
        <f>IF('Itemized Order'!AH82="","",'Itemized Order'!AH82)</f>
        <v/>
      </c>
      <c r="AI79" s="155" t="str">
        <f>IF('Itemized Order'!AI82="","",'Itemized Order'!AI82)</f>
        <v/>
      </c>
      <c r="AK79" s="155" t="str">
        <f>IF('Itemized Order'!AK82="","",'Itemized Order'!AK82)</f>
        <v/>
      </c>
      <c r="AL79" s="155" t="str">
        <f>IF('Itemized Order'!AL82="","",'Itemized Order'!AL82)</f>
        <v/>
      </c>
      <c r="AM79" s="155" t="str">
        <f>IF('Itemized Order'!AM82="","",'Itemized Order'!AM82)</f>
        <v/>
      </c>
      <c r="AN79" s="155" t="str">
        <f>IF('Itemized Order'!AN82="","",'Itemized Order'!AN82)</f>
        <v/>
      </c>
      <c r="AO79" s="155" t="str">
        <f>IF('Itemized Order'!AO82="","",'Itemized Order'!AO82)</f>
        <v/>
      </c>
      <c r="AQ79" s="155" t="str">
        <f>IF('Itemized Order'!AQ82="","",'Itemized Order'!AQ82)</f>
        <v/>
      </c>
      <c r="AR79" s="155" t="str">
        <f>IF('Itemized Order'!AR82="","",'Itemized Order'!AR82)</f>
        <v/>
      </c>
      <c r="AS79" s="155" t="str">
        <f>IF('Itemized Order'!AS82="","",'Itemized Order'!AS82)</f>
        <v/>
      </c>
      <c r="AT79" s="155" t="str">
        <f>IF('Itemized Order'!AT82="","",'Itemized Order'!AT82)</f>
        <v/>
      </c>
      <c r="AU79" s="155" t="str">
        <f>IF('Itemized Order'!AU82="","",'Itemized Order'!AU82)</f>
        <v/>
      </c>
      <c r="AW79" s="155" t="str">
        <f>IF('Itemized Order'!AW82="","",'Itemized Order'!AW82)</f>
        <v/>
      </c>
      <c r="AX79" s="155" t="str">
        <f>IF('Itemized Order'!AX82="","",'Itemized Order'!AX82)</f>
        <v/>
      </c>
      <c r="AY79" s="155" t="str">
        <f>IF('Itemized Order'!AY82="","",'Itemized Order'!AY82)</f>
        <v/>
      </c>
      <c r="AZ79" s="155" t="str">
        <f>IF('Itemized Order'!AZ82="","",'Itemized Order'!AZ82)</f>
        <v/>
      </c>
      <c r="BA79" s="155" t="str">
        <f>IF('Itemized Order'!BA82="","",'Itemized Order'!BA82)</f>
        <v/>
      </c>
      <c r="BC79" s="155" t="str">
        <f>IF('Itemized Order'!BC82="","",'Itemized Order'!BC82)</f>
        <v/>
      </c>
      <c r="BD79" s="155" t="str">
        <f>IF('Itemized Order'!BD82="","",'Itemized Order'!BD82)</f>
        <v/>
      </c>
      <c r="BE79" s="155" t="str">
        <f>IF('Itemized Order'!BE82="","",'Itemized Order'!BE82)</f>
        <v/>
      </c>
      <c r="BF79" s="155" t="str">
        <f>IF('Itemized Order'!BF82="","",'Itemized Order'!BF82)</f>
        <v/>
      </c>
      <c r="BG79" s="155" t="str">
        <f>IF('Itemized Order'!BG82="","",'Itemized Order'!BG82)</f>
        <v/>
      </c>
      <c r="BI79" s="155" t="str">
        <f>IF('Itemized Order'!BI82="","",'Itemized Order'!BI82)</f>
        <v/>
      </c>
      <c r="BJ79" s="155" t="str">
        <f>IF('Itemized Order'!BJ82="","",'Itemized Order'!BJ82)</f>
        <v/>
      </c>
      <c r="BK79" s="155" t="str">
        <f>IF('Itemized Order'!BK82="","",'Itemized Order'!BK82)</f>
        <v/>
      </c>
      <c r="BL79" s="155" t="str">
        <f>IF('Itemized Order'!BL82="","",'Itemized Order'!BL82)</f>
        <v/>
      </c>
      <c r="BM79" s="155" t="str">
        <f>IF('Itemized Order'!BM82="","",'Itemized Order'!BM82)</f>
        <v/>
      </c>
      <c r="BO79" s="155" t="str">
        <f>IF('Itemized Order'!BO82="","",'Itemized Order'!BO82)</f>
        <v/>
      </c>
      <c r="BP79" s="155" t="str">
        <f>IF('Itemized Order'!BP82="","",'Itemized Order'!BP82)</f>
        <v/>
      </c>
      <c r="BQ79" s="155" t="str">
        <f>IF('Itemized Order'!BQ82="","",'Itemized Order'!BQ82)</f>
        <v/>
      </c>
      <c r="BR79" s="155" t="str">
        <f>IF('Itemized Order'!BR82="","",'Itemized Order'!BR82)</f>
        <v/>
      </c>
      <c r="BS79" s="155" t="str">
        <f>IF('Itemized Order'!BS82="","",'Itemized Order'!BS82)</f>
        <v/>
      </c>
      <c r="BU79" s="155" t="str">
        <f>IF('Itemized Order'!BU82="","",'Itemized Order'!BU82)</f>
        <v/>
      </c>
      <c r="BV79" s="155" t="str">
        <f>IF('Itemized Order'!BV82="","",'Itemized Order'!BV82)</f>
        <v/>
      </c>
      <c r="BW79" s="155" t="str">
        <f>IF('Itemized Order'!BW82="","",'Itemized Order'!BW82)</f>
        <v/>
      </c>
      <c r="BX79" s="155" t="str">
        <f>IF('Itemized Order'!BX82="","",'Itemized Order'!BX82)</f>
        <v/>
      </c>
      <c r="BY79" s="155" t="str">
        <f>IF('Itemized Order'!BY82="","",'Itemized Order'!BY82)</f>
        <v/>
      </c>
      <c r="CA79" s="155" t="str">
        <f>IF('Itemized Order'!CA82="","",'Itemized Order'!CA82)</f>
        <v/>
      </c>
      <c r="CB79" s="155" t="str">
        <f>IF('Itemized Order'!CB82="","",'Itemized Order'!CB82)</f>
        <v/>
      </c>
      <c r="CC79" s="155" t="str">
        <f>IF('Itemized Order'!CC82="","",'Itemized Order'!CC82)</f>
        <v/>
      </c>
      <c r="CD79" s="155" t="str">
        <f>IF('Itemized Order'!CD82="","",'Itemized Order'!CD82)</f>
        <v/>
      </c>
      <c r="CE79" s="155" t="str">
        <f>IF('Itemized Order'!CE82="","",'Itemized Order'!CE82)</f>
        <v/>
      </c>
    </row>
    <row r="80" spans="1:83" x14ac:dyDescent="0.3">
      <c r="A80" s="155" t="str">
        <f>IF('Itemized Order'!A83="","",'Itemized Order'!A83)</f>
        <v/>
      </c>
      <c r="B80" s="155" t="str">
        <f>IF('Itemized Order'!B83="","",'Itemized Order'!B83)</f>
        <v/>
      </c>
      <c r="C80" s="155" t="str">
        <f>IF('Itemized Order'!C83="","",'Itemized Order'!C83)</f>
        <v/>
      </c>
      <c r="D80" s="155" t="str">
        <f>IF('Itemized Order'!D83="","",'Itemized Order'!D83)</f>
        <v/>
      </c>
      <c r="E80" s="183" t="str">
        <f>IF('Itemized Order'!E83="","",'Itemized Order'!E83)</f>
        <v/>
      </c>
      <c r="G80" s="155" t="str">
        <f>IF('Itemized Order'!G83="","",'Itemized Order'!G83)</f>
        <v/>
      </c>
      <c r="H80" s="155" t="str">
        <f>IF('Itemized Order'!H83="","",'Itemized Order'!H83)</f>
        <v/>
      </c>
      <c r="I80" s="155" t="str">
        <f>IF('Itemized Order'!I83="","",'Itemized Order'!I83)</f>
        <v/>
      </c>
      <c r="J80" s="155" t="str">
        <f>IF('Itemized Order'!J83="","",'Itemized Order'!J83)</f>
        <v/>
      </c>
      <c r="K80" s="155" t="str">
        <f>IF('Itemized Order'!K83="","",'Itemized Order'!K83)</f>
        <v/>
      </c>
      <c r="M80" s="155" t="str">
        <f>IF('Itemized Order'!M83="","",'Itemized Order'!M83)</f>
        <v/>
      </c>
      <c r="N80" s="155" t="str">
        <f>IF('Itemized Order'!N83="","",'Itemized Order'!N83)</f>
        <v/>
      </c>
      <c r="O80" s="155" t="str">
        <f>IF('Itemized Order'!O83="","",'Itemized Order'!O83)</f>
        <v/>
      </c>
      <c r="P80" s="155" t="str">
        <f>IF('Itemized Order'!P83="","",'Itemized Order'!P83)</f>
        <v/>
      </c>
      <c r="Q80" s="155" t="str">
        <f>IF('Itemized Order'!Q83="","",'Itemized Order'!Q83)</f>
        <v/>
      </c>
      <c r="S80" s="155" t="str">
        <f>IF('Itemized Order'!S83="","",'Itemized Order'!S83)</f>
        <v/>
      </c>
      <c r="T80" s="155" t="str">
        <f>IF('Itemized Order'!T83="","",'Itemized Order'!T83)</f>
        <v/>
      </c>
      <c r="U80" s="155" t="str">
        <f>IF('Itemized Order'!U83="","",'Itemized Order'!U83)</f>
        <v/>
      </c>
      <c r="V80" s="155" t="str">
        <f>IF('Itemized Order'!V83="","",'Itemized Order'!V83)</f>
        <v/>
      </c>
      <c r="W80" s="155" t="str">
        <f>IF('Itemized Order'!W83="","",'Itemized Order'!W83)</f>
        <v/>
      </c>
      <c r="Y80" s="155" t="str">
        <f>IF('Itemized Order'!Y83="","",'Itemized Order'!Y83)</f>
        <v/>
      </c>
      <c r="Z80" s="155" t="str">
        <f>IF('Itemized Order'!Z83="","",'Itemized Order'!Z83)</f>
        <v/>
      </c>
      <c r="AA80" s="155" t="str">
        <f>IF('Itemized Order'!AA83="","",'Itemized Order'!AA83)</f>
        <v/>
      </c>
      <c r="AB80" s="155" t="str">
        <f>IF('Itemized Order'!AB83="","",'Itemized Order'!AB83)</f>
        <v/>
      </c>
      <c r="AC80" s="155" t="str">
        <f>IF('Itemized Order'!AC83="","",'Itemized Order'!AC83)</f>
        <v/>
      </c>
      <c r="AE80" s="155" t="str">
        <f>IF('Itemized Order'!AE83="","",'Itemized Order'!AE83)</f>
        <v/>
      </c>
      <c r="AF80" s="155" t="str">
        <f>IF('Itemized Order'!AF83="","",'Itemized Order'!AF83)</f>
        <v/>
      </c>
      <c r="AG80" s="155" t="str">
        <f>IF('Itemized Order'!AG83="","",'Itemized Order'!AG83)</f>
        <v/>
      </c>
      <c r="AH80" s="155" t="str">
        <f>IF('Itemized Order'!AH83="","",'Itemized Order'!AH83)</f>
        <v/>
      </c>
      <c r="AI80" s="155" t="str">
        <f>IF('Itemized Order'!AI83="","",'Itemized Order'!AI83)</f>
        <v/>
      </c>
      <c r="AK80" s="155" t="str">
        <f>IF('Itemized Order'!AK83="","",'Itemized Order'!AK83)</f>
        <v/>
      </c>
      <c r="AL80" s="155" t="str">
        <f>IF('Itemized Order'!AL83="","",'Itemized Order'!AL83)</f>
        <v/>
      </c>
      <c r="AM80" s="155" t="str">
        <f>IF('Itemized Order'!AM83="","",'Itemized Order'!AM83)</f>
        <v/>
      </c>
      <c r="AN80" s="155" t="str">
        <f>IF('Itemized Order'!AN83="","",'Itemized Order'!AN83)</f>
        <v/>
      </c>
      <c r="AO80" s="155" t="str">
        <f>IF('Itemized Order'!AO83="","",'Itemized Order'!AO83)</f>
        <v/>
      </c>
      <c r="AQ80" s="155" t="str">
        <f>IF('Itemized Order'!AQ83="","",'Itemized Order'!AQ83)</f>
        <v/>
      </c>
      <c r="AR80" s="155" t="str">
        <f>IF('Itemized Order'!AR83="","",'Itemized Order'!AR83)</f>
        <v/>
      </c>
      <c r="AS80" s="155" t="str">
        <f>IF('Itemized Order'!AS83="","",'Itemized Order'!AS83)</f>
        <v/>
      </c>
      <c r="AT80" s="155" t="str">
        <f>IF('Itemized Order'!AT83="","",'Itemized Order'!AT83)</f>
        <v/>
      </c>
      <c r="AU80" s="155" t="str">
        <f>IF('Itemized Order'!AU83="","",'Itemized Order'!AU83)</f>
        <v/>
      </c>
      <c r="AW80" s="155" t="str">
        <f>IF('Itemized Order'!AW83="","",'Itemized Order'!AW83)</f>
        <v/>
      </c>
      <c r="AX80" s="155" t="str">
        <f>IF('Itemized Order'!AX83="","",'Itemized Order'!AX83)</f>
        <v/>
      </c>
      <c r="AY80" s="155" t="str">
        <f>IF('Itemized Order'!AY83="","",'Itemized Order'!AY83)</f>
        <v/>
      </c>
      <c r="AZ80" s="155" t="str">
        <f>IF('Itemized Order'!AZ83="","",'Itemized Order'!AZ83)</f>
        <v/>
      </c>
      <c r="BA80" s="155" t="str">
        <f>IF('Itemized Order'!BA83="","",'Itemized Order'!BA83)</f>
        <v/>
      </c>
      <c r="BC80" s="155" t="str">
        <f>IF('Itemized Order'!BC83="","",'Itemized Order'!BC83)</f>
        <v/>
      </c>
      <c r="BD80" s="155" t="str">
        <f>IF('Itemized Order'!BD83="","",'Itemized Order'!BD83)</f>
        <v/>
      </c>
      <c r="BE80" s="155" t="str">
        <f>IF('Itemized Order'!BE83="","",'Itemized Order'!BE83)</f>
        <v/>
      </c>
      <c r="BF80" s="155" t="str">
        <f>IF('Itemized Order'!BF83="","",'Itemized Order'!BF83)</f>
        <v/>
      </c>
      <c r="BG80" s="155" t="str">
        <f>IF('Itemized Order'!BG83="","",'Itemized Order'!BG83)</f>
        <v/>
      </c>
      <c r="BI80" s="155" t="str">
        <f>IF('Itemized Order'!BI83="","",'Itemized Order'!BI83)</f>
        <v/>
      </c>
      <c r="BJ80" s="155" t="str">
        <f>IF('Itemized Order'!BJ83="","",'Itemized Order'!BJ83)</f>
        <v/>
      </c>
      <c r="BK80" s="155" t="str">
        <f>IF('Itemized Order'!BK83="","",'Itemized Order'!BK83)</f>
        <v/>
      </c>
      <c r="BL80" s="155" t="str">
        <f>IF('Itemized Order'!BL83="","",'Itemized Order'!BL83)</f>
        <v/>
      </c>
      <c r="BM80" s="155" t="str">
        <f>IF('Itemized Order'!BM83="","",'Itemized Order'!BM83)</f>
        <v/>
      </c>
      <c r="BO80" s="155" t="str">
        <f>IF('Itemized Order'!BO83="","",'Itemized Order'!BO83)</f>
        <v/>
      </c>
      <c r="BP80" s="155" t="str">
        <f>IF('Itemized Order'!BP83="","",'Itemized Order'!BP83)</f>
        <v/>
      </c>
      <c r="BQ80" s="155" t="str">
        <f>IF('Itemized Order'!BQ83="","",'Itemized Order'!BQ83)</f>
        <v/>
      </c>
      <c r="BR80" s="155" t="str">
        <f>IF('Itemized Order'!BR83="","",'Itemized Order'!BR83)</f>
        <v/>
      </c>
      <c r="BS80" s="155" t="str">
        <f>IF('Itemized Order'!BS83="","",'Itemized Order'!BS83)</f>
        <v/>
      </c>
      <c r="BU80" s="155" t="str">
        <f>IF('Itemized Order'!BU83="","",'Itemized Order'!BU83)</f>
        <v/>
      </c>
      <c r="BV80" s="155" t="str">
        <f>IF('Itemized Order'!BV83="","",'Itemized Order'!BV83)</f>
        <v/>
      </c>
      <c r="BW80" s="155" t="str">
        <f>IF('Itemized Order'!BW83="","",'Itemized Order'!BW83)</f>
        <v/>
      </c>
      <c r="BX80" s="155" t="str">
        <f>IF('Itemized Order'!BX83="","",'Itemized Order'!BX83)</f>
        <v/>
      </c>
      <c r="BY80" s="155" t="str">
        <f>IF('Itemized Order'!BY83="","",'Itemized Order'!BY83)</f>
        <v/>
      </c>
      <c r="CA80" s="155" t="str">
        <f>IF('Itemized Order'!CA83="","",'Itemized Order'!CA83)</f>
        <v/>
      </c>
      <c r="CB80" s="155" t="str">
        <f>IF('Itemized Order'!CB83="","",'Itemized Order'!CB83)</f>
        <v/>
      </c>
      <c r="CC80" s="155" t="str">
        <f>IF('Itemized Order'!CC83="","",'Itemized Order'!CC83)</f>
        <v/>
      </c>
      <c r="CD80" s="155" t="str">
        <f>IF('Itemized Order'!CD83="","",'Itemized Order'!CD83)</f>
        <v/>
      </c>
      <c r="CE80" s="155" t="str">
        <f>IF('Itemized Order'!CE83="","",'Itemized Order'!CE83)</f>
        <v/>
      </c>
    </row>
    <row r="81" spans="1:83" x14ac:dyDescent="0.3">
      <c r="A81" s="155" t="str">
        <f>IF('Itemized Order'!A84="","",'Itemized Order'!A84)</f>
        <v/>
      </c>
      <c r="B81" s="155" t="str">
        <f>IF('Itemized Order'!B84="","",'Itemized Order'!B84)</f>
        <v/>
      </c>
      <c r="C81" s="155" t="str">
        <f>IF('Itemized Order'!C84="","",'Itemized Order'!C84)</f>
        <v/>
      </c>
      <c r="D81" s="155" t="str">
        <f>IF('Itemized Order'!D84="","",'Itemized Order'!D84)</f>
        <v/>
      </c>
      <c r="E81" s="183" t="str">
        <f>IF('Itemized Order'!E84="","",'Itemized Order'!E84)</f>
        <v/>
      </c>
      <c r="G81" s="155" t="str">
        <f>IF('Itemized Order'!G84="","",'Itemized Order'!G84)</f>
        <v/>
      </c>
      <c r="H81" s="155" t="str">
        <f>IF('Itemized Order'!H84="","",'Itemized Order'!H84)</f>
        <v/>
      </c>
      <c r="I81" s="155" t="str">
        <f>IF('Itemized Order'!I84="","",'Itemized Order'!I84)</f>
        <v/>
      </c>
      <c r="J81" s="155" t="str">
        <f>IF('Itemized Order'!J84="","",'Itemized Order'!J84)</f>
        <v/>
      </c>
      <c r="K81" s="155" t="str">
        <f>IF('Itemized Order'!K84="","",'Itemized Order'!K84)</f>
        <v/>
      </c>
      <c r="M81" s="155" t="str">
        <f>IF('Itemized Order'!M84="","",'Itemized Order'!M84)</f>
        <v/>
      </c>
      <c r="N81" s="155" t="str">
        <f>IF('Itemized Order'!N84="","",'Itemized Order'!N84)</f>
        <v/>
      </c>
      <c r="O81" s="155" t="str">
        <f>IF('Itemized Order'!O84="","",'Itemized Order'!O84)</f>
        <v/>
      </c>
      <c r="P81" s="155" t="str">
        <f>IF('Itemized Order'!P84="","",'Itemized Order'!P84)</f>
        <v/>
      </c>
      <c r="Q81" s="155" t="str">
        <f>IF('Itemized Order'!Q84="","",'Itemized Order'!Q84)</f>
        <v/>
      </c>
      <c r="S81" s="155" t="str">
        <f>IF('Itemized Order'!S84="","",'Itemized Order'!S84)</f>
        <v/>
      </c>
      <c r="T81" s="155" t="str">
        <f>IF('Itemized Order'!T84="","",'Itemized Order'!T84)</f>
        <v/>
      </c>
      <c r="U81" s="155" t="str">
        <f>IF('Itemized Order'!U84="","",'Itemized Order'!U84)</f>
        <v/>
      </c>
      <c r="V81" s="155" t="str">
        <f>IF('Itemized Order'!V84="","",'Itemized Order'!V84)</f>
        <v/>
      </c>
      <c r="W81" s="155" t="str">
        <f>IF('Itemized Order'!W84="","",'Itemized Order'!W84)</f>
        <v/>
      </c>
      <c r="Y81" s="155" t="str">
        <f>IF('Itemized Order'!Y84="","",'Itemized Order'!Y84)</f>
        <v/>
      </c>
      <c r="Z81" s="155" t="str">
        <f>IF('Itemized Order'!Z84="","",'Itemized Order'!Z84)</f>
        <v/>
      </c>
      <c r="AA81" s="155" t="str">
        <f>IF('Itemized Order'!AA84="","",'Itemized Order'!AA84)</f>
        <v/>
      </c>
      <c r="AB81" s="155" t="str">
        <f>IF('Itemized Order'!AB84="","",'Itemized Order'!AB84)</f>
        <v/>
      </c>
      <c r="AC81" s="155" t="str">
        <f>IF('Itemized Order'!AC84="","",'Itemized Order'!AC84)</f>
        <v/>
      </c>
      <c r="AE81" s="155" t="str">
        <f>IF('Itemized Order'!AE84="","",'Itemized Order'!AE84)</f>
        <v/>
      </c>
      <c r="AF81" s="155" t="str">
        <f>IF('Itemized Order'!AF84="","",'Itemized Order'!AF84)</f>
        <v/>
      </c>
      <c r="AG81" s="155" t="str">
        <f>IF('Itemized Order'!AG84="","",'Itemized Order'!AG84)</f>
        <v/>
      </c>
      <c r="AH81" s="155" t="str">
        <f>IF('Itemized Order'!AH84="","",'Itemized Order'!AH84)</f>
        <v/>
      </c>
      <c r="AI81" s="155" t="str">
        <f>IF('Itemized Order'!AI84="","",'Itemized Order'!AI84)</f>
        <v/>
      </c>
      <c r="AK81" s="155" t="str">
        <f>IF('Itemized Order'!AK84="","",'Itemized Order'!AK84)</f>
        <v/>
      </c>
      <c r="AL81" s="155" t="str">
        <f>IF('Itemized Order'!AL84="","",'Itemized Order'!AL84)</f>
        <v/>
      </c>
      <c r="AM81" s="155" t="str">
        <f>IF('Itemized Order'!AM84="","",'Itemized Order'!AM84)</f>
        <v/>
      </c>
      <c r="AN81" s="155" t="str">
        <f>IF('Itemized Order'!AN84="","",'Itemized Order'!AN84)</f>
        <v/>
      </c>
      <c r="AO81" s="155" t="str">
        <f>IF('Itemized Order'!AO84="","",'Itemized Order'!AO84)</f>
        <v/>
      </c>
      <c r="AQ81" s="155" t="str">
        <f>IF('Itemized Order'!AQ84="","",'Itemized Order'!AQ84)</f>
        <v/>
      </c>
      <c r="AR81" s="155" t="str">
        <f>IF('Itemized Order'!AR84="","",'Itemized Order'!AR84)</f>
        <v/>
      </c>
      <c r="AS81" s="155" t="str">
        <f>IF('Itemized Order'!AS84="","",'Itemized Order'!AS84)</f>
        <v/>
      </c>
      <c r="AT81" s="155" t="str">
        <f>IF('Itemized Order'!AT84="","",'Itemized Order'!AT84)</f>
        <v/>
      </c>
      <c r="AU81" s="155" t="str">
        <f>IF('Itemized Order'!AU84="","",'Itemized Order'!AU84)</f>
        <v/>
      </c>
      <c r="AW81" s="155" t="str">
        <f>IF('Itemized Order'!AW84="","",'Itemized Order'!AW84)</f>
        <v/>
      </c>
      <c r="AX81" s="155" t="str">
        <f>IF('Itemized Order'!AX84="","",'Itemized Order'!AX84)</f>
        <v/>
      </c>
      <c r="AY81" s="155" t="str">
        <f>IF('Itemized Order'!AY84="","",'Itemized Order'!AY84)</f>
        <v/>
      </c>
      <c r="AZ81" s="155" t="str">
        <f>IF('Itemized Order'!AZ84="","",'Itemized Order'!AZ84)</f>
        <v/>
      </c>
      <c r="BA81" s="155" t="str">
        <f>IF('Itemized Order'!BA84="","",'Itemized Order'!BA84)</f>
        <v/>
      </c>
      <c r="BC81" s="155" t="str">
        <f>IF('Itemized Order'!BC84="","",'Itemized Order'!BC84)</f>
        <v/>
      </c>
      <c r="BD81" s="155" t="str">
        <f>IF('Itemized Order'!BD84="","",'Itemized Order'!BD84)</f>
        <v/>
      </c>
      <c r="BE81" s="155" t="str">
        <f>IF('Itemized Order'!BE84="","",'Itemized Order'!BE84)</f>
        <v/>
      </c>
      <c r="BF81" s="155" t="str">
        <f>IF('Itemized Order'!BF84="","",'Itemized Order'!BF84)</f>
        <v/>
      </c>
      <c r="BG81" s="155" t="str">
        <f>IF('Itemized Order'!BG84="","",'Itemized Order'!BG84)</f>
        <v/>
      </c>
      <c r="BI81" s="155" t="str">
        <f>IF('Itemized Order'!BI84="","",'Itemized Order'!BI84)</f>
        <v/>
      </c>
      <c r="BJ81" s="155" t="str">
        <f>IF('Itemized Order'!BJ84="","",'Itemized Order'!BJ84)</f>
        <v/>
      </c>
      <c r="BK81" s="155" t="str">
        <f>IF('Itemized Order'!BK84="","",'Itemized Order'!BK84)</f>
        <v/>
      </c>
      <c r="BL81" s="155" t="str">
        <f>IF('Itemized Order'!BL84="","",'Itemized Order'!BL84)</f>
        <v/>
      </c>
      <c r="BM81" s="155" t="str">
        <f>IF('Itemized Order'!BM84="","",'Itemized Order'!BM84)</f>
        <v/>
      </c>
      <c r="BO81" s="155" t="str">
        <f>IF('Itemized Order'!BO84="","",'Itemized Order'!BO84)</f>
        <v/>
      </c>
      <c r="BP81" s="155" t="str">
        <f>IF('Itemized Order'!BP84="","",'Itemized Order'!BP84)</f>
        <v/>
      </c>
      <c r="BQ81" s="155" t="str">
        <f>IF('Itemized Order'!BQ84="","",'Itemized Order'!BQ84)</f>
        <v/>
      </c>
      <c r="BR81" s="155" t="str">
        <f>IF('Itemized Order'!BR84="","",'Itemized Order'!BR84)</f>
        <v/>
      </c>
      <c r="BS81" s="155" t="str">
        <f>IF('Itemized Order'!BS84="","",'Itemized Order'!BS84)</f>
        <v/>
      </c>
      <c r="BU81" s="155" t="str">
        <f>IF('Itemized Order'!BU84="","",'Itemized Order'!BU84)</f>
        <v/>
      </c>
      <c r="BV81" s="155" t="str">
        <f>IF('Itemized Order'!BV84="","",'Itemized Order'!BV84)</f>
        <v/>
      </c>
      <c r="BW81" s="155" t="str">
        <f>IF('Itemized Order'!BW84="","",'Itemized Order'!BW84)</f>
        <v/>
      </c>
      <c r="BX81" s="155" t="str">
        <f>IF('Itemized Order'!BX84="","",'Itemized Order'!BX84)</f>
        <v/>
      </c>
      <c r="BY81" s="155" t="str">
        <f>IF('Itemized Order'!BY84="","",'Itemized Order'!BY84)</f>
        <v/>
      </c>
      <c r="CA81" s="155" t="str">
        <f>IF('Itemized Order'!CA84="","",'Itemized Order'!CA84)</f>
        <v/>
      </c>
      <c r="CB81" s="155" t="str">
        <f>IF('Itemized Order'!CB84="","",'Itemized Order'!CB84)</f>
        <v/>
      </c>
      <c r="CC81" s="155" t="str">
        <f>IF('Itemized Order'!CC84="","",'Itemized Order'!CC84)</f>
        <v/>
      </c>
      <c r="CD81" s="155" t="str">
        <f>IF('Itemized Order'!CD84="","",'Itemized Order'!CD84)</f>
        <v/>
      </c>
      <c r="CE81" s="155" t="str">
        <f>IF('Itemized Order'!CE84="","",'Itemized Order'!CE84)</f>
        <v/>
      </c>
    </row>
    <row r="82" spans="1:83" x14ac:dyDescent="0.3">
      <c r="A82" s="155" t="str">
        <f>IF('Itemized Order'!A85="","",'Itemized Order'!A85)</f>
        <v/>
      </c>
      <c r="B82" s="155" t="str">
        <f>IF('Itemized Order'!B85="","",'Itemized Order'!B85)</f>
        <v/>
      </c>
      <c r="C82" s="155" t="str">
        <f>IF('Itemized Order'!C85="","",'Itemized Order'!C85)</f>
        <v/>
      </c>
      <c r="D82" s="155" t="str">
        <f>IF('Itemized Order'!D85="","",'Itemized Order'!D85)</f>
        <v/>
      </c>
      <c r="E82" s="183" t="str">
        <f>IF('Itemized Order'!E85="","",'Itemized Order'!E85)</f>
        <v/>
      </c>
      <c r="G82" s="155" t="str">
        <f>IF('Itemized Order'!G85="","",'Itemized Order'!G85)</f>
        <v/>
      </c>
      <c r="H82" s="155" t="str">
        <f>IF('Itemized Order'!H85="","",'Itemized Order'!H85)</f>
        <v/>
      </c>
      <c r="I82" s="155" t="str">
        <f>IF('Itemized Order'!I85="","",'Itemized Order'!I85)</f>
        <v/>
      </c>
      <c r="J82" s="155" t="str">
        <f>IF('Itemized Order'!J85="","",'Itemized Order'!J85)</f>
        <v/>
      </c>
      <c r="K82" s="155" t="str">
        <f>IF('Itemized Order'!K85="","",'Itemized Order'!K85)</f>
        <v/>
      </c>
      <c r="M82" s="155" t="str">
        <f>IF('Itemized Order'!M85="","",'Itemized Order'!M85)</f>
        <v/>
      </c>
      <c r="N82" s="155" t="str">
        <f>IF('Itemized Order'!N85="","",'Itemized Order'!N85)</f>
        <v/>
      </c>
      <c r="O82" s="155" t="str">
        <f>IF('Itemized Order'!O85="","",'Itemized Order'!O85)</f>
        <v/>
      </c>
      <c r="P82" s="155" t="str">
        <f>IF('Itemized Order'!P85="","",'Itemized Order'!P85)</f>
        <v/>
      </c>
      <c r="Q82" s="155" t="str">
        <f>IF('Itemized Order'!Q85="","",'Itemized Order'!Q85)</f>
        <v/>
      </c>
      <c r="S82" s="155" t="str">
        <f>IF('Itemized Order'!S85="","",'Itemized Order'!S85)</f>
        <v/>
      </c>
      <c r="T82" s="155" t="str">
        <f>IF('Itemized Order'!T85="","",'Itemized Order'!T85)</f>
        <v/>
      </c>
      <c r="U82" s="155" t="str">
        <f>IF('Itemized Order'!U85="","",'Itemized Order'!U85)</f>
        <v/>
      </c>
      <c r="V82" s="155" t="str">
        <f>IF('Itemized Order'!V85="","",'Itemized Order'!V85)</f>
        <v/>
      </c>
      <c r="W82" s="155" t="str">
        <f>IF('Itemized Order'!W85="","",'Itemized Order'!W85)</f>
        <v/>
      </c>
      <c r="Y82" s="155" t="str">
        <f>IF('Itemized Order'!Y85="","",'Itemized Order'!Y85)</f>
        <v/>
      </c>
      <c r="Z82" s="155" t="str">
        <f>IF('Itemized Order'!Z85="","",'Itemized Order'!Z85)</f>
        <v/>
      </c>
      <c r="AA82" s="155" t="str">
        <f>IF('Itemized Order'!AA85="","",'Itemized Order'!AA85)</f>
        <v/>
      </c>
      <c r="AB82" s="155" t="str">
        <f>IF('Itemized Order'!AB85="","",'Itemized Order'!AB85)</f>
        <v/>
      </c>
      <c r="AC82" s="155" t="str">
        <f>IF('Itemized Order'!AC85="","",'Itemized Order'!AC85)</f>
        <v/>
      </c>
      <c r="AE82" s="155" t="str">
        <f>IF('Itemized Order'!AE85="","",'Itemized Order'!AE85)</f>
        <v/>
      </c>
      <c r="AF82" s="155" t="str">
        <f>IF('Itemized Order'!AF85="","",'Itemized Order'!AF85)</f>
        <v/>
      </c>
      <c r="AG82" s="155" t="str">
        <f>IF('Itemized Order'!AG85="","",'Itemized Order'!AG85)</f>
        <v/>
      </c>
      <c r="AH82" s="155" t="str">
        <f>IF('Itemized Order'!AH85="","",'Itemized Order'!AH85)</f>
        <v/>
      </c>
      <c r="AI82" s="155" t="str">
        <f>IF('Itemized Order'!AI85="","",'Itemized Order'!AI85)</f>
        <v/>
      </c>
      <c r="AK82" s="155" t="str">
        <f>IF('Itemized Order'!AK85="","",'Itemized Order'!AK85)</f>
        <v/>
      </c>
      <c r="AL82" s="155" t="str">
        <f>IF('Itemized Order'!AL85="","",'Itemized Order'!AL85)</f>
        <v/>
      </c>
      <c r="AM82" s="155" t="str">
        <f>IF('Itemized Order'!AM85="","",'Itemized Order'!AM85)</f>
        <v/>
      </c>
      <c r="AN82" s="155" t="str">
        <f>IF('Itemized Order'!AN85="","",'Itemized Order'!AN85)</f>
        <v/>
      </c>
      <c r="AO82" s="155" t="str">
        <f>IF('Itemized Order'!AO85="","",'Itemized Order'!AO85)</f>
        <v/>
      </c>
      <c r="AQ82" s="155" t="str">
        <f>IF('Itemized Order'!AQ85="","",'Itemized Order'!AQ85)</f>
        <v/>
      </c>
      <c r="AR82" s="155" t="str">
        <f>IF('Itemized Order'!AR85="","",'Itemized Order'!AR85)</f>
        <v/>
      </c>
      <c r="AS82" s="155" t="str">
        <f>IF('Itemized Order'!AS85="","",'Itemized Order'!AS85)</f>
        <v/>
      </c>
      <c r="AT82" s="155" t="str">
        <f>IF('Itemized Order'!AT85="","",'Itemized Order'!AT85)</f>
        <v/>
      </c>
      <c r="AU82" s="155" t="str">
        <f>IF('Itemized Order'!AU85="","",'Itemized Order'!AU85)</f>
        <v/>
      </c>
      <c r="AW82" s="155" t="str">
        <f>IF('Itemized Order'!AW85="","",'Itemized Order'!AW85)</f>
        <v/>
      </c>
      <c r="AX82" s="155" t="str">
        <f>IF('Itemized Order'!AX85="","",'Itemized Order'!AX85)</f>
        <v/>
      </c>
      <c r="AY82" s="155" t="str">
        <f>IF('Itemized Order'!AY85="","",'Itemized Order'!AY85)</f>
        <v/>
      </c>
      <c r="AZ82" s="155" t="str">
        <f>IF('Itemized Order'!AZ85="","",'Itemized Order'!AZ85)</f>
        <v/>
      </c>
      <c r="BA82" s="155" t="str">
        <f>IF('Itemized Order'!BA85="","",'Itemized Order'!BA85)</f>
        <v/>
      </c>
      <c r="BC82" s="155" t="str">
        <f>IF('Itemized Order'!BC85="","",'Itemized Order'!BC85)</f>
        <v/>
      </c>
      <c r="BD82" s="155" t="str">
        <f>IF('Itemized Order'!BD85="","",'Itemized Order'!BD85)</f>
        <v/>
      </c>
      <c r="BE82" s="155" t="str">
        <f>IF('Itemized Order'!BE85="","",'Itemized Order'!BE85)</f>
        <v/>
      </c>
      <c r="BF82" s="155" t="str">
        <f>IF('Itemized Order'!BF85="","",'Itemized Order'!BF85)</f>
        <v/>
      </c>
      <c r="BG82" s="155" t="str">
        <f>IF('Itemized Order'!BG85="","",'Itemized Order'!BG85)</f>
        <v/>
      </c>
      <c r="BI82" s="155" t="str">
        <f>IF('Itemized Order'!BI85="","",'Itemized Order'!BI85)</f>
        <v/>
      </c>
      <c r="BJ82" s="155" t="str">
        <f>IF('Itemized Order'!BJ85="","",'Itemized Order'!BJ85)</f>
        <v/>
      </c>
      <c r="BK82" s="155" t="str">
        <f>IF('Itemized Order'!BK85="","",'Itemized Order'!BK85)</f>
        <v/>
      </c>
      <c r="BL82" s="155" t="str">
        <f>IF('Itemized Order'!BL85="","",'Itemized Order'!BL85)</f>
        <v/>
      </c>
      <c r="BM82" s="155" t="str">
        <f>IF('Itemized Order'!BM85="","",'Itemized Order'!BM85)</f>
        <v/>
      </c>
      <c r="BO82" s="155" t="str">
        <f>IF('Itemized Order'!BO85="","",'Itemized Order'!BO85)</f>
        <v/>
      </c>
      <c r="BP82" s="155" t="str">
        <f>IF('Itemized Order'!BP85="","",'Itemized Order'!BP85)</f>
        <v/>
      </c>
      <c r="BQ82" s="155" t="str">
        <f>IF('Itemized Order'!BQ85="","",'Itemized Order'!BQ85)</f>
        <v/>
      </c>
      <c r="BR82" s="155" t="str">
        <f>IF('Itemized Order'!BR85="","",'Itemized Order'!BR85)</f>
        <v/>
      </c>
      <c r="BS82" s="155" t="str">
        <f>IF('Itemized Order'!BS85="","",'Itemized Order'!BS85)</f>
        <v/>
      </c>
      <c r="BU82" s="155" t="str">
        <f>IF('Itemized Order'!BU85="","",'Itemized Order'!BU85)</f>
        <v/>
      </c>
      <c r="BV82" s="155" t="str">
        <f>IF('Itemized Order'!BV85="","",'Itemized Order'!BV85)</f>
        <v/>
      </c>
      <c r="BW82" s="155" t="str">
        <f>IF('Itemized Order'!BW85="","",'Itemized Order'!BW85)</f>
        <v/>
      </c>
      <c r="BX82" s="155" t="str">
        <f>IF('Itemized Order'!BX85="","",'Itemized Order'!BX85)</f>
        <v/>
      </c>
      <c r="BY82" s="155" t="str">
        <f>IF('Itemized Order'!BY85="","",'Itemized Order'!BY85)</f>
        <v/>
      </c>
      <c r="CA82" s="155" t="str">
        <f>IF('Itemized Order'!CA85="","",'Itemized Order'!CA85)</f>
        <v/>
      </c>
      <c r="CB82" s="155" t="str">
        <f>IF('Itemized Order'!CB85="","",'Itemized Order'!CB85)</f>
        <v/>
      </c>
      <c r="CC82" s="155" t="str">
        <f>IF('Itemized Order'!CC85="","",'Itemized Order'!CC85)</f>
        <v/>
      </c>
      <c r="CD82" s="155" t="str">
        <f>IF('Itemized Order'!CD85="","",'Itemized Order'!CD85)</f>
        <v/>
      </c>
      <c r="CE82" s="155" t="str">
        <f>IF('Itemized Order'!CE85="","",'Itemized Order'!CE85)</f>
        <v/>
      </c>
    </row>
    <row r="83" spans="1:83" x14ac:dyDescent="0.3">
      <c r="A83" s="155" t="str">
        <f>IF('Itemized Order'!A86="","",'Itemized Order'!A86)</f>
        <v/>
      </c>
      <c r="B83" s="155" t="str">
        <f>IF('Itemized Order'!B86="","",'Itemized Order'!B86)</f>
        <v/>
      </c>
      <c r="C83" s="155" t="str">
        <f>IF('Itemized Order'!C86="","",'Itemized Order'!C86)</f>
        <v/>
      </c>
      <c r="D83" s="155" t="str">
        <f>IF('Itemized Order'!D86="","",'Itemized Order'!D86)</f>
        <v/>
      </c>
      <c r="E83" s="183" t="str">
        <f>IF('Itemized Order'!E86="","",'Itemized Order'!E86)</f>
        <v/>
      </c>
      <c r="G83" s="155" t="str">
        <f>IF('Itemized Order'!G86="","",'Itemized Order'!G86)</f>
        <v/>
      </c>
      <c r="H83" s="155" t="str">
        <f>IF('Itemized Order'!H86="","",'Itemized Order'!H86)</f>
        <v/>
      </c>
      <c r="I83" s="155" t="str">
        <f>IF('Itemized Order'!I86="","",'Itemized Order'!I86)</f>
        <v/>
      </c>
      <c r="J83" s="155" t="str">
        <f>IF('Itemized Order'!J86="","",'Itemized Order'!J86)</f>
        <v/>
      </c>
      <c r="K83" s="155" t="str">
        <f>IF('Itemized Order'!K86="","",'Itemized Order'!K86)</f>
        <v/>
      </c>
      <c r="M83" s="155" t="str">
        <f>IF('Itemized Order'!M86="","",'Itemized Order'!M86)</f>
        <v/>
      </c>
      <c r="N83" s="155" t="str">
        <f>IF('Itemized Order'!N86="","",'Itemized Order'!N86)</f>
        <v/>
      </c>
      <c r="O83" s="155" t="str">
        <f>IF('Itemized Order'!O86="","",'Itemized Order'!O86)</f>
        <v/>
      </c>
      <c r="P83" s="155" t="str">
        <f>IF('Itemized Order'!P86="","",'Itemized Order'!P86)</f>
        <v/>
      </c>
      <c r="Q83" s="155" t="str">
        <f>IF('Itemized Order'!Q86="","",'Itemized Order'!Q86)</f>
        <v/>
      </c>
      <c r="S83" s="155" t="str">
        <f>IF('Itemized Order'!S86="","",'Itemized Order'!S86)</f>
        <v/>
      </c>
      <c r="T83" s="155" t="str">
        <f>IF('Itemized Order'!T86="","",'Itemized Order'!T86)</f>
        <v/>
      </c>
      <c r="U83" s="155" t="str">
        <f>IF('Itemized Order'!U86="","",'Itemized Order'!U86)</f>
        <v/>
      </c>
      <c r="V83" s="155" t="str">
        <f>IF('Itemized Order'!V86="","",'Itemized Order'!V86)</f>
        <v/>
      </c>
      <c r="W83" s="155" t="str">
        <f>IF('Itemized Order'!W86="","",'Itemized Order'!W86)</f>
        <v/>
      </c>
      <c r="Y83" s="155" t="str">
        <f>IF('Itemized Order'!Y86="","",'Itemized Order'!Y86)</f>
        <v/>
      </c>
      <c r="Z83" s="155" t="str">
        <f>IF('Itemized Order'!Z86="","",'Itemized Order'!Z86)</f>
        <v/>
      </c>
      <c r="AA83" s="155" t="str">
        <f>IF('Itemized Order'!AA86="","",'Itemized Order'!AA86)</f>
        <v/>
      </c>
      <c r="AB83" s="155" t="str">
        <f>IF('Itemized Order'!AB86="","",'Itemized Order'!AB86)</f>
        <v/>
      </c>
      <c r="AC83" s="155" t="str">
        <f>IF('Itemized Order'!AC86="","",'Itemized Order'!AC86)</f>
        <v/>
      </c>
      <c r="AE83" s="155" t="str">
        <f>IF('Itemized Order'!AE86="","",'Itemized Order'!AE86)</f>
        <v/>
      </c>
      <c r="AF83" s="155" t="str">
        <f>IF('Itemized Order'!AF86="","",'Itemized Order'!AF86)</f>
        <v/>
      </c>
      <c r="AG83" s="155" t="str">
        <f>IF('Itemized Order'!AG86="","",'Itemized Order'!AG86)</f>
        <v/>
      </c>
      <c r="AH83" s="155" t="str">
        <f>IF('Itemized Order'!AH86="","",'Itemized Order'!AH86)</f>
        <v/>
      </c>
      <c r="AI83" s="155" t="str">
        <f>IF('Itemized Order'!AI86="","",'Itemized Order'!AI86)</f>
        <v/>
      </c>
      <c r="AK83" s="155" t="str">
        <f>IF('Itemized Order'!AK86="","",'Itemized Order'!AK86)</f>
        <v/>
      </c>
      <c r="AL83" s="155" t="str">
        <f>IF('Itemized Order'!AL86="","",'Itemized Order'!AL86)</f>
        <v/>
      </c>
      <c r="AM83" s="155" t="str">
        <f>IF('Itemized Order'!AM86="","",'Itemized Order'!AM86)</f>
        <v/>
      </c>
      <c r="AN83" s="155" t="str">
        <f>IF('Itemized Order'!AN86="","",'Itemized Order'!AN86)</f>
        <v/>
      </c>
      <c r="AO83" s="155" t="str">
        <f>IF('Itemized Order'!AO86="","",'Itemized Order'!AO86)</f>
        <v/>
      </c>
      <c r="AQ83" s="155" t="str">
        <f>IF('Itemized Order'!AQ86="","",'Itemized Order'!AQ86)</f>
        <v/>
      </c>
      <c r="AR83" s="155" t="str">
        <f>IF('Itemized Order'!AR86="","",'Itemized Order'!AR86)</f>
        <v/>
      </c>
      <c r="AS83" s="155" t="str">
        <f>IF('Itemized Order'!AS86="","",'Itemized Order'!AS86)</f>
        <v/>
      </c>
      <c r="AT83" s="155" t="str">
        <f>IF('Itemized Order'!AT86="","",'Itemized Order'!AT86)</f>
        <v/>
      </c>
      <c r="AU83" s="155" t="str">
        <f>IF('Itemized Order'!AU86="","",'Itemized Order'!AU86)</f>
        <v/>
      </c>
      <c r="AW83" s="155" t="str">
        <f>IF('Itemized Order'!AW86="","",'Itemized Order'!AW86)</f>
        <v/>
      </c>
      <c r="AX83" s="155" t="str">
        <f>IF('Itemized Order'!AX86="","",'Itemized Order'!AX86)</f>
        <v/>
      </c>
      <c r="AY83" s="155" t="str">
        <f>IF('Itemized Order'!AY86="","",'Itemized Order'!AY86)</f>
        <v/>
      </c>
      <c r="AZ83" s="155" t="str">
        <f>IF('Itemized Order'!AZ86="","",'Itemized Order'!AZ86)</f>
        <v/>
      </c>
      <c r="BA83" s="155" t="str">
        <f>IF('Itemized Order'!BA86="","",'Itemized Order'!BA86)</f>
        <v/>
      </c>
      <c r="BC83" s="155" t="str">
        <f>IF('Itemized Order'!BC86="","",'Itemized Order'!BC86)</f>
        <v/>
      </c>
      <c r="BD83" s="155" t="str">
        <f>IF('Itemized Order'!BD86="","",'Itemized Order'!BD86)</f>
        <v/>
      </c>
      <c r="BE83" s="155" t="str">
        <f>IF('Itemized Order'!BE86="","",'Itemized Order'!BE86)</f>
        <v/>
      </c>
      <c r="BF83" s="155" t="str">
        <f>IF('Itemized Order'!BF86="","",'Itemized Order'!BF86)</f>
        <v/>
      </c>
      <c r="BG83" s="155" t="str">
        <f>IF('Itemized Order'!BG86="","",'Itemized Order'!BG86)</f>
        <v/>
      </c>
      <c r="BI83" s="155" t="str">
        <f>IF('Itemized Order'!BI86="","",'Itemized Order'!BI86)</f>
        <v/>
      </c>
      <c r="BJ83" s="155" t="str">
        <f>IF('Itemized Order'!BJ86="","",'Itemized Order'!BJ86)</f>
        <v/>
      </c>
      <c r="BK83" s="155" t="str">
        <f>IF('Itemized Order'!BK86="","",'Itemized Order'!BK86)</f>
        <v/>
      </c>
      <c r="BL83" s="155" t="str">
        <f>IF('Itemized Order'!BL86="","",'Itemized Order'!BL86)</f>
        <v/>
      </c>
      <c r="BM83" s="155" t="str">
        <f>IF('Itemized Order'!BM86="","",'Itemized Order'!BM86)</f>
        <v/>
      </c>
      <c r="BO83" s="155" t="str">
        <f>IF('Itemized Order'!BO86="","",'Itemized Order'!BO86)</f>
        <v/>
      </c>
      <c r="BP83" s="155" t="str">
        <f>IF('Itemized Order'!BP86="","",'Itemized Order'!BP86)</f>
        <v/>
      </c>
      <c r="BQ83" s="155" t="str">
        <f>IF('Itemized Order'!BQ86="","",'Itemized Order'!BQ86)</f>
        <v/>
      </c>
      <c r="BR83" s="155" t="str">
        <f>IF('Itemized Order'!BR86="","",'Itemized Order'!BR86)</f>
        <v/>
      </c>
      <c r="BS83" s="155" t="str">
        <f>IF('Itemized Order'!BS86="","",'Itemized Order'!BS86)</f>
        <v/>
      </c>
      <c r="BU83" s="155" t="str">
        <f>IF('Itemized Order'!BU86="","",'Itemized Order'!BU86)</f>
        <v/>
      </c>
      <c r="BV83" s="155" t="str">
        <f>IF('Itemized Order'!BV86="","",'Itemized Order'!BV86)</f>
        <v/>
      </c>
      <c r="BW83" s="155" t="str">
        <f>IF('Itemized Order'!BW86="","",'Itemized Order'!BW86)</f>
        <v/>
      </c>
      <c r="BX83" s="155" t="str">
        <f>IF('Itemized Order'!BX86="","",'Itemized Order'!BX86)</f>
        <v/>
      </c>
      <c r="BY83" s="155" t="str">
        <f>IF('Itemized Order'!BY86="","",'Itemized Order'!BY86)</f>
        <v/>
      </c>
      <c r="CA83" s="155" t="str">
        <f>IF('Itemized Order'!CA86="","",'Itemized Order'!CA86)</f>
        <v/>
      </c>
      <c r="CB83" s="155" t="str">
        <f>IF('Itemized Order'!CB86="","",'Itemized Order'!CB86)</f>
        <v/>
      </c>
      <c r="CC83" s="155" t="str">
        <f>IF('Itemized Order'!CC86="","",'Itemized Order'!CC86)</f>
        <v/>
      </c>
      <c r="CD83" s="155" t="str">
        <f>IF('Itemized Order'!CD86="","",'Itemized Order'!CD86)</f>
        <v/>
      </c>
      <c r="CE83" s="155" t="str">
        <f>IF('Itemized Order'!CE86="","",'Itemized Order'!CE86)</f>
        <v/>
      </c>
    </row>
    <row r="84" spans="1:83" x14ac:dyDescent="0.3">
      <c r="A84" s="155" t="str">
        <f>IF('Itemized Order'!A87="","",'Itemized Order'!A87)</f>
        <v/>
      </c>
      <c r="B84" s="155" t="str">
        <f>IF('Itemized Order'!B87="","",'Itemized Order'!B87)</f>
        <v/>
      </c>
      <c r="C84" s="155" t="str">
        <f>IF('Itemized Order'!C87="","",'Itemized Order'!C87)</f>
        <v/>
      </c>
      <c r="D84" s="155" t="str">
        <f>IF('Itemized Order'!D87="","",'Itemized Order'!D87)</f>
        <v/>
      </c>
      <c r="E84" s="183" t="str">
        <f>IF('Itemized Order'!E87="","",'Itemized Order'!E87)</f>
        <v/>
      </c>
      <c r="G84" s="155" t="str">
        <f>IF('Itemized Order'!G87="","",'Itemized Order'!G87)</f>
        <v/>
      </c>
      <c r="H84" s="155" t="str">
        <f>IF('Itemized Order'!H87="","",'Itemized Order'!H87)</f>
        <v/>
      </c>
      <c r="I84" s="155" t="str">
        <f>IF('Itemized Order'!I87="","",'Itemized Order'!I87)</f>
        <v/>
      </c>
      <c r="J84" s="155" t="str">
        <f>IF('Itemized Order'!J87="","",'Itemized Order'!J87)</f>
        <v/>
      </c>
      <c r="K84" s="155" t="str">
        <f>IF('Itemized Order'!K87="","",'Itemized Order'!K87)</f>
        <v/>
      </c>
      <c r="M84" s="155" t="str">
        <f>IF('Itemized Order'!M87="","",'Itemized Order'!M87)</f>
        <v/>
      </c>
      <c r="N84" s="155" t="str">
        <f>IF('Itemized Order'!N87="","",'Itemized Order'!N87)</f>
        <v/>
      </c>
      <c r="O84" s="155" t="str">
        <f>IF('Itemized Order'!O87="","",'Itemized Order'!O87)</f>
        <v/>
      </c>
      <c r="P84" s="155" t="str">
        <f>IF('Itemized Order'!P87="","",'Itemized Order'!P87)</f>
        <v/>
      </c>
      <c r="Q84" s="155" t="str">
        <f>IF('Itemized Order'!Q87="","",'Itemized Order'!Q87)</f>
        <v/>
      </c>
      <c r="S84" s="155" t="str">
        <f>IF('Itemized Order'!S87="","",'Itemized Order'!S87)</f>
        <v/>
      </c>
      <c r="T84" s="155" t="str">
        <f>IF('Itemized Order'!T87="","",'Itemized Order'!T87)</f>
        <v/>
      </c>
      <c r="U84" s="155" t="str">
        <f>IF('Itemized Order'!U87="","",'Itemized Order'!U87)</f>
        <v/>
      </c>
      <c r="V84" s="155" t="str">
        <f>IF('Itemized Order'!V87="","",'Itemized Order'!V87)</f>
        <v/>
      </c>
      <c r="W84" s="155" t="str">
        <f>IF('Itemized Order'!W87="","",'Itemized Order'!W87)</f>
        <v/>
      </c>
      <c r="Y84" s="155" t="str">
        <f>IF('Itemized Order'!Y87="","",'Itemized Order'!Y87)</f>
        <v/>
      </c>
      <c r="Z84" s="155" t="str">
        <f>IF('Itemized Order'!Z87="","",'Itemized Order'!Z87)</f>
        <v/>
      </c>
      <c r="AA84" s="155" t="str">
        <f>IF('Itemized Order'!AA87="","",'Itemized Order'!AA87)</f>
        <v/>
      </c>
      <c r="AB84" s="155" t="str">
        <f>IF('Itemized Order'!AB87="","",'Itemized Order'!AB87)</f>
        <v/>
      </c>
      <c r="AC84" s="155" t="str">
        <f>IF('Itemized Order'!AC87="","",'Itemized Order'!AC87)</f>
        <v/>
      </c>
      <c r="AE84" s="155" t="str">
        <f>IF('Itemized Order'!AE87="","",'Itemized Order'!AE87)</f>
        <v/>
      </c>
      <c r="AF84" s="155" t="str">
        <f>IF('Itemized Order'!AF87="","",'Itemized Order'!AF87)</f>
        <v/>
      </c>
      <c r="AG84" s="155" t="str">
        <f>IF('Itemized Order'!AG87="","",'Itemized Order'!AG87)</f>
        <v/>
      </c>
      <c r="AH84" s="155" t="str">
        <f>IF('Itemized Order'!AH87="","",'Itemized Order'!AH87)</f>
        <v/>
      </c>
      <c r="AI84" s="155" t="str">
        <f>IF('Itemized Order'!AI87="","",'Itemized Order'!AI87)</f>
        <v/>
      </c>
      <c r="AK84" s="155" t="str">
        <f>IF('Itemized Order'!AK87="","",'Itemized Order'!AK87)</f>
        <v/>
      </c>
      <c r="AL84" s="155" t="str">
        <f>IF('Itemized Order'!AL87="","",'Itemized Order'!AL87)</f>
        <v/>
      </c>
      <c r="AM84" s="155" t="str">
        <f>IF('Itemized Order'!AM87="","",'Itemized Order'!AM87)</f>
        <v/>
      </c>
      <c r="AN84" s="155" t="str">
        <f>IF('Itemized Order'!AN87="","",'Itemized Order'!AN87)</f>
        <v/>
      </c>
      <c r="AO84" s="155" t="str">
        <f>IF('Itemized Order'!AO87="","",'Itemized Order'!AO87)</f>
        <v/>
      </c>
      <c r="AQ84" s="155" t="str">
        <f>IF('Itemized Order'!AQ87="","",'Itemized Order'!AQ87)</f>
        <v/>
      </c>
      <c r="AR84" s="155" t="str">
        <f>IF('Itemized Order'!AR87="","",'Itemized Order'!AR87)</f>
        <v/>
      </c>
      <c r="AS84" s="155" t="str">
        <f>IF('Itemized Order'!AS87="","",'Itemized Order'!AS87)</f>
        <v/>
      </c>
      <c r="AT84" s="155" t="str">
        <f>IF('Itemized Order'!AT87="","",'Itemized Order'!AT87)</f>
        <v/>
      </c>
      <c r="AU84" s="155" t="str">
        <f>IF('Itemized Order'!AU87="","",'Itemized Order'!AU87)</f>
        <v/>
      </c>
      <c r="AW84" s="155" t="str">
        <f>IF('Itemized Order'!AW87="","",'Itemized Order'!AW87)</f>
        <v/>
      </c>
      <c r="AX84" s="155" t="str">
        <f>IF('Itemized Order'!AX87="","",'Itemized Order'!AX87)</f>
        <v/>
      </c>
      <c r="AY84" s="155" t="str">
        <f>IF('Itemized Order'!AY87="","",'Itemized Order'!AY87)</f>
        <v/>
      </c>
      <c r="AZ84" s="155" t="str">
        <f>IF('Itemized Order'!AZ87="","",'Itemized Order'!AZ87)</f>
        <v/>
      </c>
      <c r="BA84" s="155" t="str">
        <f>IF('Itemized Order'!BA87="","",'Itemized Order'!BA87)</f>
        <v/>
      </c>
      <c r="BC84" s="155" t="str">
        <f>IF('Itemized Order'!BC87="","",'Itemized Order'!BC87)</f>
        <v/>
      </c>
      <c r="BD84" s="155" t="str">
        <f>IF('Itemized Order'!BD87="","",'Itemized Order'!BD87)</f>
        <v/>
      </c>
      <c r="BE84" s="155" t="str">
        <f>IF('Itemized Order'!BE87="","",'Itemized Order'!BE87)</f>
        <v/>
      </c>
      <c r="BF84" s="155" t="str">
        <f>IF('Itemized Order'!BF87="","",'Itemized Order'!BF87)</f>
        <v/>
      </c>
      <c r="BG84" s="155" t="str">
        <f>IF('Itemized Order'!BG87="","",'Itemized Order'!BG87)</f>
        <v/>
      </c>
      <c r="BI84" s="155" t="str">
        <f>IF('Itemized Order'!BI87="","",'Itemized Order'!BI87)</f>
        <v/>
      </c>
      <c r="BJ84" s="155" t="str">
        <f>IF('Itemized Order'!BJ87="","",'Itemized Order'!BJ87)</f>
        <v/>
      </c>
      <c r="BK84" s="155" t="str">
        <f>IF('Itemized Order'!BK87="","",'Itemized Order'!BK87)</f>
        <v/>
      </c>
      <c r="BL84" s="155" t="str">
        <f>IF('Itemized Order'!BL87="","",'Itemized Order'!BL87)</f>
        <v/>
      </c>
      <c r="BM84" s="155" t="str">
        <f>IF('Itemized Order'!BM87="","",'Itemized Order'!BM87)</f>
        <v/>
      </c>
      <c r="BO84" s="155" t="str">
        <f>IF('Itemized Order'!BO87="","",'Itemized Order'!BO87)</f>
        <v/>
      </c>
      <c r="BP84" s="155" t="str">
        <f>IF('Itemized Order'!BP87="","",'Itemized Order'!BP87)</f>
        <v/>
      </c>
      <c r="BQ84" s="155" t="str">
        <f>IF('Itemized Order'!BQ87="","",'Itemized Order'!BQ87)</f>
        <v/>
      </c>
      <c r="BR84" s="155" t="str">
        <f>IF('Itemized Order'!BR87="","",'Itemized Order'!BR87)</f>
        <v/>
      </c>
      <c r="BS84" s="155" t="str">
        <f>IF('Itemized Order'!BS87="","",'Itemized Order'!BS87)</f>
        <v/>
      </c>
      <c r="BU84" s="155" t="str">
        <f>IF('Itemized Order'!BU87="","",'Itemized Order'!BU87)</f>
        <v/>
      </c>
      <c r="BV84" s="155" t="str">
        <f>IF('Itemized Order'!BV87="","",'Itemized Order'!BV87)</f>
        <v/>
      </c>
      <c r="BW84" s="155" t="str">
        <f>IF('Itemized Order'!BW87="","",'Itemized Order'!BW87)</f>
        <v/>
      </c>
      <c r="BX84" s="155" t="str">
        <f>IF('Itemized Order'!BX87="","",'Itemized Order'!BX87)</f>
        <v/>
      </c>
      <c r="BY84" s="155" t="str">
        <f>IF('Itemized Order'!BY87="","",'Itemized Order'!BY87)</f>
        <v/>
      </c>
      <c r="CA84" s="155" t="str">
        <f>IF('Itemized Order'!CA87="","",'Itemized Order'!CA87)</f>
        <v/>
      </c>
      <c r="CB84" s="155" t="str">
        <f>IF('Itemized Order'!CB87="","",'Itemized Order'!CB87)</f>
        <v/>
      </c>
      <c r="CC84" s="155" t="str">
        <f>IF('Itemized Order'!CC87="","",'Itemized Order'!CC87)</f>
        <v/>
      </c>
      <c r="CD84" s="155" t="str">
        <f>IF('Itemized Order'!CD87="","",'Itemized Order'!CD87)</f>
        <v/>
      </c>
      <c r="CE84" s="155" t="str">
        <f>IF('Itemized Order'!CE87="","",'Itemized Order'!CE87)</f>
        <v/>
      </c>
    </row>
    <row r="85" spans="1:83" x14ac:dyDescent="0.3">
      <c r="A85" s="155" t="str">
        <f>IF('Itemized Order'!A88="","",'Itemized Order'!A88)</f>
        <v/>
      </c>
      <c r="B85" s="155" t="str">
        <f>IF('Itemized Order'!B88="","",'Itemized Order'!B88)</f>
        <v/>
      </c>
      <c r="C85" s="155" t="str">
        <f>IF('Itemized Order'!C88="","",'Itemized Order'!C88)</f>
        <v/>
      </c>
      <c r="D85" s="155" t="str">
        <f>IF('Itemized Order'!D88="","",'Itemized Order'!D88)</f>
        <v/>
      </c>
      <c r="E85" s="183" t="str">
        <f>IF('Itemized Order'!E88="","",'Itemized Order'!E88)</f>
        <v/>
      </c>
      <c r="G85" s="155" t="str">
        <f>IF('Itemized Order'!G88="","",'Itemized Order'!G88)</f>
        <v/>
      </c>
      <c r="H85" s="155" t="str">
        <f>IF('Itemized Order'!H88="","",'Itemized Order'!H88)</f>
        <v/>
      </c>
      <c r="I85" s="155" t="str">
        <f>IF('Itemized Order'!I88="","",'Itemized Order'!I88)</f>
        <v/>
      </c>
      <c r="J85" s="155" t="str">
        <f>IF('Itemized Order'!J88="","",'Itemized Order'!J88)</f>
        <v/>
      </c>
      <c r="K85" s="155" t="str">
        <f>IF('Itemized Order'!K88="","",'Itemized Order'!K88)</f>
        <v/>
      </c>
      <c r="M85" s="155" t="str">
        <f>IF('Itemized Order'!M88="","",'Itemized Order'!M88)</f>
        <v/>
      </c>
      <c r="N85" s="155" t="str">
        <f>IF('Itemized Order'!N88="","",'Itemized Order'!N88)</f>
        <v/>
      </c>
      <c r="O85" s="155" t="str">
        <f>IF('Itemized Order'!O88="","",'Itemized Order'!O88)</f>
        <v/>
      </c>
      <c r="P85" s="155" t="str">
        <f>IF('Itemized Order'!P88="","",'Itemized Order'!P88)</f>
        <v/>
      </c>
      <c r="Q85" s="155" t="str">
        <f>IF('Itemized Order'!Q88="","",'Itemized Order'!Q88)</f>
        <v/>
      </c>
      <c r="S85" s="155" t="str">
        <f>IF('Itemized Order'!S88="","",'Itemized Order'!S88)</f>
        <v/>
      </c>
      <c r="T85" s="155" t="str">
        <f>IF('Itemized Order'!T88="","",'Itemized Order'!T88)</f>
        <v/>
      </c>
      <c r="U85" s="155" t="str">
        <f>IF('Itemized Order'!U88="","",'Itemized Order'!U88)</f>
        <v/>
      </c>
      <c r="V85" s="155" t="str">
        <f>IF('Itemized Order'!V88="","",'Itemized Order'!V88)</f>
        <v/>
      </c>
      <c r="W85" s="155" t="str">
        <f>IF('Itemized Order'!W88="","",'Itemized Order'!W88)</f>
        <v/>
      </c>
      <c r="Y85" s="155" t="str">
        <f>IF('Itemized Order'!Y88="","",'Itemized Order'!Y88)</f>
        <v/>
      </c>
      <c r="Z85" s="155" t="str">
        <f>IF('Itemized Order'!Z88="","",'Itemized Order'!Z88)</f>
        <v/>
      </c>
      <c r="AA85" s="155" t="str">
        <f>IF('Itemized Order'!AA88="","",'Itemized Order'!AA88)</f>
        <v/>
      </c>
      <c r="AB85" s="155" t="str">
        <f>IF('Itemized Order'!AB88="","",'Itemized Order'!AB88)</f>
        <v/>
      </c>
      <c r="AC85" s="155" t="str">
        <f>IF('Itemized Order'!AC88="","",'Itemized Order'!AC88)</f>
        <v/>
      </c>
      <c r="AE85" s="155" t="str">
        <f>IF('Itemized Order'!AE88="","",'Itemized Order'!AE88)</f>
        <v/>
      </c>
      <c r="AF85" s="155" t="str">
        <f>IF('Itemized Order'!AF88="","",'Itemized Order'!AF88)</f>
        <v/>
      </c>
      <c r="AG85" s="155" t="str">
        <f>IF('Itemized Order'!AG88="","",'Itemized Order'!AG88)</f>
        <v/>
      </c>
      <c r="AH85" s="155" t="str">
        <f>IF('Itemized Order'!AH88="","",'Itemized Order'!AH88)</f>
        <v/>
      </c>
      <c r="AI85" s="155" t="str">
        <f>IF('Itemized Order'!AI88="","",'Itemized Order'!AI88)</f>
        <v/>
      </c>
      <c r="AK85" s="155" t="str">
        <f>IF('Itemized Order'!AK88="","",'Itemized Order'!AK88)</f>
        <v/>
      </c>
      <c r="AL85" s="155" t="str">
        <f>IF('Itemized Order'!AL88="","",'Itemized Order'!AL88)</f>
        <v/>
      </c>
      <c r="AM85" s="155" t="str">
        <f>IF('Itemized Order'!AM88="","",'Itemized Order'!AM88)</f>
        <v/>
      </c>
      <c r="AN85" s="155" t="str">
        <f>IF('Itemized Order'!AN88="","",'Itemized Order'!AN88)</f>
        <v/>
      </c>
      <c r="AO85" s="155" t="str">
        <f>IF('Itemized Order'!AO88="","",'Itemized Order'!AO88)</f>
        <v/>
      </c>
      <c r="AQ85" s="155" t="str">
        <f>IF('Itemized Order'!AQ88="","",'Itemized Order'!AQ88)</f>
        <v/>
      </c>
      <c r="AR85" s="155" t="str">
        <f>IF('Itemized Order'!AR88="","",'Itemized Order'!AR88)</f>
        <v/>
      </c>
      <c r="AS85" s="155" t="str">
        <f>IF('Itemized Order'!AS88="","",'Itemized Order'!AS88)</f>
        <v/>
      </c>
      <c r="AT85" s="155" t="str">
        <f>IF('Itemized Order'!AT88="","",'Itemized Order'!AT88)</f>
        <v/>
      </c>
      <c r="AU85" s="155" t="str">
        <f>IF('Itemized Order'!AU88="","",'Itemized Order'!AU88)</f>
        <v/>
      </c>
      <c r="AW85" s="155" t="str">
        <f>IF('Itemized Order'!AW88="","",'Itemized Order'!AW88)</f>
        <v/>
      </c>
      <c r="AX85" s="155" t="str">
        <f>IF('Itemized Order'!AX88="","",'Itemized Order'!AX88)</f>
        <v/>
      </c>
      <c r="AY85" s="155" t="str">
        <f>IF('Itemized Order'!AY88="","",'Itemized Order'!AY88)</f>
        <v/>
      </c>
      <c r="AZ85" s="155" t="str">
        <f>IF('Itemized Order'!AZ88="","",'Itemized Order'!AZ88)</f>
        <v/>
      </c>
      <c r="BA85" s="155" t="str">
        <f>IF('Itemized Order'!BA88="","",'Itemized Order'!BA88)</f>
        <v/>
      </c>
      <c r="BC85" s="155" t="str">
        <f>IF('Itemized Order'!BC88="","",'Itemized Order'!BC88)</f>
        <v/>
      </c>
      <c r="BD85" s="155" t="str">
        <f>IF('Itemized Order'!BD88="","",'Itemized Order'!BD88)</f>
        <v/>
      </c>
      <c r="BE85" s="155" t="str">
        <f>IF('Itemized Order'!BE88="","",'Itemized Order'!BE88)</f>
        <v/>
      </c>
      <c r="BF85" s="155" t="str">
        <f>IF('Itemized Order'!BF88="","",'Itemized Order'!BF88)</f>
        <v/>
      </c>
      <c r="BG85" s="155" t="str">
        <f>IF('Itemized Order'!BG88="","",'Itemized Order'!BG88)</f>
        <v/>
      </c>
      <c r="BI85" s="155" t="str">
        <f>IF('Itemized Order'!BI88="","",'Itemized Order'!BI88)</f>
        <v/>
      </c>
      <c r="BJ85" s="155" t="str">
        <f>IF('Itemized Order'!BJ88="","",'Itemized Order'!BJ88)</f>
        <v/>
      </c>
      <c r="BK85" s="155" t="str">
        <f>IF('Itemized Order'!BK88="","",'Itemized Order'!BK88)</f>
        <v/>
      </c>
      <c r="BL85" s="155" t="str">
        <f>IF('Itemized Order'!BL88="","",'Itemized Order'!BL88)</f>
        <v/>
      </c>
      <c r="BM85" s="155" t="str">
        <f>IF('Itemized Order'!BM88="","",'Itemized Order'!BM88)</f>
        <v/>
      </c>
      <c r="BO85" s="155" t="str">
        <f>IF('Itemized Order'!BO88="","",'Itemized Order'!BO88)</f>
        <v/>
      </c>
      <c r="BP85" s="155" t="str">
        <f>IF('Itemized Order'!BP88="","",'Itemized Order'!BP88)</f>
        <v/>
      </c>
      <c r="BQ85" s="155" t="str">
        <f>IF('Itemized Order'!BQ88="","",'Itemized Order'!BQ88)</f>
        <v/>
      </c>
      <c r="BR85" s="155" t="str">
        <f>IF('Itemized Order'!BR88="","",'Itemized Order'!BR88)</f>
        <v/>
      </c>
      <c r="BS85" s="155" t="str">
        <f>IF('Itemized Order'!BS88="","",'Itemized Order'!BS88)</f>
        <v/>
      </c>
      <c r="BU85" s="155" t="str">
        <f>IF('Itemized Order'!BU88="","",'Itemized Order'!BU88)</f>
        <v/>
      </c>
      <c r="BV85" s="155" t="str">
        <f>IF('Itemized Order'!BV88="","",'Itemized Order'!BV88)</f>
        <v/>
      </c>
      <c r="BW85" s="155" t="str">
        <f>IF('Itemized Order'!BW88="","",'Itemized Order'!BW88)</f>
        <v/>
      </c>
      <c r="BX85" s="155" t="str">
        <f>IF('Itemized Order'!BX88="","",'Itemized Order'!BX88)</f>
        <v/>
      </c>
      <c r="BY85" s="155" t="str">
        <f>IF('Itemized Order'!BY88="","",'Itemized Order'!BY88)</f>
        <v/>
      </c>
      <c r="CA85" s="155" t="str">
        <f>IF('Itemized Order'!CA88="","",'Itemized Order'!CA88)</f>
        <v/>
      </c>
      <c r="CB85" s="155" t="str">
        <f>IF('Itemized Order'!CB88="","",'Itemized Order'!CB88)</f>
        <v/>
      </c>
      <c r="CC85" s="155" t="str">
        <f>IF('Itemized Order'!CC88="","",'Itemized Order'!CC88)</f>
        <v/>
      </c>
      <c r="CD85" s="155" t="str">
        <f>IF('Itemized Order'!CD88="","",'Itemized Order'!CD88)</f>
        <v/>
      </c>
      <c r="CE85" s="155" t="str">
        <f>IF('Itemized Order'!CE88="","",'Itemized Order'!CE88)</f>
        <v/>
      </c>
    </row>
    <row r="86" spans="1:83" x14ac:dyDescent="0.3">
      <c r="A86" s="155" t="str">
        <f>IF('Itemized Order'!A89="","",'Itemized Order'!A89)</f>
        <v/>
      </c>
      <c r="B86" s="155" t="str">
        <f>IF('Itemized Order'!B89="","",'Itemized Order'!B89)</f>
        <v/>
      </c>
      <c r="C86" s="155" t="str">
        <f>IF('Itemized Order'!C89="","",'Itemized Order'!C89)</f>
        <v/>
      </c>
      <c r="D86" s="155" t="str">
        <f>IF('Itemized Order'!D89="","",'Itemized Order'!D89)</f>
        <v/>
      </c>
      <c r="E86" s="183" t="str">
        <f>IF('Itemized Order'!E89="","",'Itemized Order'!E89)</f>
        <v/>
      </c>
      <c r="G86" s="155" t="str">
        <f>IF('Itemized Order'!G89="","",'Itemized Order'!G89)</f>
        <v/>
      </c>
      <c r="H86" s="155" t="str">
        <f>IF('Itemized Order'!H89="","",'Itemized Order'!H89)</f>
        <v/>
      </c>
      <c r="I86" s="155" t="str">
        <f>IF('Itemized Order'!I89="","",'Itemized Order'!I89)</f>
        <v/>
      </c>
      <c r="J86" s="155" t="str">
        <f>IF('Itemized Order'!J89="","",'Itemized Order'!J89)</f>
        <v/>
      </c>
      <c r="K86" s="155" t="str">
        <f>IF('Itemized Order'!K89="","",'Itemized Order'!K89)</f>
        <v/>
      </c>
      <c r="M86" s="155" t="str">
        <f>IF('Itemized Order'!M89="","",'Itemized Order'!M89)</f>
        <v/>
      </c>
      <c r="N86" s="155" t="str">
        <f>IF('Itemized Order'!N89="","",'Itemized Order'!N89)</f>
        <v/>
      </c>
      <c r="O86" s="155" t="str">
        <f>IF('Itemized Order'!O89="","",'Itemized Order'!O89)</f>
        <v/>
      </c>
      <c r="P86" s="155" t="str">
        <f>IF('Itemized Order'!P89="","",'Itemized Order'!P89)</f>
        <v/>
      </c>
      <c r="Q86" s="155" t="str">
        <f>IF('Itemized Order'!Q89="","",'Itemized Order'!Q89)</f>
        <v/>
      </c>
      <c r="S86" s="155" t="str">
        <f>IF('Itemized Order'!S89="","",'Itemized Order'!S89)</f>
        <v/>
      </c>
      <c r="T86" s="155" t="str">
        <f>IF('Itemized Order'!T89="","",'Itemized Order'!T89)</f>
        <v/>
      </c>
      <c r="U86" s="155" t="str">
        <f>IF('Itemized Order'!U89="","",'Itemized Order'!U89)</f>
        <v/>
      </c>
      <c r="V86" s="155" t="str">
        <f>IF('Itemized Order'!V89="","",'Itemized Order'!V89)</f>
        <v/>
      </c>
      <c r="W86" s="155" t="str">
        <f>IF('Itemized Order'!W89="","",'Itemized Order'!W89)</f>
        <v/>
      </c>
      <c r="Y86" s="155" t="str">
        <f>IF('Itemized Order'!Y89="","",'Itemized Order'!Y89)</f>
        <v/>
      </c>
      <c r="Z86" s="155" t="str">
        <f>IF('Itemized Order'!Z89="","",'Itemized Order'!Z89)</f>
        <v/>
      </c>
      <c r="AA86" s="155" t="str">
        <f>IF('Itemized Order'!AA89="","",'Itemized Order'!AA89)</f>
        <v/>
      </c>
      <c r="AB86" s="155" t="str">
        <f>IF('Itemized Order'!AB89="","",'Itemized Order'!AB89)</f>
        <v/>
      </c>
      <c r="AC86" s="155" t="str">
        <f>IF('Itemized Order'!AC89="","",'Itemized Order'!AC89)</f>
        <v/>
      </c>
      <c r="AE86" s="155" t="str">
        <f>IF('Itemized Order'!AE89="","",'Itemized Order'!AE89)</f>
        <v/>
      </c>
      <c r="AF86" s="155" t="str">
        <f>IF('Itemized Order'!AF89="","",'Itemized Order'!AF89)</f>
        <v/>
      </c>
      <c r="AG86" s="155" t="str">
        <f>IF('Itemized Order'!AG89="","",'Itemized Order'!AG89)</f>
        <v/>
      </c>
      <c r="AH86" s="155" t="str">
        <f>IF('Itemized Order'!AH89="","",'Itemized Order'!AH89)</f>
        <v/>
      </c>
      <c r="AI86" s="155" t="str">
        <f>IF('Itemized Order'!AI89="","",'Itemized Order'!AI89)</f>
        <v/>
      </c>
      <c r="AK86" s="155" t="str">
        <f>IF('Itemized Order'!AK89="","",'Itemized Order'!AK89)</f>
        <v/>
      </c>
      <c r="AL86" s="155" t="str">
        <f>IF('Itemized Order'!AL89="","",'Itemized Order'!AL89)</f>
        <v/>
      </c>
      <c r="AM86" s="155" t="str">
        <f>IF('Itemized Order'!AM89="","",'Itemized Order'!AM89)</f>
        <v/>
      </c>
      <c r="AN86" s="155" t="str">
        <f>IF('Itemized Order'!AN89="","",'Itemized Order'!AN89)</f>
        <v/>
      </c>
      <c r="AO86" s="155" t="str">
        <f>IF('Itemized Order'!AO89="","",'Itemized Order'!AO89)</f>
        <v/>
      </c>
      <c r="AQ86" s="155" t="str">
        <f>IF('Itemized Order'!AQ89="","",'Itemized Order'!AQ89)</f>
        <v/>
      </c>
      <c r="AR86" s="155" t="str">
        <f>IF('Itemized Order'!AR89="","",'Itemized Order'!AR89)</f>
        <v/>
      </c>
      <c r="AS86" s="155" t="str">
        <f>IF('Itemized Order'!AS89="","",'Itemized Order'!AS89)</f>
        <v/>
      </c>
      <c r="AT86" s="155" t="str">
        <f>IF('Itemized Order'!AT89="","",'Itemized Order'!AT89)</f>
        <v/>
      </c>
      <c r="AU86" s="155" t="str">
        <f>IF('Itemized Order'!AU89="","",'Itemized Order'!AU89)</f>
        <v/>
      </c>
      <c r="AW86" s="155" t="str">
        <f>IF('Itemized Order'!AW89="","",'Itemized Order'!AW89)</f>
        <v/>
      </c>
      <c r="AX86" s="155" t="str">
        <f>IF('Itemized Order'!AX89="","",'Itemized Order'!AX89)</f>
        <v/>
      </c>
      <c r="AY86" s="155" t="str">
        <f>IF('Itemized Order'!AY89="","",'Itemized Order'!AY89)</f>
        <v/>
      </c>
      <c r="AZ86" s="155" t="str">
        <f>IF('Itemized Order'!AZ89="","",'Itemized Order'!AZ89)</f>
        <v/>
      </c>
      <c r="BA86" s="155" t="str">
        <f>IF('Itemized Order'!BA89="","",'Itemized Order'!BA89)</f>
        <v/>
      </c>
      <c r="BC86" s="155" t="str">
        <f>IF('Itemized Order'!BC89="","",'Itemized Order'!BC89)</f>
        <v/>
      </c>
      <c r="BD86" s="155" t="str">
        <f>IF('Itemized Order'!BD89="","",'Itemized Order'!BD89)</f>
        <v/>
      </c>
      <c r="BE86" s="155" t="str">
        <f>IF('Itemized Order'!BE89="","",'Itemized Order'!BE89)</f>
        <v/>
      </c>
      <c r="BF86" s="155" t="str">
        <f>IF('Itemized Order'!BF89="","",'Itemized Order'!BF89)</f>
        <v/>
      </c>
      <c r="BG86" s="155" t="str">
        <f>IF('Itemized Order'!BG89="","",'Itemized Order'!BG89)</f>
        <v/>
      </c>
      <c r="BI86" s="155" t="str">
        <f>IF('Itemized Order'!BI89="","",'Itemized Order'!BI89)</f>
        <v/>
      </c>
      <c r="BJ86" s="155" t="str">
        <f>IF('Itemized Order'!BJ89="","",'Itemized Order'!BJ89)</f>
        <v/>
      </c>
      <c r="BK86" s="155" t="str">
        <f>IF('Itemized Order'!BK89="","",'Itemized Order'!BK89)</f>
        <v/>
      </c>
      <c r="BL86" s="155" t="str">
        <f>IF('Itemized Order'!BL89="","",'Itemized Order'!BL89)</f>
        <v/>
      </c>
      <c r="BM86" s="155" t="str">
        <f>IF('Itemized Order'!BM89="","",'Itemized Order'!BM89)</f>
        <v/>
      </c>
      <c r="BO86" s="155" t="str">
        <f>IF('Itemized Order'!BO89="","",'Itemized Order'!BO89)</f>
        <v/>
      </c>
      <c r="BP86" s="155" t="str">
        <f>IF('Itemized Order'!BP89="","",'Itemized Order'!BP89)</f>
        <v/>
      </c>
      <c r="BQ86" s="155" t="str">
        <f>IF('Itemized Order'!BQ89="","",'Itemized Order'!BQ89)</f>
        <v/>
      </c>
      <c r="BR86" s="155" t="str">
        <f>IF('Itemized Order'!BR89="","",'Itemized Order'!BR89)</f>
        <v/>
      </c>
      <c r="BS86" s="155" t="str">
        <f>IF('Itemized Order'!BS89="","",'Itemized Order'!BS89)</f>
        <v/>
      </c>
      <c r="BU86" s="155" t="str">
        <f>IF('Itemized Order'!BU89="","",'Itemized Order'!BU89)</f>
        <v/>
      </c>
      <c r="BV86" s="155" t="str">
        <f>IF('Itemized Order'!BV89="","",'Itemized Order'!BV89)</f>
        <v/>
      </c>
      <c r="BW86" s="155" t="str">
        <f>IF('Itemized Order'!BW89="","",'Itemized Order'!BW89)</f>
        <v/>
      </c>
      <c r="BX86" s="155" t="str">
        <f>IF('Itemized Order'!BX89="","",'Itemized Order'!BX89)</f>
        <v/>
      </c>
      <c r="BY86" s="155" t="str">
        <f>IF('Itemized Order'!BY89="","",'Itemized Order'!BY89)</f>
        <v/>
      </c>
      <c r="CA86" s="155" t="str">
        <f>IF('Itemized Order'!CA89="","",'Itemized Order'!CA89)</f>
        <v/>
      </c>
      <c r="CB86" s="155" t="str">
        <f>IF('Itemized Order'!CB89="","",'Itemized Order'!CB89)</f>
        <v/>
      </c>
      <c r="CC86" s="155" t="str">
        <f>IF('Itemized Order'!CC89="","",'Itemized Order'!CC89)</f>
        <v/>
      </c>
      <c r="CD86" s="155" t="str">
        <f>IF('Itemized Order'!CD89="","",'Itemized Order'!CD89)</f>
        <v/>
      </c>
      <c r="CE86" s="155" t="str">
        <f>IF('Itemized Order'!CE89="","",'Itemized Order'!CE89)</f>
        <v/>
      </c>
    </row>
    <row r="87" spans="1:83" x14ac:dyDescent="0.3">
      <c r="A87" s="155" t="str">
        <f>IF('Itemized Order'!A90="","",'Itemized Order'!A90)</f>
        <v/>
      </c>
      <c r="B87" s="155" t="str">
        <f>IF('Itemized Order'!B90="","",'Itemized Order'!B90)</f>
        <v/>
      </c>
      <c r="C87" s="155" t="str">
        <f>IF('Itemized Order'!C90="","",'Itemized Order'!C90)</f>
        <v/>
      </c>
      <c r="D87" s="155" t="str">
        <f>IF('Itemized Order'!D90="","",'Itemized Order'!D90)</f>
        <v/>
      </c>
      <c r="E87" s="183" t="str">
        <f>IF('Itemized Order'!E90="","",'Itemized Order'!E90)</f>
        <v/>
      </c>
      <c r="G87" s="155" t="str">
        <f>IF('Itemized Order'!G90="","",'Itemized Order'!G90)</f>
        <v/>
      </c>
      <c r="H87" s="155" t="str">
        <f>IF('Itemized Order'!H90="","",'Itemized Order'!H90)</f>
        <v/>
      </c>
      <c r="I87" s="155" t="str">
        <f>IF('Itemized Order'!I90="","",'Itemized Order'!I90)</f>
        <v/>
      </c>
      <c r="J87" s="155" t="str">
        <f>IF('Itemized Order'!J90="","",'Itemized Order'!J90)</f>
        <v/>
      </c>
      <c r="K87" s="155" t="str">
        <f>IF('Itemized Order'!K90="","",'Itemized Order'!K90)</f>
        <v/>
      </c>
      <c r="M87" s="155" t="str">
        <f>IF('Itemized Order'!M90="","",'Itemized Order'!M90)</f>
        <v/>
      </c>
      <c r="N87" s="155" t="str">
        <f>IF('Itemized Order'!N90="","",'Itemized Order'!N90)</f>
        <v/>
      </c>
      <c r="O87" s="155" t="str">
        <f>IF('Itemized Order'!O90="","",'Itemized Order'!O90)</f>
        <v/>
      </c>
      <c r="P87" s="155" t="str">
        <f>IF('Itemized Order'!P90="","",'Itemized Order'!P90)</f>
        <v/>
      </c>
      <c r="Q87" s="155" t="str">
        <f>IF('Itemized Order'!Q90="","",'Itemized Order'!Q90)</f>
        <v/>
      </c>
      <c r="S87" s="155" t="str">
        <f>IF('Itemized Order'!S90="","",'Itemized Order'!S90)</f>
        <v/>
      </c>
      <c r="T87" s="155" t="str">
        <f>IF('Itemized Order'!T90="","",'Itemized Order'!T90)</f>
        <v/>
      </c>
      <c r="U87" s="155" t="str">
        <f>IF('Itemized Order'!U90="","",'Itemized Order'!U90)</f>
        <v/>
      </c>
      <c r="V87" s="155" t="str">
        <f>IF('Itemized Order'!V90="","",'Itemized Order'!V90)</f>
        <v/>
      </c>
      <c r="W87" s="155" t="str">
        <f>IF('Itemized Order'!W90="","",'Itemized Order'!W90)</f>
        <v/>
      </c>
      <c r="Y87" s="155" t="str">
        <f>IF('Itemized Order'!Y90="","",'Itemized Order'!Y90)</f>
        <v/>
      </c>
      <c r="Z87" s="155" t="str">
        <f>IF('Itemized Order'!Z90="","",'Itemized Order'!Z90)</f>
        <v/>
      </c>
      <c r="AA87" s="155" t="str">
        <f>IF('Itemized Order'!AA90="","",'Itemized Order'!AA90)</f>
        <v/>
      </c>
      <c r="AB87" s="155" t="str">
        <f>IF('Itemized Order'!AB90="","",'Itemized Order'!AB90)</f>
        <v/>
      </c>
      <c r="AC87" s="155" t="str">
        <f>IF('Itemized Order'!AC90="","",'Itemized Order'!AC90)</f>
        <v/>
      </c>
      <c r="AE87" s="155" t="str">
        <f>IF('Itemized Order'!AE90="","",'Itemized Order'!AE90)</f>
        <v/>
      </c>
      <c r="AF87" s="155" t="str">
        <f>IF('Itemized Order'!AF90="","",'Itemized Order'!AF90)</f>
        <v/>
      </c>
      <c r="AG87" s="155" t="str">
        <f>IF('Itemized Order'!AG90="","",'Itemized Order'!AG90)</f>
        <v/>
      </c>
      <c r="AH87" s="155" t="str">
        <f>IF('Itemized Order'!AH90="","",'Itemized Order'!AH90)</f>
        <v/>
      </c>
      <c r="AI87" s="155" t="str">
        <f>IF('Itemized Order'!AI90="","",'Itemized Order'!AI90)</f>
        <v/>
      </c>
      <c r="AK87" s="155" t="str">
        <f>IF('Itemized Order'!AK90="","",'Itemized Order'!AK90)</f>
        <v/>
      </c>
      <c r="AL87" s="155" t="str">
        <f>IF('Itemized Order'!AL90="","",'Itemized Order'!AL90)</f>
        <v/>
      </c>
      <c r="AM87" s="155" t="str">
        <f>IF('Itemized Order'!AM90="","",'Itemized Order'!AM90)</f>
        <v/>
      </c>
      <c r="AN87" s="155" t="str">
        <f>IF('Itemized Order'!AN90="","",'Itemized Order'!AN90)</f>
        <v/>
      </c>
      <c r="AO87" s="155" t="str">
        <f>IF('Itemized Order'!AO90="","",'Itemized Order'!AO90)</f>
        <v/>
      </c>
      <c r="AQ87" s="155" t="str">
        <f>IF('Itemized Order'!AQ90="","",'Itemized Order'!AQ90)</f>
        <v/>
      </c>
      <c r="AR87" s="155" t="str">
        <f>IF('Itemized Order'!AR90="","",'Itemized Order'!AR90)</f>
        <v/>
      </c>
      <c r="AS87" s="155" t="str">
        <f>IF('Itemized Order'!AS90="","",'Itemized Order'!AS90)</f>
        <v/>
      </c>
      <c r="AT87" s="155" t="str">
        <f>IF('Itemized Order'!AT90="","",'Itemized Order'!AT90)</f>
        <v/>
      </c>
      <c r="AU87" s="155" t="str">
        <f>IF('Itemized Order'!AU90="","",'Itemized Order'!AU90)</f>
        <v/>
      </c>
      <c r="AW87" s="155" t="str">
        <f>IF('Itemized Order'!AW90="","",'Itemized Order'!AW90)</f>
        <v/>
      </c>
      <c r="AX87" s="155" t="str">
        <f>IF('Itemized Order'!AX90="","",'Itemized Order'!AX90)</f>
        <v/>
      </c>
      <c r="AY87" s="155" t="str">
        <f>IF('Itemized Order'!AY90="","",'Itemized Order'!AY90)</f>
        <v/>
      </c>
      <c r="AZ87" s="155" t="str">
        <f>IF('Itemized Order'!AZ90="","",'Itemized Order'!AZ90)</f>
        <v/>
      </c>
      <c r="BA87" s="155" t="str">
        <f>IF('Itemized Order'!BA90="","",'Itemized Order'!BA90)</f>
        <v/>
      </c>
      <c r="BC87" s="155" t="str">
        <f>IF('Itemized Order'!BC90="","",'Itemized Order'!BC90)</f>
        <v/>
      </c>
      <c r="BD87" s="155" t="str">
        <f>IF('Itemized Order'!BD90="","",'Itemized Order'!BD90)</f>
        <v/>
      </c>
      <c r="BE87" s="155" t="str">
        <f>IF('Itemized Order'!BE90="","",'Itemized Order'!BE90)</f>
        <v/>
      </c>
      <c r="BF87" s="155" t="str">
        <f>IF('Itemized Order'!BF90="","",'Itemized Order'!BF90)</f>
        <v/>
      </c>
      <c r="BG87" s="155" t="str">
        <f>IF('Itemized Order'!BG90="","",'Itemized Order'!BG90)</f>
        <v/>
      </c>
      <c r="BI87" s="155" t="str">
        <f>IF('Itemized Order'!BI90="","",'Itemized Order'!BI90)</f>
        <v/>
      </c>
      <c r="BJ87" s="155" t="str">
        <f>IF('Itemized Order'!BJ90="","",'Itemized Order'!BJ90)</f>
        <v/>
      </c>
      <c r="BK87" s="155" t="str">
        <f>IF('Itemized Order'!BK90="","",'Itemized Order'!BK90)</f>
        <v/>
      </c>
      <c r="BL87" s="155" t="str">
        <f>IF('Itemized Order'!BL90="","",'Itemized Order'!BL90)</f>
        <v/>
      </c>
      <c r="BM87" s="155" t="str">
        <f>IF('Itemized Order'!BM90="","",'Itemized Order'!BM90)</f>
        <v/>
      </c>
      <c r="BO87" s="155" t="str">
        <f>IF('Itemized Order'!BO90="","",'Itemized Order'!BO90)</f>
        <v/>
      </c>
      <c r="BP87" s="155" t="str">
        <f>IF('Itemized Order'!BP90="","",'Itemized Order'!BP90)</f>
        <v/>
      </c>
      <c r="BQ87" s="155" t="str">
        <f>IF('Itemized Order'!BQ90="","",'Itemized Order'!BQ90)</f>
        <v/>
      </c>
      <c r="BR87" s="155" t="str">
        <f>IF('Itemized Order'!BR90="","",'Itemized Order'!BR90)</f>
        <v/>
      </c>
      <c r="BS87" s="155" t="str">
        <f>IF('Itemized Order'!BS90="","",'Itemized Order'!BS90)</f>
        <v/>
      </c>
      <c r="BU87" s="155" t="str">
        <f>IF('Itemized Order'!BU90="","",'Itemized Order'!BU90)</f>
        <v/>
      </c>
      <c r="BV87" s="155" t="str">
        <f>IF('Itemized Order'!BV90="","",'Itemized Order'!BV90)</f>
        <v/>
      </c>
      <c r="BW87" s="155" t="str">
        <f>IF('Itemized Order'!BW90="","",'Itemized Order'!BW90)</f>
        <v/>
      </c>
      <c r="BX87" s="155" t="str">
        <f>IF('Itemized Order'!BX90="","",'Itemized Order'!BX90)</f>
        <v/>
      </c>
      <c r="BY87" s="155" t="str">
        <f>IF('Itemized Order'!BY90="","",'Itemized Order'!BY90)</f>
        <v/>
      </c>
      <c r="CA87" s="155" t="str">
        <f>IF('Itemized Order'!CA90="","",'Itemized Order'!CA90)</f>
        <v/>
      </c>
      <c r="CB87" s="155" t="str">
        <f>IF('Itemized Order'!CB90="","",'Itemized Order'!CB90)</f>
        <v/>
      </c>
      <c r="CC87" s="155" t="str">
        <f>IF('Itemized Order'!CC90="","",'Itemized Order'!CC90)</f>
        <v/>
      </c>
      <c r="CD87" s="155" t="str">
        <f>IF('Itemized Order'!CD90="","",'Itemized Order'!CD90)</f>
        <v/>
      </c>
      <c r="CE87" s="155" t="str">
        <f>IF('Itemized Order'!CE90="","",'Itemized Order'!CE90)</f>
        <v/>
      </c>
    </row>
    <row r="88" spans="1:83" x14ac:dyDescent="0.3">
      <c r="A88" s="155" t="str">
        <f>IF('Itemized Order'!A91="","",'Itemized Order'!A91)</f>
        <v/>
      </c>
      <c r="B88" s="155" t="str">
        <f>IF('Itemized Order'!B91="","",'Itemized Order'!B91)</f>
        <v/>
      </c>
      <c r="C88" s="155" t="str">
        <f>IF('Itemized Order'!C91="","",'Itemized Order'!C91)</f>
        <v/>
      </c>
      <c r="D88" s="155" t="str">
        <f>IF('Itemized Order'!D91="","",'Itemized Order'!D91)</f>
        <v/>
      </c>
      <c r="E88" s="183" t="str">
        <f>IF('Itemized Order'!E91="","",'Itemized Order'!E91)</f>
        <v/>
      </c>
      <c r="G88" s="155" t="str">
        <f>IF('Itemized Order'!G91="","",'Itemized Order'!G91)</f>
        <v/>
      </c>
      <c r="H88" s="155" t="str">
        <f>IF('Itemized Order'!H91="","",'Itemized Order'!H91)</f>
        <v/>
      </c>
      <c r="I88" s="155" t="str">
        <f>IF('Itemized Order'!I91="","",'Itemized Order'!I91)</f>
        <v/>
      </c>
      <c r="J88" s="155" t="str">
        <f>IF('Itemized Order'!J91="","",'Itemized Order'!J91)</f>
        <v/>
      </c>
      <c r="K88" s="155" t="str">
        <f>IF('Itemized Order'!K91="","",'Itemized Order'!K91)</f>
        <v/>
      </c>
      <c r="M88" s="155" t="str">
        <f>IF('Itemized Order'!M91="","",'Itemized Order'!M91)</f>
        <v/>
      </c>
      <c r="N88" s="155" t="str">
        <f>IF('Itemized Order'!N91="","",'Itemized Order'!N91)</f>
        <v/>
      </c>
      <c r="O88" s="155" t="str">
        <f>IF('Itemized Order'!O91="","",'Itemized Order'!O91)</f>
        <v/>
      </c>
      <c r="P88" s="155" t="str">
        <f>IF('Itemized Order'!P91="","",'Itemized Order'!P91)</f>
        <v/>
      </c>
      <c r="Q88" s="155" t="str">
        <f>IF('Itemized Order'!Q91="","",'Itemized Order'!Q91)</f>
        <v/>
      </c>
      <c r="S88" s="155" t="str">
        <f>IF('Itemized Order'!S91="","",'Itemized Order'!S91)</f>
        <v/>
      </c>
      <c r="T88" s="155" t="str">
        <f>IF('Itemized Order'!T91="","",'Itemized Order'!T91)</f>
        <v/>
      </c>
      <c r="U88" s="155" t="str">
        <f>IF('Itemized Order'!U91="","",'Itemized Order'!U91)</f>
        <v/>
      </c>
      <c r="V88" s="155" t="str">
        <f>IF('Itemized Order'!V91="","",'Itemized Order'!V91)</f>
        <v/>
      </c>
      <c r="W88" s="155" t="str">
        <f>IF('Itemized Order'!W91="","",'Itemized Order'!W91)</f>
        <v/>
      </c>
      <c r="Y88" s="155" t="str">
        <f>IF('Itemized Order'!Y91="","",'Itemized Order'!Y91)</f>
        <v/>
      </c>
      <c r="Z88" s="155" t="str">
        <f>IF('Itemized Order'!Z91="","",'Itemized Order'!Z91)</f>
        <v/>
      </c>
      <c r="AA88" s="155" t="str">
        <f>IF('Itemized Order'!AA91="","",'Itemized Order'!AA91)</f>
        <v/>
      </c>
      <c r="AB88" s="155" t="str">
        <f>IF('Itemized Order'!AB91="","",'Itemized Order'!AB91)</f>
        <v/>
      </c>
      <c r="AC88" s="155" t="str">
        <f>IF('Itemized Order'!AC91="","",'Itemized Order'!AC91)</f>
        <v/>
      </c>
      <c r="AE88" s="155" t="str">
        <f>IF('Itemized Order'!AE91="","",'Itemized Order'!AE91)</f>
        <v/>
      </c>
      <c r="AF88" s="155" t="str">
        <f>IF('Itemized Order'!AF91="","",'Itemized Order'!AF91)</f>
        <v/>
      </c>
      <c r="AG88" s="155" t="str">
        <f>IF('Itemized Order'!AG91="","",'Itemized Order'!AG91)</f>
        <v/>
      </c>
      <c r="AH88" s="155" t="str">
        <f>IF('Itemized Order'!AH91="","",'Itemized Order'!AH91)</f>
        <v/>
      </c>
      <c r="AI88" s="155" t="str">
        <f>IF('Itemized Order'!AI91="","",'Itemized Order'!AI91)</f>
        <v/>
      </c>
      <c r="AK88" s="155" t="str">
        <f>IF('Itemized Order'!AK91="","",'Itemized Order'!AK91)</f>
        <v/>
      </c>
      <c r="AL88" s="155" t="str">
        <f>IF('Itemized Order'!AL91="","",'Itemized Order'!AL91)</f>
        <v/>
      </c>
      <c r="AM88" s="155" t="str">
        <f>IF('Itemized Order'!AM91="","",'Itemized Order'!AM91)</f>
        <v/>
      </c>
      <c r="AN88" s="155" t="str">
        <f>IF('Itemized Order'!AN91="","",'Itemized Order'!AN91)</f>
        <v/>
      </c>
      <c r="AO88" s="155" t="str">
        <f>IF('Itemized Order'!AO91="","",'Itemized Order'!AO91)</f>
        <v/>
      </c>
      <c r="AQ88" s="155" t="str">
        <f>IF('Itemized Order'!AQ91="","",'Itemized Order'!AQ91)</f>
        <v/>
      </c>
      <c r="AR88" s="155" t="str">
        <f>IF('Itemized Order'!AR91="","",'Itemized Order'!AR91)</f>
        <v/>
      </c>
      <c r="AS88" s="155" t="str">
        <f>IF('Itemized Order'!AS91="","",'Itemized Order'!AS91)</f>
        <v/>
      </c>
      <c r="AT88" s="155" t="str">
        <f>IF('Itemized Order'!AT91="","",'Itemized Order'!AT91)</f>
        <v/>
      </c>
      <c r="AU88" s="155" t="str">
        <f>IF('Itemized Order'!AU91="","",'Itemized Order'!AU91)</f>
        <v/>
      </c>
      <c r="AW88" s="155" t="str">
        <f>IF('Itemized Order'!AW91="","",'Itemized Order'!AW91)</f>
        <v/>
      </c>
      <c r="AX88" s="155" t="str">
        <f>IF('Itemized Order'!AX91="","",'Itemized Order'!AX91)</f>
        <v/>
      </c>
      <c r="AY88" s="155" t="str">
        <f>IF('Itemized Order'!AY91="","",'Itemized Order'!AY91)</f>
        <v/>
      </c>
      <c r="AZ88" s="155" t="str">
        <f>IF('Itemized Order'!AZ91="","",'Itemized Order'!AZ91)</f>
        <v/>
      </c>
      <c r="BA88" s="155" t="str">
        <f>IF('Itemized Order'!BA91="","",'Itemized Order'!BA91)</f>
        <v/>
      </c>
      <c r="BC88" s="155" t="str">
        <f>IF('Itemized Order'!BC91="","",'Itemized Order'!BC91)</f>
        <v/>
      </c>
      <c r="BD88" s="155" t="str">
        <f>IF('Itemized Order'!BD91="","",'Itemized Order'!BD91)</f>
        <v/>
      </c>
      <c r="BE88" s="155" t="str">
        <f>IF('Itemized Order'!BE91="","",'Itemized Order'!BE91)</f>
        <v/>
      </c>
      <c r="BF88" s="155" t="str">
        <f>IF('Itemized Order'!BF91="","",'Itemized Order'!BF91)</f>
        <v/>
      </c>
      <c r="BG88" s="155" t="str">
        <f>IF('Itemized Order'!BG91="","",'Itemized Order'!BG91)</f>
        <v/>
      </c>
      <c r="BI88" s="155" t="str">
        <f>IF('Itemized Order'!BI91="","",'Itemized Order'!BI91)</f>
        <v/>
      </c>
      <c r="BJ88" s="155" t="str">
        <f>IF('Itemized Order'!BJ91="","",'Itemized Order'!BJ91)</f>
        <v/>
      </c>
      <c r="BK88" s="155" t="str">
        <f>IF('Itemized Order'!BK91="","",'Itemized Order'!BK91)</f>
        <v/>
      </c>
      <c r="BL88" s="155" t="str">
        <f>IF('Itemized Order'!BL91="","",'Itemized Order'!BL91)</f>
        <v/>
      </c>
      <c r="BM88" s="155" t="str">
        <f>IF('Itemized Order'!BM91="","",'Itemized Order'!BM91)</f>
        <v/>
      </c>
      <c r="BO88" s="155" t="str">
        <f>IF('Itemized Order'!BO91="","",'Itemized Order'!BO91)</f>
        <v/>
      </c>
      <c r="BP88" s="155" t="str">
        <f>IF('Itemized Order'!BP91="","",'Itemized Order'!BP91)</f>
        <v/>
      </c>
      <c r="BQ88" s="155" t="str">
        <f>IF('Itemized Order'!BQ91="","",'Itemized Order'!BQ91)</f>
        <v/>
      </c>
      <c r="BR88" s="155" t="str">
        <f>IF('Itemized Order'!BR91="","",'Itemized Order'!BR91)</f>
        <v/>
      </c>
      <c r="BS88" s="155" t="str">
        <f>IF('Itemized Order'!BS91="","",'Itemized Order'!BS91)</f>
        <v/>
      </c>
      <c r="BU88" s="155" t="str">
        <f>IF('Itemized Order'!BU91="","",'Itemized Order'!BU91)</f>
        <v/>
      </c>
      <c r="BV88" s="155" t="str">
        <f>IF('Itemized Order'!BV91="","",'Itemized Order'!BV91)</f>
        <v/>
      </c>
      <c r="BW88" s="155" t="str">
        <f>IF('Itemized Order'!BW91="","",'Itemized Order'!BW91)</f>
        <v/>
      </c>
      <c r="BX88" s="155" t="str">
        <f>IF('Itemized Order'!BX91="","",'Itemized Order'!BX91)</f>
        <v/>
      </c>
      <c r="BY88" s="155" t="str">
        <f>IF('Itemized Order'!BY91="","",'Itemized Order'!BY91)</f>
        <v/>
      </c>
      <c r="CA88" s="155" t="str">
        <f>IF('Itemized Order'!CA91="","",'Itemized Order'!CA91)</f>
        <v/>
      </c>
      <c r="CB88" s="155" t="str">
        <f>IF('Itemized Order'!CB91="","",'Itemized Order'!CB91)</f>
        <v/>
      </c>
      <c r="CC88" s="155" t="str">
        <f>IF('Itemized Order'!CC91="","",'Itemized Order'!CC91)</f>
        <v/>
      </c>
      <c r="CD88" s="155" t="str">
        <f>IF('Itemized Order'!CD91="","",'Itemized Order'!CD91)</f>
        <v/>
      </c>
      <c r="CE88" s="155" t="str">
        <f>IF('Itemized Order'!CE91="","",'Itemized Order'!CE91)</f>
        <v/>
      </c>
    </row>
    <row r="89" spans="1:83" x14ac:dyDescent="0.3">
      <c r="A89" s="155" t="str">
        <f>IF('Itemized Order'!A92="","",'Itemized Order'!A92)</f>
        <v/>
      </c>
      <c r="B89" s="155" t="str">
        <f>IF('Itemized Order'!B92="","",'Itemized Order'!B92)</f>
        <v/>
      </c>
      <c r="C89" s="155" t="str">
        <f>IF('Itemized Order'!C92="","",'Itemized Order'!C92)</f>
        <v/>
      </c>
      <c r="D89" s="155" t="str">
        <f>IF('Itemized Order'!D92="","",'Itemized Order'!D92)</f>
        <v/>
      </c>
      <c r="E89" s="183" t="str">
        <f>IF('Itemized Order'!E92="","",'Itemized Order'!E92)</f>
        <v/>
      </c>
      <c r="G89" s="155" t="str">
        <f>IF('Itemized Order'!G92="","",'Itemized Order'!G92)</f>
        <v/>
      </c>
      <c r="H89" s="155" t="str">
        <f>IF('Itemized Order'!H92="","",'Itemized Order'!H92)</f>
        <v/>
      </c>
      <c r="I89" s="155" t="str">
        <f>IF('Itemized Order'!I92="","",'Itemized Order'!I92)</f>
        <v/>
      </c>
      <c r="J89" s="155" t="str">
        <f>IF('Itemized Order'!J92="","",'Itemized Order'!J92)</f>
        <v/>
      </c>
      <c r="K89" s="155" t="str">
        <f>IF('Itemized Order'!K92="","",'Itemized Order'!K92)</f>
        <v/>
      </c>
      <c r="M89" s="155" t="str">
        <f>IF('Itemized Order'!M92="","",'Itemized Order'!M92)</f>
        <v/>
      </c>
      <c r="N89" s="155" t="str">
        <f>IF('Itemized Order'!N92="","",'Itemized Order'!N92)</f>
        <v/>
      </c>
      <c r="O89" s="155" t="str">
        <f>IF('Itemized Order'!O92="","",'Itemized Order'!O92)</f>
        <v/>
      </c>
      <c r="P89" s="155" t="str">
        <f>IF('Itemized Order'!P92="","",'Itemized Order'!P92)</f>
        <v/>
      </c>
      <c r="Q89" s="155" t="str">
        <f>IF('Itemized Order'!Q92="","",'Itemized Order'!Q92)</f>
        <v/>
      </c>
      <c r="S89" s="155" t="str">
        <f>IF('Itemized Order'!S92="","",'Itemized Order'!S92)</f>
        <v/>
      </c>
      <c r="T89" s="155" t="str">
        <f>IF('Itemized Order'!T92="","",'Itemized Order'!T92)</f>
        <v/>
      </c>
      <c r="U89" s="155" t="str">
        <f>IF('Itemized Order'!U92="","",'Itemized Order'!U92)</f>
        <v/>
      </c>
      <c r="V89" s="155" t="str">
        <f>IF('Itemized Order'!V92="","",'Itemized Order'!V92)</f>
        <v/>
      </c>
      <c r="W89" s="155" t="str">
        <f>IF('Itemized Order'!W92="","",'Itemized Order'!W92)</f>
        <v/>
      </c>
      <c r="Y89" s="155" t="str">
        <f>IF('Itemized Order'!Y92="","",'Itemized Order'!Y92)</f>
        <v/>
      </c>
      <c r="Z89" s="155" t="str">
        <f>IF('Itemized Order'!Z92="","",'Itemized Order'!Z92)</f>
        <v/>
      </c>
      <c r="AA89" s="155" t="str">
        <f>IF('Itemized Order'!AA92="","",'Itemized Order'!AA92)</f>
        <v/>
      </c>
      <c r="AB89" s="155" t="str">
        <f>IF('Itemized Order'!AB92="","",'Itemized Order'!AB92)</f>
        <v/>
      </c>
      <c r="AC89" s="155" t="str">
        <f>IF('Itemized Order'!AC92="","",'Itemized Order'!AC92)</f>
        <v/>
      </c>
      <c r="AE89" s="155" t="str">
        <f>IF('Itemized Order'!AE92="","",'Itemized Order'!AE92)</f>
        <v/>
      </c>
      <c r="AF89" s="155" t="str">
        <f>IF('Itemized Order'!AF92="","",'Itemized Order'!AF92)</f>
        <v/>
      </c>
      <c r="AG89" s="155" t="str">
        <f>IF('Itemized Order'!AG92="","",'Itemized Order'!AG92)</f>
        <v/>
      </c>
      <c r="AH89" s="155" t="str">
        <f>IF('Itemized Order'!AH92="","",'Itemized Order'!AH92)</f>
        <v/>
      </c>
      <c r="AI89" s="155" t="str">
        <f>IF('Itemized Order'!AI92="","",'Itemized Order'!AI92)</f>
        <v/>
      </c>
      <c r="AK89" s="155" t="str">
        <f>IF('Itemized Order'!AK92="","",'Itemized Order'!AK92)</f>
        <v/>
      </c>
      <c r="AL89" s="155" t="str">
        <f>IF('Itemized Order'!AL92="","",'Itemized Order'!AL92)</f>
        <v/>
      </c>
      <c r="AM89" s="155" t="str">
        <f>IF('Itemized Order'!AM92="","",'Itemized Order'!AM92)</f>
        <v/>
      </c>
      <c r="AN89" s="155" t="str">
        <f>IF('Itemized Order'!AN92="","",'Itemized Order'!AN92)</f>
        <v/>
      </c>
      <c r="AO89" s="155" t="str">
        <f>IF('Itemized Order'!AO92="","",'Itemized Order'!AO92)</f>
        <v/>
      </c>
      <c r="AQ89" s="155" t="str">
        <f>IF('Itemized Order'!AQ92="","",'Itemized Order'!AQ92)</f>
        <v/>
      </c>
      <c r="AR89" s="155" t="str">
        <f>IF('Itemized Order'!AR92="","",'Itemized Order'!AR92)</f>
        <v/>
      </c>
      <c r="AS89" s="155" t="str">
        <f>IF('Itemized Order'!AS92="","",'Itemized Order'!AS92)</f>
        <v/>
      </c>
      <c r="AT89" s="155" t="str">
        <f>IF('Itemized Order'!AT92="","",'Itemized Order'!AT92)</f>
        <v/>
      </c>
      <c r="AU89" s="155" t="str">
        <f>IF('Itemized Order'!AU92="","",'Itemized Order'!AU92)</f>
        <v/>
      </c>
      <c r="AW89" s="155" t="str">
        <f>IF('Itemized Order'!AW92="","",'Itemized Order'!AW92)</f>
        <v/>
      </c>
      <c r="AX89" s="155" t="str">
        <f>IF('Itemized Order'!AX92="","",'Itemized Order'!AX92)</f>
        <v/>
      </c>
      <c r="AY89" s="155" t="str">
        <f>IF('Itemized Order'!AY92="","",'Itemized Order'!AY92)</f>
        <v/>
      </c>
      <c r="AZ89" s="155" t="str">
        <f>IF('Itemized Order'!AZ92="","",'Itemized Order'!AZ92)</f>
        <v/>
      </c>
      <c r="BA89" s="155" t="str">
        <f>IF('Itemized Order'!BA92="","",'Itemized Order'!BA92)</f>
        <v/>
      </c>
      <c r="BC89" s="155" t="str">
        <f>IF('Itemized Order'!BC92="","",'Itemized Order'!BC92)</f>
        <v/>
      </c>
      <c r="BD89" s="155" t="str">
        <f>IF('Itemized Order'!BD92="","",'Itemized Order'!BD92)</f>
        <v/>
      </c>
      <c r="BE89" s="155" t="str">
        <f>IF('Itemized Order'!BE92="","",'Itemized Order'!BE92)</f>
        <v/>
      </c>
      <c r="BF89" s="155" t="str">
        <f>IF('Itemized Order'!BF92="","",'Itemized Order'!BF92)</f>
        <v/>
      </c>
      <c r="BG89" s="155" t="str">
        <f>IF('Itemized Order'!BG92="","",'Itemized Order'!BG92)</f>
        <v/>
      </c>
      <c r="BI89" s="155" t="str">
        <f>IF('Itemized Order'!BI92="","",'Itemized Order'!BI92)</f>
        <v/>
      </c>
      <c r="BJ89" s="155" t="str">
        <f>IF('Itemized Order'!BJ92="","",'Itemized Order'!BJ92)</f>
        <v/>
      </c>
      <c r="BK89" s="155" t="str">
        <f>IF('Itemized Order'!BK92="","",'Itemized Order'!BK92)</f>
        <v/>
      </c>
      <c r="BL89" s="155" t="str">
        <f>IF('Itemized Order'!BL92="","",'Itemized Order'!BL92)</f>
        <v/>
      </c>
      <c r="BM89" s="155" t="str">
        <f>IF('Itemized Order'!BM92="","",'Itemized Order'!BM92)</f>
        <v/>
      </c>
      <c r="BO89" s="155" t="str">
        <f>IF('Itemized Order'!BO92="","",'Itemized Order'!BO92)</f>
        <v/>
      </c>
      <c r="BP89" s="155" t="str">
        <f>IF('Itemized Order'!BP92="","",'Itemized Order'!BP92)</f>
        <v/>
      </c>
      <c r="BQ89" s="155" t="str">
        <f>IF('Itemized Order'!BQ92="","",'Itemized Order'!BQ92)</f>
        <v/>
      </c>
      <c r="BR89" s="155" t="str">
        <f>IF('Itemized Order'!BR92="","",'Itemized Order'!BR92)</f>
        <v/>
      </c>
      <c r="BS89" s="155" t="str">
        <f>IF('Itemized Order'!BS92="","",'Itemized Order'!BS92)</f>
        <v/>
      </c>
      <c r="BU89" s="155" t="str">
        <f>IF('Itemized Order'!BU92="","",'Itemized Order'!BU92)</f>
        <v/>
      </c>
      <c r="BV89" s="155" t="str">
        <f>IF('Itemized Order'!BV92="","",'Itemized Order'!BV92)</f>
        <v/>
      </c>
      <c r="BW89" s="155" t="str">
        <f>IF('Itemized Order'!BW92="","",'Itemized Order'!BW92)</f>
        <v/>
      </c>
      <c r="BX89" s="155" t="str">
        <f>IF('Itemized Order'!BX92="","",'Itemized Order'!BX92)</f>
        <v/>
      </c>
      <c r="BY89" s="155" t="str">
        <f>IF('Itemized Order'!BY92="","",'Itemized Order'!BY92)</f>
        <v/>
      </c>
      <c r="CA89" s="155" t="str">
        <f>IF('Itemized Order'!CA92="","",'Itemized Order'!CA92)</f>
        <v/>
      </c>
      <c r="CB89" s="155" t="str">
        <f>IF('Itemized Order'!CB92="","",'Itemized Order'!CB92)</f>
        <v/>
      </c>
      <c r="CC89" s="155" t="str">
        <f>IF('Itemized Order'!CC92="","",'Itemized Order'!CC92)</f>
        <v/>
      </c>
      <c r="CD89" s="155" t="str">
        <f>IF('Itemized Order'!CD92="","",'Itemized Order'!CD92)</f>
        <v/>
      </c>
      <c r="CE89" s="155" t="str">
        <f>IF('Itemized Order'!CE92="","",'Itemized Order'!CE92)</f>
        <v/>
      </c>
    </row>
    <row r="90" spans="1:83" x14ac:dyDescent="0.3">
      <c r="A90" s="155" t="str">
        <f>IF('Itemized Order'!A93="","",'Itemized Order'!A93)</f>
        <v/>
      </c>
      <c r="B90" s="155" t="str">
        <f>IF('Itemized Order'!B93="","",'Itemized Order'!B93)</f>
        <v/>
      </c>
      <c r="C90" s="155" t="str">
        <f>IF('Itemized Order'!C93="","",'Itemized Order'!C93)</f>
        <v/>
      </c>
      <c r="D90" s="155" t="str">
        <f>IF('Itemized Order'!D93="","",'Itemized Order'!D93)</f>
        <v/>
      </c>
      <c r="E90" s="183" t="str">
        <f>IF('Itemized Order'!E93="","",'Itemized Order'!E93)</f>
        <v/>
      </c>
      <c r="G90" s="155" t="str">
        <f>IF('Itemized Order'!G93="","",'Itemized Order'!G93)</f>
        <v/>
      </c>
      <c r="H90" s="155" t="str">
        <f>IF('Itemized Order'!H93="","",'Itemized Order'!H93)</f>
        <v/>
      </c>
      <c r="I90" s="155" t="str">
        <f>IF('Itemized Order'!I93="","",'Itemized Order'!I93)</f>
        <v/>
      </c>
      <c r="J90" s="155" t="str">
        <f>IF('Itemized Order'!J93="","",'Itemized Order'!J93)</f>
        <v/>
      </c>
      <c r="K90" s="155" t="str">
        <f>IF('Itemized Order'!K93="","",'Itemized Order'!K93)</f>
        <v/>
      </c>
      <c r="M90" s="155" t="str">
        <f>IF('Itemized Order'!M93="","",'Itemized Order'!M93)</f>
        <v/>
      </c>
      <c r="N90" s="155" t="str">
        <f>IF('Itemized Order'!N93="","",'Itemized Order'!N93)</f>
        <v/>
      </c>
      <c r="O90" s="155" t="str">
        <f>IF('Itemized Order'!O93="","",'Itemized Order'!O93)</f>
        <v/>
      </c>
      <c r="P90" s="155" t="str">
        <f>IF('Itemized Order'!P93="","",'Itemized Order'!P93)</f>
        <v/>
      </c>
      <c r="Q90" s="155" t="str">
        <f>IF('Itemized Order'!Q93="","",'Itemized Order'!Q93)</f>
        <v/>
      </c>
      <c r="S90" s="155" t="str">
        <f>IF('Itemized Order'!S93="","",'Itemized Order'!S93)</f>
        <v/>
      </c>
      <c r="T90" s="155" t="str">
        <f>IF('Itemized Order'!T93="","",'Itemized Order'!T93)</f>
        <v/>
      </c>
      <c r="U90" s="155" t="str">
        <f>IF('Itemized Order'!U93="","",'Itemized Order'!U93)</f>
        <v/>
      </c>
      <c r="V90" s="155" t="str">
        <f>IF('Itemized Order'!V93="","",'Itemized Order'!V93)</f>
        <v/>
      </c>
      <c r="W90" s="155" t="str">
        <f>IF('Itemized Order'!W93="","",'Itemized Order'!W93)</f>
        <v/>
      </c>
      <c r="Y90" s="155" t="str">
        <f>IF('Itemized Order'!Y93="","",'Itemized Order'!Y93)</f>
        <v/>
      </c>
      <c r="Z90" s="155" t="str">
        <f>IF('Itemized Order'!Z93="","",'Itemized Order'!Z93)</f>
        <v/>
      </c>
      <c r="AA90" s="155" t="str">
        <f>IF('Itemized Order'!AA93="","",'Itemized Order'!AA93)</f>
        <v/>
      </c>
      <c r="AB90" s="155" t="str">
        <f>IF('Itemized Order'!AB93="","",'Itemized Order'!AB93)</f>
        <v/>
      </c>
      <c r="AC90" s="155" t="str">
        <f>IF('Itemized Order'!AC93="","",'Itemized Order'!AC93)</f>
        <v/>
      </c>
      <c r="AE90" s="155" t="str">
        <f>IF('Itemized Order'!AE93="","",'Itemized Order'!AE93)</f>
        <v/>
      </c>
      <c r="AF90" s="155" t="str">
        <f>IF('Itemized Order'!AF93="","",'Itemized Order'!AF93)</f>
        <v/>
      </c>
      <c r="AG90" s="155" t="str">
        <f>IF('Itemized Order'!AG93="","",'Itemized Order'!AG93)</f>
        <v/>
      </c>
      <c r="AH90" s="155" t="str">
        <f>IF('Itemized Order'!AH93="","",'Itemized Order'!AH93)</f>
        <v/>
      </c>
      <c r="AI90" s="155" t="str">
        <f>IF('Itemized Order'!AI93="","",'Itemized Order'!AI93)</f>
        <v/>
      </c>
      <c r="AK90" s="155" t="str">
        <f>IF('Itemized Order'!AK93="","",'Itemized Order'!AK93)</f>
        <v/>
      </c>
      <c r="AL90" s="155" t="str">
        <f>IF('Itemized Order'!AL93="","",'Itemized Order'!AL93)</f>
        <v/>
      </c>
      <c r="AM90" s="155" t="str">
        <f>IF('Itemized Order'!AM93="","",'Itemized Order'!AM93)</f>
        <v/>
      </c>
      <c r="AN90" s="155" t="str">
        <f>IF('Itemized Order'!AN93="","",'Itemized Order'!AN93)</f>
        <v/>
      </c>
      <c r="AO90" s="155" t="str">
        <f>IF('Itemized Order'!AO93="","",'Itemized Order'!AO93)</f>
        <v/>
      </c>
      <c r="AQ90" s="155" t="str">
        <f>IF('Itemized Order'!AQ93="","",'Itemized Order'!AQ93)</f>
        <v/>
      </c>
      <c r="AR90" s="155" t="str">
        <f>IF('Itemized Order'!AR93="","",'Itemized Order'!AR93)</f>
        <v/>
      </c>
      <c r="AS90" s="155" t="str">
        <f>IF('Itemized Order'!AS93="","",'Itemized Order'!AS93)</f>
        <v/>
      </c>
      <c r="AT90" s="155" t="str">
        <f>IF('Itemized Order'!AT93="","",'Itemized Order'!AT93)</f>
        <v/>
      </c>
      <c r="AU90" s="155" t="str">
        <f>IF('Itemized Order'!AU93="","",'Itemized Order'!AU93)</f>
        <v/>
      </c>
      <c r="AW90" s="155" t="str">
        <f>IF('Itemized Order'!AW93="","",'Itemized Order'!AW93)</f>
        <v/>
      </c>
      <c r="AX90" s="155" t="str">
        <f>IF('Itemized Order'!AX93="","",'Itemized Order'!AX93)</f>
        <v/>
      </c>
      <c r="AY90" s="155" t="str">
        <f>IF('Itemized Order'!AY93="","",'Itemized Order'!AY93)</f>
        <v/>
      </c>
      <c r="AZ90" s="155" t="str">
        <f>IF('Itemized Order'!AZ93="","",'Itemized Order'!AZ93)</f>
        <v/>
      </c>
      <c r="BA90" s="155" t="str">
        <f>IF('Itemized Order'!BA93="","",'Itemized Order'!BA93)</f>
        <v/>
      </c>
      <c r="BC90" s="155" t="str">
        <f>IF('Itemized Order'!BC93="","",'Itemized Order'!BC93)</f>
        <v/>
      </c>
      <c r="BD90" s="155" t="str">
        <f>IF('Itemized Order'!BD93="","",'Itemized Order'!BD93)</f>
        <v/>
      </c>
      <c r="BE90" s="155" t="str">
        <f>IF('Itemized Order'!BE93="","",'Itemized Order'!BE93)</f>
        <v/>
      </c>
      <c r="BF90" s="155" t="str">
        <f>IF('Itemized Order'!BF93="","",'Itemized Order'!BF93)</f>
        <v/>
      </c>
      <c r="BG90" s="155" t="str">
        <f>IF('Itemized Order'!BG93="","",'Itemized Order'!BG93)</f>
        <v/>
      </c>
      <c r="BI90" s="155" t="str">
        <f>IF('Itemized Order'!BI93="","",'Itemized Order'!BI93)</f>
        <v/>
      </c>
      <c r="BJ90" s="155" t="str">
        <f>IF('Itemized Order'!BJ93="","",'Itemized Order'!BJ93)</f>
        <v/>
      </c>
      <c r="BK90" s="155" t="str">
        <f>IF('Itemized Order'!BK93="","",'Itemized Order'!BK93)</f>
        <v/>
      </c>
      <c r="BL90" s="155" t="str">
        <f>IF('Itemized Order'!BL93="","",'Itemized Order'!BL93)</f>
        <v/>
      </c>
      <c r="BM90" s="155" t="str">
        <f>IF('Itemized Order'!BM93="","",'Itemized Order'!BM93)</f>
        <v/>
      </c>
      <c r="BO90" s="155" t="str">
        <f>IF('Itemized Order'!BO93="","",'Itemized Order'!BO93)</f>
        <v/>
      </c>
      <c r="BP90" s="155" t="str">
        <f>IF('Itemized Order'!BP93="","",'Itemized Order'!BP93)</f>
        <v/>
      </c>
      <c r="BQ90" s="155" t="str">
        <f>IF('Itemized Order'!BQ93="","",'Itemized Order'!BQ93)</f>
        <v/>
      </c>
      <c r="BR90" s="155" t="str">
        <f>IF('Itemized Order'!BR93="","",'Itemized Order'!BR93)</f>
        <v/>
      </c>
      <c r="BS90" s="155" t="str">
        <f>IF('Itemized Order'!BS93="","",'Itemized Order'!BS93)</f>
        <v/>
      </c>
      <c r="BU90" s="155" t="str">
        <f>IF('Itemized Order'!BU93="","",'Itemized Order'!BU93)</f>
        <v/>
      </c>
      <c r="BV90" s="155" t="str">
        <f>IF('Itemized Order'!BV93="","",'Itemized Order'!BV93)</f>
        <v/>
      </c>
      <c r="BW90" s="155" t="str">
        <f>IF('Itemized Order'!BW93="","",'Itemized Order'!BW93)</f>
        <v/>
      </c>
      <c r="BX90" s="155" t="str">
        <f>IF('Itemized Order'!BX93="","",'Itemized Order'!BX93)</f>
        <v/>
      </c>
      <c r="BY90" s="155" t="str">
        <f>IF('Itemized Order'!BY93="","",'Itemized Order'!BY93)</f>
        <v/>
      </c>
      <c r="CA90" s="155" t="str">
        <f>IF('Itemized Order'!CA93="","",'Itemized Order'!CA93)</f>
        <v/>
      </c>
      <c r="CB90" s="155" t="str">
        <f>IF('Itemized Order'!CB93="","",'Itemized Order'!CB93)</f>
        <v/>
      </c>
      <c r="CC90" s="155" t="str">
        <f>IF('Itemized Order'!CC93="","",'Itemized Order'!CC93)</f>
        <v/>
      </c>
      <c r="CD90" s="155" t="str">
        <f>IF('Itemized Order'!CD93="","",'Itemized Order'!CD93)</f>
        <v/>
      </c>
      <c r="CE90" s="155" t="str">
        <f>IF('Itemized Order'!CE93="","",'Itemized Order'!CE93)</f>
        <v/>
      </c>
    </row>
    <row r="91" spans="1:83" x14ac:dyDescent="0.3">
      <c r="A91" s="155" t="str">
        <f>IF('Itemized Order'!A94="","",'Itemized Order'!A94)</f>
        <v/>
      </c>
      <c r="B91" s="155" t="str">
        <f>IF('Itemized Order'!B94="","",'Itemized Order'!B94)</f>
        <v/>
      </c>
      <c r="C91" s="155" t="str">
        <f>IF('Itemized Order'!C94="","",'Itemized Order'!C94)</f>
        <v/>
      </c>
      <c r="D91" s="155" t="str">
        <f>IF('Itemized Order'!D94="","",'Itemized Order'!D94)</f>
        <v/>
      </c>
      <c r="E91" s="183" t="str">
        <f>IF('Itemized Order'!E94="","",'Itemized Order'!E94)</f>
        <v/>
      </c>
      <c r="G91" s="155" t="str">
        <f>IF('Itemized Order'!G94="","",'Itemized Order'!G94)</f>
        <v/>
      </c>
      <c r="H91" s="155" t="str">
        <f>IF('Itemized Order'!H94="","",'Itemized Order'!H94)</f>
        <v/>
      </c>
      <c r="I91" s="155" t="str">
        <f>IF('Itemized Order'!I94="","",'Itemized Order'!I94)</f>
        <v/>
      </c>
      <c r="J91" s="155" t="str">
        <f>IF('Itemized Order'!J94="","",'Itemized Order'!J94)</f>
        <v/>
      </c>
      <c r="K91" s="155" t="str">
        <f>IF('Itemized Order'!K94="","",'Itemized Order'!K94)</f>
        <v/>
      </c>
      <c r="M91" s="155" t="str">
        <f>IF('Itemized Order'!M94="","",'Itemized Order'!M94)</f>
        <v/>
      </c>
      <c r="N91" s="155" t="str">
        <f>IF('Itemized Order'!N94="","",'Itemized Order'!N94)</f>
        <v/>
      </c>
      <c r="O91" s="155" t="str">
        <f>IF('Itemized Order'!O94="","",'Itemized Order'!O94)</f>
        <v/>
      </c>
      <c r="P91" s="155" t="str">
        <f>IF('Itemized Order'!P94="","",'Itemized Order'!P94)</f>
        <v/>
      </c>
      <c r="Q91" s="155" t="str">
        <f>IF('Itemized Order'!Q94="","",'Itemized Order'!Q94)</f>
        <v/>
      </c>
      <c r="S91" s="155" t="str">
        <f>IF('Itemized Order'!S94="","",'Itemized Order'!S94)</f>
        <v/>
      </c>
      <c r="T91" s="155" t="str">
        <f>IF('Itemized Order'!T94="","",'Itemized Order'!T94)</f>
        <v/>
      </c>
      <c r="U91" s="155" t="str">
        <f>IF('Itemized Order'!U94="","",'Itemized Order'!U94)</f>
        <v/>
      </c>
      <c r="V91" s="155" t="str">
        <f>IF('Itemized Order'!V94="","",'Itemized Order'!V94)</f>
        <v/>
      </c>
      <c r="W91" s="155" t="str">
        <f>IF('Itemized Order'!W94="","",'Itemized Order'!W94)</f>
        <v/>
      </c>
      <c r="Y91" s="155" t="str">
        <f>IF('Itemized Order'!Y94="","",'Itemized Order'!Y94)</f>
        <v/>
      </c>
      <c r="Z91" s="155" t="str">
        <f>IF('Itemized Order'!Z94="","",'Itemized Order'!Z94)</f>
        <v/>
      </c>
      <c r="AA91" s="155" t="str">
        <f>IF('Itemized Order'!AA94="","",'Itemized Order'!AA94)</f>
        <v/>
      </c>
      <c r="AB91" s="155" t="str">
        <f>IF('Itemized Order'!AB94="","",'Itemized Order'!AB94)</f>
        <v/>
      </c>
      <c r="AC91" s="155" t="str">
        <f>IF('Itemized Order'!AC94="","",'Itemized Order'!AC94)</f>
        <v/>
      </c>
      <c r="AE91" s="155" t="str">
        <f>IF('Itemized Order'!AE94="","",'Itemized Order'!AE94)</f>
        <v/>
      </c>
      <c r="AF91" s="155" t="str">
        <f>IF('Itemized Order'!AF94="","",'Itemized Order'!AF94)</f>
        <v/>
      </c>
      <c r="AG91" s="155" t="str">
        <f>IF('Itemized Order'!AG94="","",'Itemized Order'!AG94)</f>
        <v/>
      </c>
      <c r="AH91" s="155" t="str">
        <f>IF('Itemized Order'!AH94="","",'Itemized Order'!AH94)</f>
        <v/>
      </c>
      <c r="AI91" s="155" t="str">
        <f>IF('Itemized Order'!AI94="","",'Itemized Order'!AI94)</f>
        <v/>
      </c>
      <c r="AK91" s="155" t="str">
        <f>IF('Itemized Order'!AK94="","",'Itemized Order'!AK94)</f>
        <v/>
      </c>
      <c r="AL91" s="155" t="str">
        <f>IF('Itemized Order'!AL94="","",'Itemized Order'!AL94)</f>
        <v/>
      </c>
      <c r="AM91" s="155" t="str">
        <f>IF('Itemized Order'!AM94="","",'Itemized Order'!AM94)</f>
        <v/>
      </c>
      <c r="AN91" s="155" t="str">
        <f>IF('Itemized Order'!AN94="","",'Itemized Order'!AN94)</f>
        <v/>
      </c>
      <c r="AO91" s="155" t="str">
        <f>IF('Itemized Order'!AO94="","",'Itemized Order'!AO94)</f>
        <v/>
      </c>
      <c r="AQ91" s="155" t="str">
        <f>IF('Itemized Order'!AQ94="","",'Itemized Order'!AQ94)</f>
        <v/>
      </c>
      <c r="AR91" s="155" t="str">
        <f>IF('Itemized Order'!AR94="","",'Itemized Order'!AR94)</f>
        <v/>
      </c>
      <c r="AS91" s="155" t="str">
        <f>IF('Itemized Order'!AS94="","",'Itemized Order'!AS94)</f>
        <v/>
      </c>
      <c r="AT91" s="155" t="str">
        <f>IF('Itemized Order'!AT94="","",'Itemized Order'!AT94)</f>
        <v/>
      </c>
      <c r="AU91" s="155" t="str">
        <f>IF('Itemized Order'!AU94="","",'Itemized Order'!AU94)</f>
        <v/>
      </c>
      <c r="AW91" s="155" t="str">
        <f>IF('Itemized Order'!AW94="","",'Itemized Order'!AW94)</f>
        <v/>
      </c>
      <c r="AX91" s="155" t="str">
        <f>IF('Itemized Order'!AX94="","",'Itemized Order'!AX94)</f>
        <v/>
      </c>
      <c r="AY91" s="155" t="str">
        <f>IF('Itemized Order'!AY94="","",'Itemized Order'!AY94)</f>
        <v/>
      </c>
      <c r="AZ91" s="155" t="str">
        <f>IF('Itemized Order'!AZ94="","",'Itemized Order'!AZ94)</f>
        <v/>
      </c>
      <c r="BA91" s="155" t="str">
        <f>IF('Itemized Order'!BA94="","",'Itemized Order'!BA94)</f>
        <v/>
      </c>
      <c r="BC91" s="155" t="str">
        <f>IF('Itemized Order'!BC94="","",'Itemized Order'!BC94)</f>
        <v/>
      </c>
      <c r="BD91" s="155" t="str">
        <f>IF('Itemized Order'!BD94="","",'Itemized Order'!BD94)</f>
        <v/>
      </c>
      <c r="BE91" s="155" t="str">
        <f>IF('Itemized Order'!BE94="","",'Itemized Order'!BE94)</f>
        <v/>
      </c>
      <c r="BF91" s="155" t="str">
        <f>IF('Itemized Order'!BF94="","",'Itemized Order'!BF94)</f>
        <v/>
      </c>
      <c r="BG91" s="155" t="str">
        <f>IF('Itemized Order'!BG94="","",'Itemized Order'!BG94)</f>
        <v/>
      </c>
      <c r="BI91" s="155" t="str">
        <f>IF('Itemized Order'!BI94="","",'Itemized Order'!BI94)</f>
        <v/>
      </c>
      <c r="BJ91" s="155" t="str">
        <f>IF('Itemized Order'!BJ94="","",'Itemized Order'!BJ94)</f>
        <v/>
      </c>
      <c r="BK91" s="155" t="str">
        <f>IF('Itemized Order'!BK94="","",'Itemized Order'!BK94)</f>
        <v/>
      </c>
      <c r="BL91" s="155" t="str">
        <f>IF('Itemized Order'!BL94="","",'Itemized Order'!BL94)</f>
        <v/>
      </c>
      <c r="BM91" s="155" t="str">
        <f>IF('Itemized Order'!BM94="","",'Itemized Order'!BM94)</f>
        <v/>
      </c>
      <c r="BO91" s="155" t="str">
        <f>IF('Itemized Order'!BO94="","",'Itemized Order'!BO94)</f>
        <v/>
      </c>
      <c r="BP91" s="155" t="str">
        <f>IF('Itemized Order'!BP94="","",'Itemized Order'!BP94)</f>
        <v/>
      </c>
      <c r="BQ91" s="155" t="str">
        <f>IF('Itemized Order'!BQ94="","",'Itemized Order'!BQ94)</f>
        <v/>
      </c>
      <c r="BR91" s="155" t="str">
        <f>IF('Itemized Order'!BR94="","",'Itemized Order'!BR94)</f>
        <v/>
      </c>
      <c r="BS91" s="155" t="str">
        <f>IF('Itemized Order'!BS94="","",'Itemized Order'!BS94)</f>
        <v/>
      </c>
      <c r="BU91" s="155" t="str">
        <f>IF('Itemized Order'!BU94="","",'Itemized Order'!BU94)</f>
        <v/>
      </c>
      <c r="BV91" s="155" t="str">
        <f>IF('Itemized Order'!BV94="","",'Itemized Order'!BV94)</f>
        <v/>
      </c>
      <c r="BW91" s="155" t="str">
        <f>IF('Itemized Order'!BW94="","",'Itemized Order'!BW94)</f>
        <v/>
      </c>
      <c r="BX91" s="155" t="str">
        <f>IF('Itemized Order'!BX94="","",'Itemized Order'!BX94)</f>
        <v/>
      </c>
      <c r="BY91" s="155" t="str">
        <f>IF('Itemized Order'!BY94="","",'Itemized Order'!BY94)</f>
        <v/>
      </c>
      <c r="CA91" s="155" t="str">
        <f>IF('Itemized Order'!CA94="","",'Itemized Order'!CA94)</f>
        <v/>
      </c>
      <c r="CB91" s="155" t="str">
        <f>IF('Itemized Order'!CB94="","",'Itemized Order'!CB94)</f>
        <v/>
      </c>
      <c r="CC91" s="155" t="str">
        <f>IF('Itemized Order'!CC94="","",'Itemized Order'!CC94)</f>
        <v/>
      </c>
      <c r="CD91" s="155" t="str">
        <f>IF('Itemized Order'!CD94="","",'Itemized Order'!CD94)</f>
        <v/>
      </c>
      <c r="CE91" s="155" t="str">
        <f>IF('Itemized Order'!CE94="","",'Itemized Order'!CE94)</f>
        <v/>
      </c>
    </row>
    <row r="92" spans="1:83" x14ac:dyDescent="0.3">
      <c r="A92" s="155" t="str">
        <f>IF('Itemized Order'!A95="","",'Itemized Order'!A95)</f>
        <v/>
      </c>
      <c r="B92" s="155" t="str">
        <f>IF('Itemized Order'!B95="","",'Itemized Order'!B95)</f>
        <v/>
      </c>
      <c r="C92" s="155" t="str">
        <f>IF('Itemized Order'!C95="","",'Itemized Order'!C95)</f>
        <v/>
      </c>
      <c r="D92" s="155" t="str">
        <f>IF('Itemized Order'!D95="","",'Itemized Order'!D95)</f>
        <v/>
      </c>
      <c r="E92" s="183" t="str">
        <f>IF('Itemized Order'!E95="","",'Itemized Order'!E95)</f>
        <v/>
      </c>
      <c r="G92" s="155" t="str">
        <f>IF('Itemized Order'!G95="","",'Itemized Order'!G95)</f>
        <v/>
      </c>
      <c r="H92" s="155" t="str">
        <f>IF('Itemized Order'!H95="","",'Itemized Order'!H95)</f>
        <v/>
      </c>
      <c r="I92" s="155" t="str">
        <f>IF('Itemized Order'!I95="","",'Itemized Order'!I95)</f>
        <v/>
      </c>
      <c r="J92" s="155" t="str">
        <f>IF('Itemized Order'!J95="","",'Itemized Order'!J95)</f>
        <v/>
      </c>
      <c r="K92" s="155" t="str">
        <f>IF('Itemized Order'!K95="","",'Itemized Order'!K95)</f>
        <v/>
      </c>
      <c r="M92" s="155" t="str">
        <f>IF('Itemized Order'!M95="","",'Itemized Order'!M95)</f>
        <v/>
      </c>
      <c r="N92" s="155" t="str">
        <f>IF('Itemized Order'!N95="","",'Itemized Order'!N95)</f>
        <v/>
      </c>
      <c r="O92" s="155" t="str">
        <f>IF('Itemized Order'!O95="","",'Itemized Order'!O95)</f>
        <v/>
      </c>
      <c r="P92" s="155" t="str">
        <f>IF('Itemized Order'!P95="","",'Itemized Order'!P95)</f>
        <v/>
      </c>
      <c r="Q92" s="155" t="str">
        <f>IF('Itemized Order'!Q95="","",'Itemized Order'!Q95)</f>
        <v/>
      </c>
      <c r="S92" s="155" t="str">
        <f>IF('Itemized Order'!S95="","",'Itemized Order'!S95)</f>
        <v/>
      </c>
      <c r="T92" s="155" t="str">
        <f>IF('Itemized Order'!T95="","",'Itemized Order'!T95)</f>
        <v/>
      </c>
      <c r="U92" s="155" t="str">
        <f>IF('Itemized Order'!U95="","",'Itemized Order'!U95)</f>
        <v/>
      </c>
      <c r="V92" s="155" t="str">
        <f>IF('Itemized Order'!V95="","",'Itemized Order'!V95)</f>
        <v/>
      </c>
      <c r="W92" s="155" t="str">
        <f>IF('Itemized Order'!W95="","",'Itemized Order'!W95)</f>
        <v/>
      </c>
      <c r="Y92" s="155" t="str">
        <f>IF('Itemized Order'!Y95="","",'Itemized Order'!Y95)</f>
        <v/>
      </c>
      <c r="Z92" s="155" t="str">
        <f>IF('Itemized Order'!Z95="","",'Itemized Order'!Z95)</f>
        <v/>
      </c>
      <c r="AA92" s="155" t="str">
        <f>IF('Itemized Order'!AA95="","",'Itemized Order'!AA95)</f>
        <v/>
      </c>
      <c r="AB92" s="155" t="str">
        <f>IF('Itemized Order'!AB95="","",'Itemized Order'!AB95)</f>
        <v/>
      </c>
      <c r="AC92" s="155" t="str">
        <f>IF('Itemized Order'!AC95="","",'Itemized Order'!AC95)</f>
        <v/>
      </c>
      <c r="AE92" s="155" t="str">
        <f>IF('Itemized Order'!AE95="","",'Itemized Order'!AE95)</f>
        <v/>
      </c>
      <c r="AF92" s="155" t="str">
        <f>IF('Itemized Order'!AF95="","",'Itemized Order'!AF95)</f>
        <v/>
      </c>
      <c r="AG92" s="155" t="str">
        <f>IF('Itemized Order'!AG95="","",'Itemized Order'!AG95)</f>
        <v/>
      </c>
      <c r="AH92" s="155" t="str">
        <f>IF('Itemized Order'!AH95="","",'Itemized Order'!AH95)</f>
        <v/>
      </c>
      <c r="AI92" s="155" t="str">
        <f>IF('Itemized Order'!AI95="","",'Itemized Order'!AI95)</f>
        <v/>
      </c>
      <c r="AK92" s="155" t="str">
        <f>IF('Itemized Order'!AK95="","",'Itemized Order'!AK95)</f>
        <v/>
      </c>
      <c r="AL92" s="155" t="str">
        <f>IF('Itemized Order'!AL95="","",'Itemized Order'!AL95)</f>
        <v/>
      </c>
      <c r="AM92" s="155" t="str">
        <f>IF('Itemized Order'!AM95="","",'Itemized Order'!AM95)</f>
        <v/>
      </c>
      <c r="AN92" s="155" t="str">
        <f>IF('Itemized Order'!AN95="","",'Itemized Order'!AN95)</f>
        <v/>
      </c>
      <c r="AO92" s="155" t="str">
        <f>IF('Itemized Order'!AO95="","",'Itemized Order'!AO95)</f>
        <v/>
      </c>
      <c r="AQ92" s="155" t="str">
        <f>IF('Itemized Order'!AQ95="","",'Itemized Order'!AQ95)</f>
        <v/>
      </c>
      <c r="AR92" s="155" t="str">
        <f>IF('Itemized Order'!AR95="","",'Itemized Order'!AR95)</f>
        <v/>
      </c>
      <c r="AS92" s="155" t="str">
        <f>IF('Itemized Order'!AS95="","",'Itemized Order'!AS95)</f>
        <v/>
      </c>
      <c r="AT92" s="155" t="str">
        <f>IF('Itemized Order'!AT95="","",'Itemized Order'!AT95)</f>
        <v/>
      </c>
      <c r="AU92" s="155" t="str">
        <f>IF('Itemized Order'!AU95="","",'Itemized Order'!AU95)</f>
        <v/>
      </c>
      <c r="AW92" s="155" t="str">
        <f>IF('Itemized Order'!AW95="","",'Itemized Order'!AW95)</f>
        <v/>
      </c>
      <c r="AX92" s="155" t="str">
        <f>IF('Itemized Order'!AX95="","",'Itemized Order'!AX95)</f>
        <v/>
      </c>
      <c r="AY92" s="155" t="str">
        <f>IF('Itemized Order'!AY95="","",'Itemized Order'!AY95)</f>
        <v/>
      </c>
      <c r="AZ92" s="155" t="str">
        <f>IF('Itemized Order'!AZ95="","",'Itemized Order'!AZ95)</f>
        <v/>
      </c>
      <c r="BA92" s="155" t="str">
        <f>IF('Itemized Order'!BA95="","",'Itemized Order'!BA95)</f>
        <v/>
      </c>
      <c r="BC92" s="155" t="str">
        <f>IF('Itemized Order'!BC95="","",'Itemized Order'!BC95)</f>
        <v/>
      </c>
      <c r="BD92" s="155" t="str">
        <f>IF('Itemized Order'!BD95="","",'Itemized Order'!BD95)</f>
        <v/>
      </c>
      <c r="BE92" s="155" t="str">
        <f>IF('Itemized Order'!BE95="","",'Itemized Order'!BE95)</f>
        <v/>
      </c>
      <c r="BF92" s="155" t="str">
        <f>IF('Itemized Order'!BF95="","",'Itemized Order'!BF95)</f>
        <v/>
      </c>
      <c r="BG92" s="155" t="str">
        <f>IF('Itemized Order'!BG95="","",'Itemized Order'!BG95)</f>
        <v/>
      </c>
      <c r="BI92" s="155" t="str">
        <f>IF('Itemized Order'!BI95="","",'Itemized Order'!BI95)</f>
        <v/>
      </c>
      <c r="BJ92" s="155" t="str">
        <f>IF('Itemized Order'!BJ95="","",'Itemized Order'!BJ95)</f>
        <v/>
      </c>
      <c r="BK92" s="155" t="str">
        <f>IF('Itemized Order'!BK95="","",'Itemized Order'!BK95)</f>
        <v/>
      </c>
      <c r="BL92" s="155" t="str">
        <f>IF('Itemized Order'!BL95="","",'Itemized Order'!BL95)</f>
        <v/>
      </c>
      <c r="BM92" s="155" t="str">
        <f>IF('Itemized Order'!BM95="","",'Itemized Order'!BM95)</f>
        <v/>
      </c>
      <c r="BO92" s="155" t="str">
        <f>IF('Itemized Order'!BO95="","",'Itemized Order'!BO95)</f>
        <v/>
      </c>
      <c r="BP92" s="155" t="str">
        <f>IF('Itemized Order'!BP95="","",'Itemized Order'!BP95)</f>
        <v/>
      </c>
      <c r="BQ92" s="155" t="str">
        <f>IF('Itemized Order'!BQ95="","",'Itemized Order'!BQ95)</f>
        <v/>
      </c>
      <c r="BR92" s="155" t="str">
        <f>IF('Itemized Order'!BR95="","",'Itemized Order'!BR95)</f>
        <v/>
      </c>
      <c r="BS92" s="155" t="str">
        <f>IF('Itemized Order'!BS95="","",'Itemized Order'!BS95)</f>
        <v/>
      </c>
      <c r="BU92" s="155" t="str">
        <f>IF('Itemized Order'!BU95="","",'Itemized Order'!BU95)</f>
        <v/>
      </c>
      <c r="BV92" s="155" t="str">
        <f>IF('Itemized Order'!BV95="","",'Itemized Order'!BV95)</f>
        <v/>
      </c>
      <c r="BW92" s="155" t="str">
        <f>IF('Itemized Order'!BW95="","",'Itemized Order'!BW95)</f>
        <v/>
      </c>
      <c r="BX92" s="155" t="str">
        <f>IF('Itemized Order'!BX95="","",'Itemized Order'!BX95)</f>
        <v/>
      </c>
      <c r="BY92" s="155" t="str">
        <f>IF('Itemized Order'!BY95="","",'Itemized Order'!BY95)</f>
        <v/>
      </c>
      <c r="CA92" s="155" t="str">
        <f>IF('Itemized Order'!CA95="","",'Itemized Order'!CA95)</f>
        <v/>
      </c>
      <c r="CB92" s="155" t="str">
        <f>IF('Itemized Order'!CB95="","",'Itemized Order'!CB95)</f>
        <v/>
      </c>
      <c r="CC92" s="155" t="str">
        <f>IF('Itemized Order'!CC95="","",'Itemized Order'!CC95)</f>
        <v/>
      </c>
      <c r="CD92" s="155" t="str">
        <f>IF('Itemized Order'!CD95="","",'Itemized Order'!CD95)</f>
        <v/>
      </c>
      <c r="CE92" s="155" t="str">
        <f>IF('Itemized Order'!CE95="","",'Itemized Order'!CE95)</f>
        <v/>
      </c>
    </row>
    <row r="93" spans="1:83" x14ac:dyDescent="0.3">
      <c r="A93" s="155" t="str">
        <f>IF('Itemized Order'!A96="","",'Itemized Order'!A96)</f>
        <v/>
      </c>
      <c r="B93" s="155" t="str">
        <f>IF('Itemized Order'!B96="","",'Itemized Order'!B96)</f>
        <v/>
      </c>
      <c r="C93" s="155" t="str">
        <f>IF('Itemized Order'!C96="","",'Itemized Order'!C96)</f>
        <v/>
      </c>
      <c r="D93" s="155" t="str">
        <f>IF('Itemized Order'!D96="","",'Itemized Order'!D96)</f>
        <v/>
      </c>
      <c r="E93" s="183" t="str">
        <f>IF('Itemized Order'!E96="","",'Itemized Order'!E96)</f>
        <v/>
      </c>
      <c r="G93" s="155" t="str">
        <f>IF('Itemized Order'!G96="","",'Itemized Order'!G96)</f>
        <v/>
      </c>
      <c r="H93" s="155" t="str">
        <f>IF('Itemized Order'!H96="","",'Itemized Order'!H96)</f>
        <v/>
      </c>
      <c r="I93" s="155" t="str">
        <f>IF('Itemized Order'!I96="","",'Itemized Order'!I96)</f>
        <v/>
      </c>
      <c r="J93" s="155" t="str">
        <f>IF('Itemized Order'!J96="","",'Itemized Order'!J96)</f>
        <v/>
      </c>
      <c r="K93" s="155" t="str">
        <f>IF('Itemized Order'!K96="","",'Itemized Order'!K96)</f>
        <v/>
      </c>
      <c r="M93" s="155" t="str">
        <f>IF('Itemized Order'!M96="","",'Itemized Order'!M96)</f>
        <v/>
      </c>
      <c r="N93" s="155" t="str">
        <f>IF('Itemized Order'!N96="","",'Itemized Order'!N96)</f>
        <v/>
      </c>
      <c r="O93" s="155" t="str">
        <f>IF('Itemized Order'!O96="","",'Itemized Order'!O96)</f>
        <v/>
      </c>
      <c r="P93" s="155" t="str">
        <f>IF('Itemized Order'!P96="","",'Itemized Order'!P96)</f>
        <v/>
      </c>
      <c r="Q93" s="155" t="str">
        <f>IF('Itemized Order'!Q96="","",'Itemized Order'!Q96)</f>
        <v/>
      </c>
      <c r="S93" s="155" t="str">
        <f>IF('Itemized Order'!S96="","",'Itemized Order'!S96)</f>
        <v/>
      </c>
      <c r="T93" s="155" t="str">
        <f>IF('Itemized Order'!T96="","",'Itemized Order'!T96)</f>
        <v/>
      </c>
      <c r="U93" s="155" t="str">
        <f>IF('Itemized Order'!U96="","",'Itemized Order'!U96)</f>
        <v/>
      </c>
      <c r="V93" s="155" t="str">
        <f>IF('Itemized Order'!V96="","",'Itemized Order'!V96)</f>
        <v/>
      </c>
      <c r="W93" s="155" t="str">
        <f>IF('Itemized Order'!W96="","",'Itemized Order'!W96)</f>
        <v/>
      </c>
      <c r="Y93" s="155" t="str">
        <f>IF('Itemized Order'!Y96="","",'Itemized Order'!Y96)</f>
        <v/>
      </c>
      <c r="Z93" s="155" t="str">
        <f>IF('Itemized Order'!Z96="","",'Itemized Order'!Z96)</f>
        <v/>
      </c>
      <c r="AA93" s="155" t="str">
        <f>IF('Itemized Order'!AA96="","",'Itemized Order'!AA96)</f>
        <v/>
      </c>
      <c r="AB93" s="155" t="str">
        <f>IF('Itemized Order'!AB96="","",'Itemized Order'!AB96)</f>
        <v/>
      </c>
      <c r="AC93" s="155" t="str">
        <f>IF('Itemized Order'!AC96="","",'Itemized Order'!AC96)</f>
        <v/>
      </c>
      <c r="AE93" s="155" t="str">
        <f>IF('Itemized Order'!AE96="","",'Itemized Order'!AE96)</f>
        <v/>
      </c>
      <c r="AF93" s="155" t="str">
        <f>IF('Itemized Order'!AF96="","",'Itemized Order'!AF96)</f>
        <v/>
      </c>
      <c r="AG93" s="155" t="str">
        <f>IF('Itemized Order'!AG96="","",'Itemized Order'!AG96)</f>
        <v/>
      </c>
      <c r="AH93" s="155" t="str">
        <f>IF('Itemized Order'!AH96="","",'Itemized Order'!AH96)</f>
        <v/>
      </c>
      <c r="AI93" s="155" t="str">
        <f>IF('Itemized Order'!AI96="","",'Itemized Order'!AI96)</f>
        <v/>
      </c>
      <c r="AK93" s="155" t="str">
        <f>IF('Itemized Order'!AK96="","",'Itemized Order'!AK96)</f>
        <v/>
      </c>
      <c r="AL93" s="155" t="str">
        <f>IF('Itemized Order'!AL96="","",'Itemized Order'!AL96)</f>
        <v/>
      </c>
      <c r="AM93" s="155" t="str">
        <f>IF('Itemized Order'!AM96="","",'Itemized Order'!AM96)</f>
        <v/>
      </c>
      <c r="AN93" s="155" t="str">
        <f>IF('Itemized Order'!AN96="","",'Itemized Order'!AN96)</f>
        <v/>
      </c>
      <c r="AO93" s="155" t="str">
        <f>IF('Itemized Order'!AO96="","",'Itemized Order'!AO96)</f>
        <v/>
      </c>
      <c r="AQ93" s="155" t="str">
        <f>IF('Itemized Order'!AQ96="","",'Itemized Order'!AQ96)</f>
        <v/>
      </c>
      <c r="AR93" s="155" t="str">
        <f>IF('Itemized Order'!AR96="","",'Itemized Order'!AR96)</f>
        <v/>
      </c>
      <c r="AS93" s="155" t="str">
        <f>IF('Itemized Order'!AS96="","",'Itemized Order'!AS96)</f>
        <v/>
      </c>
      <c r="AT93" s="155" t="str">
        <f>IF('Itemized Order'!AT96="","",'Itemized Order'!AT96)</f>
        <v/>
      </c>
      <c r="AU93" s="155" t="str">
        <f>IF('Itemized Order'!AU96="","",'Itemized Order'!AU96)</f>
        <v/>
      </c>
      <c r="AW93" s="155" t="str">
        <f>IF('Itemized Order'!AW96="","",'Itemized Order'!AW96)</f>
        <v/>
      </c>
      <c r="AX93" s="155" t="str">
        <f>IF('Itemized Order'!AX96="","",'Itemized Order'!AX96)</f>
        <v/>
      </c>
      <c r="AY93" s="155" t="str">
        <f>IF('Itemized Order'!AY96="","",'Itemized Order'!AY96)</f>
        <v/>
      </c>
      <c r="AZ93" s="155" t="str">
        <f>IF('Itemized Order'!AZ96="","",'Itemized Order'!AZ96)</f>
        <v/>
      </c>
      <c r="BA93" s="155" t="str">
        <f>IF('Itemized Order'!BA96="","",'Itemized Order'!BA96)</f>
        <v/>
      </c>
      <c r="BC93" s="155" t="str">
        <f>IF('Itemized Order'!BC96="","",'Itemized Order'!BC96)</f>
        <v/>
      </c>
      <c r="BD93" s="155" t="str">
        <f>IF('Itemized Order'!BD96="","",'Itemized Order'!BD96)</f>
        <v/>
      </c>
      <c r="BE93" s="155" t="str">
        <f>IF('Itemized Order'!BE96="","",'Itemized Order'!BE96)</f>
        <v/>
      </c>
      <c r="BF93" s="155" t="str">
        <f>IF('Itemized Order'!BF96="","",'Itemized Order'!BF96)</f>
        <v/>
      </c>
      <c r="BG93" s="155" t="str">
        <f>IF('Itemized Order'!BG96="","",'Itemized Order'!BG96)</f>
        <v/>
      </c>
      <c r="BI93" s="155" t="str">
        <f>IF('Itemized Order'!BI96="","",'Itemized Order'!BI96)</f>
        <v/>
      </c>
      <c r="BJ93" s="155" t="str">
        <f>IF('Itemized Order'!BJ96="","",'Itemized Order'!BJ96)</f>
        <v/>
      </c>
      <c r="BK93" s="155" t="str">
        <f>IF('Itemized Order'!BK96="","",'Itemized Order'!BK96)</f>
        <v/>
      </c>
      <c r="BL93" s="155" t="str">
        <f>IF('Itemized Order'!BL96="","",'Itemized Order'!BL96)</f>
        <v/>
      </c>
      <c r="BM93" s="155" t="str">
        <f>IF('Itemized Order'!BM96="","",'Itemized Order'!BM96)</f>
        <v/>
      </c>
      <c r="BO93" s="155" t="str">
        <f>IF('Itemized Order'!BO96="","",'Itemized Order'!BO96)</f>
        <v/>
      </c>
      <c r="BP93" s="155" t="str">
        <f>IF('Itemized Order'!BP96="","",'Itemized Order'!BP96)</f>
        <v/>
      </c>
      <c r="BQ93" s="155" t="str">
        <f>IF('Itemized Order'!BQ96="","",'Itemized Order'!BQ96)</f>
        <v/>
      </c>
      <c r="BR93" s="155" t="str">
        <f>IF('Itemized Order'!BR96="","",'Itemized Order'!BR96)</f>
        <v/>
      </c>
      <c r="BS93" s="155" t="str">
        <f>IF('Itemized Order'!BS96="","",'Itemized Order'!BS96)</f>
        <v/>
      </c>
      <c r="BU93" s="155" t="str">
        <f>IF('Itemized Order'!BU96="","",'Itemized Order'!BU96)</f>
        <v/>
      </c>
      <c r="BV93" s="155" t="str">
        <f>IF('Itemized Order'!BV96="","",'Itemized Order'!BV96)</f>
        <v/>
      </c>
      <c r="BW93" s="155" t="str">
        <f>IF('Itemized Order'!BW96="","",'Itemized Order'!BW96)</f>
        <v/>
      </c>
      <c r="BX93" s="155" t="str">
        <f>IF('Itemized Order'!BX96="","",'Itemized Order'!BX96)</f>
        <v/>
      </c>
      <c r="BY93" s="155" t="str">
        <f>IF('Itemized Order'!BY96="","",'Itemized Order'!BY96)</f>
        <v/>
      </c>
      <c r="CA93" s="155" t="str">
        <f>IF('Itemized Order'!CA96="","",'Itemized Order'!CA96)</f>
        <v/>
      </c>
      <c r="CB93" s="155" t="str">
        <f>IF('Itemized Order'!CB96="","",'Itemized Order'!CB96)</f>
        <v/>
      </c>
      <c r="CC93" s="155" t="str">
        <f>IF('Itemized Order'!CC96="","",'Itemized Order'!CC96)</f>
        <v/>
      </c>
      <c r="CD93" s="155" t="str">
        <f>IF('Itemized Order'!CD96="","",'Itemized Order'!CD96)</f>
        <v/>
      </c>
      <c r="CE93" s="155" t="str">
        <f>IF('Itemized Order'!CE96="","",'Itemized Order'!CE96)</f>
        <v/>
      </c>
    </row>
    <row r="94" spans="1:83" x14ac:dyDescent="0.3">
      <c r="A94" s="155" t="str">
        <f>IF('Itemized Order'!A97="","",'Itemized Order'!A97)</f>
        <v/>
      </c>
      <c r="B94" s="155" t="str">
        <f>IF('Itemized Order'!B97="","",'Itemized Order'!B97)</f>
        <v/>
      </c>
      <c r="C94" s="155" t="str">
        <f>IF('Itemized Order'!C97="","",'Itemized Order'!C97)</f>
        <v/>
      </c>
      <c r="D94" s="155" t="str">
        <f>IF('Itemized Order'!D97="","",'Itemized Order'!D97)</f>
        <v/>
      </c>
      <c r="E94" s="183" t="str">
        <f>IF('Itemized Order'!E97="","",'Itemized Order'!E97)</f>
        <v/>
      </c>
      <c r="G94" s="155" t="str">
        <f>IF('Itemized Order'!G97="","",'Itemized Order'!G97)</f>
        <v/>
      </c>
      <c r="H94" s="155" t="str">
        <f>IF('Itemized Order'!H97="","",'Itemized Order'!H97)</f>
        <v/>
      </c>
      <c r="I94" s="155" t="str">
        <f>IF('Itemized Order'!I97="","",'Itemized Order'!I97)</f>
        <v/>
      </c>
      <c r="J94" s="155" t="str">
        <f>IF('Itemized Order'!J97="","",'Itemized Order'!J97)</f>
        <v/>
      </c>
      <c r="K94" s="155" t="str">
        <f>IF('Itemized Order'!K97="","",'Itemized Order'!K97)</f>
        <v/>
      </c>
      <c r="M94" s="155" t="str">
        <f>IF('Itemized Order'!M97="","",'Itemized Order'!M97)</f>
        <v/>
      </c>
      <c r="N94" s="155" t="str">
        <f>IF('Itemized Order'!N97="","",'Itemized Order'!N97)</f>
        <v/>
      </c>
      <c r="O94" s="155" t="str">
        <f>IF('Itemized Order'!O97="","",'Itemized Order'!O97)</f>
        <v/>
      </c>
      <c r="P94" s="155" t="str">
        <f>IF('Itemized Order'!P97="","",'Itemized Order'!P97)</f>
        <v/>
      </c>
      <c r="Q94" s="155" t="str">
        <f>IF('Itemized Order'!Q97="","",'Itemized Order'!Q97)</f>
        <v/>
      </c>
      <c r="S94" s="155" t="str">
        <f>IF('Itemized Order'!S97="","",'Itemized Order'!S97)</f>
        <v/>
      </c>
      <c r="T94" s="155" t="str">
        <f>IF('Itemized Order'!T97="","",'Itemized Order'!T97)</f>
        <v/>
      </c>
      <c r="U94" s="155" t="str">
        <f>IF('Itemized Order'!U97="","",'Itemized Order'!U97)</f>
        <v/>
      </c>
      <c r="V94" s="155" t="str">
        <f>IF('Itemized Order'!V97="","",'Itemized Order'!V97)</f>
        <v/>
      </c>
      <c r="W94" s="155" t="str">
        <f>IF('Itemized Order'!W97="","",'Itemized Order'!W97)</f>
        <v/>
      </c>
      <c r="Y94" s="155" t="str">
        <f>IF('Itemized Order'!Y97="","",'Itemized Order'!Y97)</f>
        <v/>
      </c>
      <c r="Z94" s="155" t="str">
        <f>IF('Itemized Order'!Z97="","",'Itemized Order'!Z97)</f>
        <v/>
      </c>
      <c r="AA94" s="155" t="str">
        <f>IF('Itemized Order'!AA97="","",'Itemized Order'!AA97)</f>
        <v/>
      </c>
      <c r="AB94" s="155" t="str">
        <f>IF('Itemized Order'!AB97="","",'Itemized Order'!AB97)</f>
        <v/>
      </c>
      <c r="AC94" s="155" t="str">
        <f>IF('Itemized Order'!AC97="","",'Itemized Order'!AC97)</f>
        <v/>
      </c>
      <c r="AE94" s="155" t="str">
        <f>IF('Itemized Order'!AE97="","",'Itemized Order'!AE97)</f>
        <v/>
      </c>
      <c r="AF94" s="155" t="str">
        <f>IF('Itemized Order'!AF97="","",'Itemized Order'!AF97)</f>
        <v/>
      </c>
      <c r="AG94" s="155" t="str">
        <f>IF('Itemized Order'!AG97="","",'Itemized Order'!AG97)</f>
        <v/>
      </c>
      <c r="AH94" s="155" t="str">
        <f>IF('Itemized Order'!AH97="","",'Itemized Order'!AH97)</f>
        <v/>
      </c>
      <c r="AI94" s="155" t="str">
        <f>IF('Itemized Order'!AI97="","",'Itemized Order'!AI97)</f>
        <v/>
      </c>
      <c r="AK94" s="155" t="str">
        <f>IF('Itemized Order'!AK97="","",'Itemized Order'!AK97)</f>
        <v/>
      </c>
      <c r="AL94" s="155" t="str">
        <f>IF('Itemized Order'!AL97="","",'Itemized Order'!AL97)</f>
        <v/>
      </c>
      <c r="AM94" s="155" t="str">
        <f>IF('Itemized Order'!AM97="","",'Itemized Order'!AM97)</f>
        <v/>
      </c>
      <c r="AN94" s="155" t="str">
        <f>IF('Itemized Order'!AN97="","",'Itemized Order'!AN97)</f>
        <v/>
      </c>
      <c r="AO94" s="155" t="str">
        <f>IF('Itemized Order'!AO97="","",'Itemized Order'!AO97)</f>
        <v/>
      </c>
      <c r="AQ94" s="155" t="str">
        <f>IF('Itemized Order'!AQ97="","",'Itemized Order'!AQ97)</f>
        <v/>
      </c>
      <c r="AR94" s="155" t="str">
        <f>IF('Itemized Order'!AR97="","",'Itemized Order'!AR97)</f>
        <v/>
      </c>
      <c r="AS94" s="155" t="str">
        <f>IF('Itemized Order'!AS97="","",'Itemized Order'!AS97)</f>
        <v/>
      </c>
      <c r="AT94" s="155" t="str">
        <f>IF('Itemized Order'!AT97="","",'Itemized Order'!AT97)</f>
        <v/>
      </c>
      <c r="AU94" s="155" t="str">
        <f>IF('Itemized Order'!AU97="","",'Itemized Order'!AU97)</f>
        <v/>
      </c>
      <c r="AW94" s="155" t="str">
        <f>IF('Itemized Order'!AW97="","",'Itemized Order'!AW97)</f>
        <v/>
      </c>
      <c r="AX94" s="155" t="str">
        <f>IF('Itemized Order'!AX97="","",'Itemized Order'!AX97)</f>
        <v/>
      </c>
      <c r="AY94" s="155" t="str">
        <f>IF('Itemized Order'!AY97="","",'Itemized Order'!AY97)</f>
        <v/>
      </c>
      <c r="AZ94" s="155" t="str">
        <f>IF('Itemized Order'!AZ97="","",'Itemized Order'!AZ97)</f>
        <v/>
      </c>
      <c r="BA94" s="155" t="str">
        <f>IF('Itemized Order'!BA97="","",'Itemized Order'!BA97)</f>
        <v/>
      </c>
      <c r="BC94" s="155" t="str">
        <f>IF('Itemized Order'!BC97="","",'Itemized Order'!BC97)</f>
        <v/>
      </c>
      <c r="BD94" s="155" t="str">
        <f>IF('Itemized Order'!BD97="","",'Itemized Order'!BD97)</f>
        <v/>
      </c>
      <c r="BE94" s="155" t="str">
        <f>IF('Itemized Order'!BE97="","",'Itemized Order'!BE97)</f>
        <v/>
      </c>
      <c r="BF94" s="155" t="str">
        <f>IF('Itemized Order'!BF97="","",'Itemized Order'!BF97)</f>
        <v/>
      </c>
      <c r="BG94" s="155" t="str">
        <f>IF('Itemized Order'!BG97="","",'Itemized Order'!BG97)</f>
        <v/>
      </c>
      <c r="BI94" s="155" t="str">
        <f>IF('Itemized Order'!BI97="","",'Itemized Order'!BI97)</f>
        <v/>
      </c>
      <c r="BJ94" s="155" t="str">
        <f>IF('Itemized Order'!BJ97="","",'Itemized Order'!BJ97)</f>
        <v/>
      </c>
      <c r="BK94" s="155" t="str">
        <f>IF('Itemized Order'!BK97="","",'Itemized Order'!BK97)</f>
        <v/>
      </c>
      <c r="BL94" s="155" t="str">
        <f>IF('Itemized Order'!BL97="","",'Itemized Order'!BL97)</f>
        <v/>
      </c>
      <c r="BM94" s="155" t="str">
        <f>IF('Itemized Order'!BM97="","",'Itemized Order'!BM97)</f>
        <v/>
      </c>
      <c r="BO94" s="155" t="str">
        <f>IF('Itemized Order'!BO97="","",'Itemized Order'!BO97)</f>
        <v/>
      </c>
      <c r="BP94" s="155" t="str">
        <f>IF('Itemized Order'!BP97="","",'Itemized Order'!BP97)</f>
        <v/>
      </c>
      <c r="BQ94" s="155" t="str">
        <f>IF('Itemized Order'!BQ97="","",'Itemized Order'!BQ97)</f>
        <v/>
      </c>
      <c r="BR94" s="155" t="str">
        <f>IF('Itemized Order'!BR97="","",'Itemized Order'!BR97)</f>
        <v/>
      </c>
      <c r="BS94" s="155" t="str">
        <f>IF('Itemized Order'!BS97="","",'Itemized Order'!BS97)</f>
        <v/>
      </c>
      <c r="BU94" s="155" t="str">
        <f>IF('Itemized Order'!BU97="","",'Itemized Order'!BU97)</f>
        <v/>
      </c>
      <c r="BV94" s="155" t="str">
        <f>IF('Itemized Order'!BV97="","",'Itemized Order'!BV97)</f>
        <v/>
      </c>
      <c r="BW94" s="155" t="str">
        <f>IF('Itemized Order'!BW97="","",'Itemized Order'!BW97)</f>
        <v/>
      </c>
      <c r="BX94" s="155" t="str">
        <f>IF('Itemized Order'!BX97="","",'Itemized Order'!BX97)</f>
        <v/>
      </c>
      <c r="BY94" s="155" t="str">
        <f>IF('Itemized Order'!BY97="","",'Itemized Order'!BY97)</f>
        <v/>
      </c>
      <c r="CA94" s="155" t="str">
        <f>IF('Itemized Order'!CA97="","",'Itemized Order'!CA97)</f>
        <v/>
      </c>
      <c r="CB94" s="155" t="str">
        <f>IF('Itemized Order'!CB97="","",'Itemized Order'!CB97)</f>
        <v/>
      </c>
      <c r="CC94" s="155" t="str">
        <f>IF('Itemized Order'!CC97="","",'Itemized Order'!CC97)</f>
        <v/>
      </c>
      <c r="CD94" s="155" t="str">
        <f>IF('Itemized Order'!CD97="","",'Itemized Order'!CD97)</f>
        <v/>
      </c>
      <c r="CE94" s="155" t="str">
        <f>IF('Itemized Order'!CE97="","",'Itemized Order'!CE97)</f>
        <v/>
      </c>
    </row>
    <row r="95" spans="1:83" x14ac:dyDescent="0.3">
      <c r="A95" s="155" t="str">
        <f>IF('Itemized Order'!A98="","",'Itemized Order'!A98)</f>
        <v/>
      </c>
      <c r="B95" s="155" t="str">
        <f>IF('Itemized Order'!B98="","",'Itemized Order'!B98)</f>
        <v/>
      </c>
      <c r="C95" s="155" t="str">
        <f>IF('Itemized Order'!C98="","",'Itemized Order'!C98)</f>
        <v/>
      </c>
      <c r="D95" s="155" t="str">
        <f>IF('Itemized Order'!D98="","",'Itemized Order'!D98)</f>
        <v/>
      </c>
      <c r="E95" s="183" t="str">
        <f>IF('Itemized Order'!E98="","",'Itemized Order'!E98)</f>
        <v/>
      </c>
      <c r="G95" s="155" t="str">
        <f>IF('Itemized Order'!G98="","",'Itemized Order'!G98)</f>
        <v/>
      </c>
      <c r="H95" s="155" t="str">
        <f>IF('Itemized Order'!H98="","",'Itemized Order'!H98)</f>
        <v/>
      </c>
      <c r="I95" s="155" t="str">
        <f>IF('Itemized Order'!I98="","",'Itemized Order'!I98)</f>
        <v/>
      </c>
      <c r="J95" s="155" t="str">
        <f>IF('Itemized Order'!J98="","",'Itemized Order'!J98)</f>
        <v/>
      </c>
      <c r="K95" s="155" t="str">
        <f>IF('Itemized Order'!K98="","",'Itemized Order'!K98)</f>
        <v/>
      </c>
      <c r="M95" s="155" t="str">
        <f>IF('Itemized Order'!M98="","",'Itemized Order'!M98)</f>
        <v/>
      </c>
      <c r="N95" s="155" t="str">
        <f>IF('Itemized Order'!N98="","",'Itemized Order'!N98)</f>
        <v/>
      </c>
      <c r="O95" s="155" t="str">
        <f>IF('Itemized Order'!O98="","",'Itemized Order'!O98)</f>
        <v/>
      </c>
      <c r="P95" s="155" t="str">
        <f>IF('Itemized Order'!P98="","",'Itemized Order'!P98)</f>
        <v/>
      </c>
      <c r="Q95" s="155" t="str">
        <f>IF('Itemized Order'!Q98="","",'Itemized Order'!Q98)</f>
        <v/>
      </c>
      <c r="S95" s="155" t="str">
        <f>IF('Itemized Order'!S98="","",'Itemized Order'!S98)</f>
        <v/>
      </c>
      <c r="T95" s="155" t="str">
        <f>IF('Itemized Order'!T98="","",'Itemized Order'!T98)</f>
        <v/>
      </c>
      <c r="U95" s="155" t="str">
        <f>IF('Itemized Order'!U98="","",'Itemized Order'!U98)</f>
        <v/>
      </c>
      <c r="V95" s="155" t="str">
        <f>IF('Itemized Order'!V98="","",'Itemized Order'!V98)</f>
        <v/>
      </c>
      <c r="W95" s="155" t="str">
        <f>IF('Itemized Order'!W98="","",'Itemized Order'!W98)</f>
        <v/>
      </c>
      <c r="Y95" s="155" t="str">
        <f>IF('Itemized Order'!Y98="","",'Itemized Order'!Y98)</f>
        <v/>
      </c>
      <c r="Z95" s="155" t="str">
        <f>IF('Itemized Order'!Z98="","",'Itemized Order'!Z98)</f>
        <v/>
      </c>
      <c r="AA95" s="155" t="str">
        <f>IF('Itemized Order'!AA98="","",'Itemized Order'!AA98)</f>
        <v/>
      </c>
      <c r="AB95" s="155" t="str">
        <f>IF('Itemized Order'!AB98="","",'Itemized Order'!AB98)</f>
        <v/>
      </c>
      <c r="AC95" s="155" t="str">
        <f>IF('Itemized Order'!AC98="","",'Itemized Order'!AC98)</f>
        <v/>
      </c>
      <c r="AE95" s="155" t="str">
        <f>IF('Itemized Order'!AE98="","",'Itemized Order'!AE98)</f>
        <v/>
      </c>
      <c r="AF95" s="155" t="str">
        <f>IF('Itemized Order'!AF98="","",'Itemized Order'!AF98)</f>
        <v/>
      </c>
      <c r="AG95" s="155" t="str">
        <f>IF('Itemized Order'!AG98="","",'Itemized Order'!AG98)</f>
        <v/>
      </c>
      <c r="AH95" s="155" t="str">
        <f>IF('Itemized Order'!AH98="","",'Itemized Order'!AH98)</f>
        <v/>
      </c>
      <c r="AI95" s="155" t="str">
        <f>IF('Itemized Order'!AI98="","",'Itemized Order'!AI98)</f>
        <v/>
      </c>
      <c r="AK95" s="155" t="str">
        <f>IF('Itemized Order'!AK98="","",'Itemized Order'!AK98)</f>
        <v/>
      </c>
      <c r="AL95" s="155" t="str">
        <f>IF('Itemized Order'!AL98="","",'Itemized Order'!AL98)</f>
        <v/>
      </c>
      <c r="AM95" s="155" t="str">
        <f>IF('Itemized Order'!AM98="","",'Itemized Order'!AM98)</f>
        <v/>
      </c>
      <c r="AN95" s="155" t="str">
        <f>IF('Itemized Order'!AN98="","",'Itemized Order'!AN98)</f>
        <v/>
      </c>
      <c r="AO95" s="155" t="str">
        <f>IF('Itemized Order'!AO98="","",'Itemized Order'!AO98)</f>
        <v/>
      </c>
      <c r="AQ95" s="155" t="str">
        <f>IF('Itemized Order'!AQ98="","",'Itemized Order'!AQ98)</f>
        <v/>
      </c>
      <c r="AR95" s="155" t="str">
        <f>IF('Itemized Order'!AR98="","",'Itemized Order'!AR98)</f>
        <v/>
      </c>
      <c r="AS95" s="155" t="str">
        <f>IF('Itemized Order'!AS98="","",'Itemized Order'!AS98)</f>
        <v/>
      </c>
      <c r="AT95" s="155" t="str">
        <f>IF('Itemized Order'!AT98="","",'Itemized Order'!AT98)</f>
        <v/>
      </c>
      <c r="AU95" s="155" t="str">
        <f>IF('Itemized Order'!AU98="","",'Itemized Order'!AU98)</f>
        <v/>
      </c>
      <c r="AW95" s="155" t="str">
        <f>IF('Itemized Order'!AW98="","",'Itemized Order'!AW98)</f>
        <v/>
      </c>
      <c r="AX95" s="155" t="str">
        <f>IF('Itemized Order'!AX98="","",'Itemized Order'!AX98)</f>
        <v/>
      </c>
      <c r="AY95" s="155" t="str">
        <f>IF('Itemized Order'!AY98="","",'Itemized Order'!AY98)</f>
        <v/>
      </c>
      <c r="AZ95" s="155" t="str">
        <f>IF('Itemized Order'!AZ98="","",'Itemized Order'!AZ98)</f>
        <v/>
      </c>
      <c r="BA95" s="155" t="str">
        <f>IF('Itemized Order'!BA98="","",'Itemized Order'!BA98)</f>
        <v/>
      </c>
      <c r="BC95" s="155" t="str">
        <f>IF('Itemized Order'!BC98="","",'Itemized Order'!BC98)</f>
        <v/>
      </c>
      <c r="BD95" s="155" t="str">
        <f>IF('Itemized Order'!BD98="","",'Itemized Order'!BD98)</f>
        <v/>
      </c>
      <c r="BE95" s="155" t="str">
        <f>IF('Itemized Order'!BE98="","",'Itemized Order'!BE98)</f>
        <v/>
      </c>
      <c r="BF95" s="155" t="str">
        <f>IF('Itemized Order'!BF98="","",'Itemized Order'!BF98)</f>
        <v/>
      </c>
      <c r="BG95" s="155" t="str">
        <f>IF('Itemized Order'!BG98="","",'Itemized Order'!BG98)</f>
        <v/>
      </c>
      <c r="BI95" s="155" t="str">
        <f>IF('Itemized Order'!BI98="","",'Itemized Order'!BI98)</f>
        <v/>
      </c>
      <c r="BJ95" s="155" t="str">
        <f>IF('Itemized Order'!BJ98="","",'Itemized Order'!BJ98)</f>
        <v/>
      </c>
      <c r="BK95" s="155" t="str">
        <f>IF('Itemized Order'!BK98="","",'Itemized Order'!BK98)</f>
        <v/>
      </c>
      <c r="BL95" s="155" t="str">
        <f>IF('Itemized Order'!BL98="","",'Itemized Order'!BL98)</f>
        <v/>
      </c>
      <c r="BM95" s="155" t="str">
        <f>IF('Itemized Order'!BM98="","",'Itemized Order'!BM98)</f>
        <v/>
      </c>
      <c r="BO95" s="155" t="str">
        <f>IF('Itemized Order'!BO98="","",'Itemized Order'!BO98)</f>
        <v/>
      </c>
      <c r="BP95" s="155" t="str">
        <f>IF('Itemized Order'!BP98="","",'Itemized Order'!BP98)</f>
        <v/>
      </c>
      <c r="BQ95" s="155" t="str">
        <f>IF('Itemized Order'!BQ98="","",'Itemized Order'!BQ98)</f>
        <v/>
      </c>
      <c r="BR95" s="155" t="str">
        <f>IF('Itemized Order'!BR98="","",'Itemized Order'!BR98)</f>
        <v/>
      </c>
      <c r="BS95" s="155" t="str">
        <f>IF('Itemized Order'!BS98="","",'Itemized Order'!BS98)</f>
        <v/>
      </c>
      <c r="BU95" s="155" t="str">
        <f>IF('Itemized Order'!BU98="","",'Itemized Order'!BU98)</f>
        <v/>
      </c>
      <c r="BV95" s="155" t="str">
        <f>IF('Itemized Order'!BV98="","",'Itemized Order'!BV98)</f>
        <v/>
      </c>
      <c r="BW95" s="155" t="str">
        <f>IF('Itemized Order'!BW98="","",'Itemized Order'!BW98)</f>
        <v/>
      </c>
      <c r="BX95" s="155" t="str">
        <f>IF('Itemized Order'!BX98="","",'Itemized Order'!BX98)</f>
        <v/>
      </c>
      <c r="BY95" s="155" t="str">
        <f>IF('Itemized Order'!BY98="","",'Itemized Order'!BY98)</f>
        <v/>
      </c>
      <c r="CA95" s="155" t="str">
        <f>IF('Itemized Order'!CA98="","",'Itemized Order'!CA98)</f>
        <v/>
      </c>
      <c r="CB95" s="155" t="str">
        <f>IF('Itemized Order'!CB98="","",'Itemized Order'!CB98)</f>
        <v/>
      </c>
      <c r="CC95" s="155" t="str">
        <f>IF('Itemized Order'!CC98="","",'Itemized Order'!CC98)</f>
        <v/>
      </c>
      <c r="CD95" s="155" t="str">
        <f>IF('Itemized Order'!CD98="","",'Itemized Order'!CD98)</f>
        <v/>
      </c>
      <c r="CE95" s="155" t="str">
        <f>IF('Itemized Order'!CE98="","",'Itemized Order'!CE98)</f>
        <v/>
      </c>
    </row>
    <row r="96" spans="1:83" x14ac:dyDescent="0.3">
      <c r="A96" s="155" t="str">
        <f>IF('Itemized Order'!A99="","",'Itemized Order'!A99)</f>
        <v/>
      </c>
      <c r="B96" s="155" t="str">
        <f>IF('Itemized Order'!B99="","",'Itemized Order'!B99)</f>
        <v/>
      </c>
      <c r="C96" s="155" t="str">
        <f>IF('Itemized Order'!C99="","",'Itemized Order'!C99)</f>
        <v/>
      </c>
      <c r="D96" s="155" t="str">
        <f>IF('Itemized Order'!D99="","",'Itemized Order'!D99)</f>
        <v/>
      </c>
      <c r="E96" s="183" t="str">
        <f>IF('Itemized Order'!E99="","",'Itemized Order'!E99)</f>
        <v/>
      </c>
      <c r="G96" s="155" t="str">
        <f>IF('Itemized Order'!G99="","",'Itemized Order'!G99)</f>
        <v/>
      </c>
      <c r="H96" s="155" t="str">
        <f>IF('Itemized Order'!H99="","",'Itemized Order'!H99)</f>
        <v/>
      </c>
      <c r="I96" s="155" t="str">
        <f>IF('Itemized Order'!I99="","",'Itemized Order'!I99)</f>
        <v/>
      </c>
      <c r="J96" s="155" t="str">
        <f>IF('Itemized Order'!J99="","",'Itemized Order'!J99)</f>
        <v/>
      </c>
      <c r="K96" s="155" t="str">
        <f>IF('Itemized Order'!K99="","",'Itemized Order'!K99)</f>
        <v/>
      </c>
      <c r="M96" s="155" t="str">
        <f>IF('Itemized Order'!M99="","",'Itemized Order'!M99)</f>
        <v/>
      </c>
      <c r="N96" s="155" t="str">
        <f>IF('Itemized Order'!N99="","",'Itemized Order'!N99)</f>
        <v/>
      </c>
      <c r="O96" s="155" t="str">
        <f>IF('Itemized Order'!O99="","",'Itemized Order'!O99)</f>
        <v/>
      </c>
      <c r="P96" s="155" t="str">
        <f>IF('Itemized Order'!P99="","",'Itemized Order'!P99)</f>
        <v/>
      </c>
      <c r="Q96" s="155" t="str">
        <f>IF('Itemized Order'!Q99="","",'Itemized Order'!Q99)</f>
        <v/>
      </c>
      <c r="S96" s="155" t="str">
        <f>IF('Itemized Order'!S99="","",'Itemized Order'!S99)</f>
        <v/>
      </c>
      <c r="T96" s="155" t="str">
        <f>IF('Itemized Order'!T99="","",'Itemized Order'!T99)</f>
        <v/>
      </c>
      <c r="U96" s="155" t="str">
        <f>IF('Itemized Order'!U99="","",'Itemized Order'!U99)</f>
        <v/>
      </c>
      <c r="V96" s="155" t="str">
        <f>IF('Itemized Order'!V99="","",'Itemized Order'!V99)</f>
        <v/>
      </c>
      <c r="W96" s="155" t="str">
        <f>IF('Itemized Order'!W99="","",'Itemized Order'!W99)</f>
        <v/>
      </c>
      <c r="Y96" s="155" t="str">
        <f>IF('Itemized Order'!Y99="","",'Itemized Order'!Y99)</f>
        <v/>
      </c>
      <c r="Z96" s="155" t="str">
        <f>IF('Itemized Order'!Z99="","",'Itemized Order'!Z99)</f>
        <v/>
      </c>
      <c r="AA96" s="155" t="str">
        <f>IF('Itemized Order'!AA99="","",'Itemized Order'!AA99)</f>
        <v/>
      </c>
      <c r="AB96" s="155" t="str">
        <f>IF('Itemized Order'!AB99="","",'Itemized Order'!AB99)</f>
        <v/>
      </c>
      <c r="AC96" s="155" t="str">
        <f>IF('Itemized Order'!AC99="","",'Itemized Order'!AC99)</f>
        <v/>
      </c>
      <c r="AE96" s="155" t="str">
        <f>IF('Itemized Order'!AE99="","",'Itemized Order'!AE99)</f>
        <v/>
      </c>
      <c r="AF96" s="155" t="str">
        <f>IF('Itemized Order'!AF99="","",'Itemized Order'!AF99)</f>
        <v/>
      </c>
      <c r="AG96" s="155" t="str">
        <f>IF('Itemized Order'!AG99="","",'Itemized Order'!AG99)</f>
        <v/>
      </c>
      <c r="AH96" s="155" t="str">
        <f>IF('Itemized Order'!AH99="","",'Itemized Order'!AH99)</f>
        <v/>
      </c>
      <c r="AI96" s="155" t="str">
        <f>IF('Itemized Order'!AI99="","",'Itemized Order'!AI99)</f>
        <v/>
      </c>
      <c r="AK96" s="155" t="str">
        <f>IF('Itemized Order'!AK99="","",'Itemized Order'!AK99)</f>
        <v/>
      </c>
      <c r="AL96" s="155" t="str">
        <f>IF('Itemized Order'!AL99="","",'Itemized Order'!AL99)</f>
        <v/>
      </c>
      <c r="AM96" s="155" t="str">
        <f>IF('Itemized Order'!AM99="","",'Itemized Order'!AM99)</f>
        <v/>
      </c>
      <c r="AN96" s="155" t="str">
        <f>IF('Itemized Order'!AN99="","",'Itemized Order'!AN99)</f>
        <v/>
      </c>
      <c r="AO96" s="155" t="str">
        <f>IF('Itemized Order'!AO99="","",'Itemized Order'!AO99)</f>
        <v/>
      </c>
      <c r="AQ96" s="155" t="str">
        <f>IF('Itemized Order'!AQ99="","",'Itemized Order'!AQ99)</f>
        <v/>
      </c>
      <c r="AR96" s="155" t="str">
        <f>IF('Itemized Order'!AR99="","",'Itemized Order'!AR99)</f>
        <v/>
      </c>
      <c r="AS96" s="155" t="str">
        <f>IF('Itemized Order'!AS99="","",'Itemized Order'!AS99)</f>
        <v/>
      </c>
      <c r="AT96" s="155" t="str">
        <f>IF('Itemized Order'!AT99="","",'Itemized Order'!AT99)</f>
        <v/>
      </c>
      <c r="AU96" s="155" t="str">
        <f>IF('Itemized Order'!AU99="","",'Itemized Order'!AU99)</f>
        <v/>
      </c>
      <c r="AW96" s="155" t="str">
        <f>IF('Itemized Order'!AW99="","",'Itemized Order'!AW99)</f>
        <v/>
      </c>
      <c r="AX96" s="155" t="str">
        <f>IF('Itemized Order'!AX99="","",'Itemized Order'!AX99)</f>
        <v/>
      </c>
      <c r="AY96" s="155" t="str">
        <f>IF('Itemized Order'!AY99="","",'Itemized Order'!AY99)</f>
        <v/>
      </c>
      <c r="AZ96" s="155" t="str">
        <f>IF('Itemized Order'!AZ99="","",'Itemized Order'!AZ99)</f>
        <v/>
      </c>
      <c r="BA96" s="155" t="str">
        <f>IF('Itemized Order'!BA99="","",'Itemized Order'!BA99)</f>
        <v/>
      </c>
      <c r="BC96" s="155" t="str">
        <f>IF('Itemized Order'!BC99="","",'Itemized Order'!BC99)</f>
        <v/>
      </c>
      <c r="BD96" s="155" t="str">
        <f>IF('Itemized Order'!BD99="","",'Itemized Order'!BD99)</f>
        <v/>
      </c>
      <c r="BE96" s="155" t="str">
        <f>IF('Itemized Order'!BE99="","",'Itemized Order'!BE99)</f>
        <v/>
      </c>
      <c r="BF96" s="155" t="str">
        <f>IF('Itemized Order'!BF99="","",'Itemized Order'!BF99)</f>
        <v/>
      </c>
      <c r="BG96" s="155" t="str">
        <f>IF('Itemized Order'!BG99="","",'Itemized Order'!BG99)</f>
        <v/>
      </c>
      <c r="BI96" s="155" t="str">
        <f>IF('Itemized Order'!BI99="","",'Itemized Order'!BI99)</f>
        <v/>
      </c>
      <c r="BJ96" s="155" t="str">
        <f>IF('Itemized Order'!BJ99="","",'Itemized Order'!BJ99)</f>
        <v/>
      </c>
      <c r="BK96" s="155" t="str">
        <f>IF('Itemized Order'!BK99="","",'Itemized Order'!BK99)</f>
        <v/>
      </c>
      <c r="BL96" s="155" t="str">
        <f>IF('Itemized Order'!BL99="","",'Itemized Order'!BL99)</f>
        <v/>
      </c>
      <c r="BM96" s="155" t="str">
        <f>IF('Itemized Order'!BM99="","",'Itemized Order'!BM99)</f>
        <v/>
      </c>
      <c r="BO96" s="155" t="str">
        <f>IF('Itemized Order'!BO99="","",'Itemized Order'!BO99)</f>
        <v/>
      </c>
      <c r="BP96" s="155" t="str">
        <f>IF('Itemized Order'!BP99="","",'Itemized Order'!BP99)</f>
        <v/>
      </c>
      <c r="BQ96" s="155" t="str">
        <f>IF('Itemized Order'!BQ99="","",'Itemized Order'!BQ99)</f>
        <v/>
      </c>
      <c r="BR96" s="155" t="str">
        <f>IF('Itemized Order'!BR99="","",'Itemized Order'!BR99)</f>
        <v/>
      </c>
      <c r="BS96" s="155" t="str">
        <f>IF('Itemized Order'!BS99="","",'Itemized Order'!BS99)</f>
        <v/>
      </c>
      <c r="BU96" s="155" t="str">
        <f>IF('Itemized Order'!BU99="","",'Itemized Order'!BU99)</f>
        <v/>
      </c>
      <c r="BV96" s="155" t="str">
        <f>IF('Itemized Order'!BV99="","",'Itemized Order'!BV99)</f>
        <v/>
      </c>
      <c r="BW96" s="155" t="str">
        <f>IF('Itemized Order'!BW99="","",'Itemized Order'!BW99)</f>
        <v/>
      </c>
      <c r="BX96" s="155" t="str">
        <f>IF('Itemized Order'!BX99="","",'Itemized Order'!BX99)</f>
        <v/>
      </c>
      <c r="BY96" s="155" t="str">
        <f>IF('Itemized Order'!BY99="","",'Itemized Order'!BY99)</f>
        <v/>
      </c>
      <c r="CA96" s="155" t="str">
        <f>IF('Itemized Order'!CA99="","",'Itemized Order'!CA99)</f>
        <v/>
      </c>
      <c r="CB96" s="155" t="str">
        <f>IF('Itemized Order'!CB99="","",'Itemized Order'!CB99)</f>
        <v/>
      </c>
      <c r="CC96" s="155" t="str">
        <f>IF('Itemized Order'!CC99="","",'Itemized Order'!CC99)</f>
        <v/>
      </c>
      <c r="CD96" s="155" t="str">
        <f>IF('Itemized Order'!CD99="","",'Itemized Order'!CD99)</f>
        <v/>
      </c>
      <c r="CE96" s="155" t="str">
        <f>IF('Itemized Order'!CE99="","",'Itemized Order'!CE99)</f>
        <v/>
      </c>
    </row>
    <row r="97" spans="1:83" x14ac:dyDescent="0.3">
      <c r="A97" s="155" t="str">
        <f>IF('Itemized Order'!A100="","",'Itemized Order'!A100)</f>
        <v/>
      </c>
      <c r="B97" s="155" t="str">
        <f>IF('Itemized Order'!B100="","",'Itemized Order'!B100)</f>
        <v/>
      </c>
      <c r="C97" s="155" t="str">
        <f>IF('Itemized Order'!C100="","",'Itemized Order'!C100)</f>
        <v/>
      </c>
      <c r="D97" s="155" t="str">
        <f>IF('Itemized Order'!D100="","",'Itemized Order'!D100)</f>
        <v/>
      </c>
      <c r="E97" s="183" t="str">
        <f>IF('Itemized Order'!E100="","",'Itemized Order'!E100)</f>
        <v/>
      </c>
      <c r="G97" s="155" t="str">
        <f>IF('Itemized Order'!G100="","",'Itemized Order'!G100)</f>
        <v/>
      </c>
      <c r="H97" s="155" t="str">
        <f>IF('Itemized Order'!H100="","",'Itemized Order'!H100)</f>
        <v/>
      </c>
      <c r="I97" s="155" t="str">
        <f>IF('Itemized Order'!I100="","",'Itemized Order'!I100)</f>
        <v/>
      </c>
      <c r="J97" s="155" t="str">
        <f>IF('Itemized Order'!J100="","",'Itemized Order'!J100)</f>
        <v/>
      </c>
      <c r="K97" s="155" t="str">
        <f>IF('Itemized Order'!K100="","",'Itemized Order'!K100)</f>
        <v/>
      </c>
      <c r="M97" s="155" t="str">
        <f>IF('Itemized Order'!M100="","",'Itemized Order'!M100)</f>
        <v/>
      </c>
      <c r="N97" s="155" t="str">
        <f>IF('Itemized Order'!N100="","",'Itemized Order'!N100)</f>
        <v/>
      </c>
      <c r="O97" s="155" t="str">
        <f>IF('Itemized Order'!O100="","",'Itemized Order'!O100)</f>
        <v/>
      </c>
      <c r="P97" s="155" t="str">
        <f>IF('Itemized Order'!P100="","",'Itemized Order'!P100)</f>
        <v/>
      </c>
      <c r="Q97" s="155" t="str">
        <f>IF('Itemized Order'!Q100="","",'Itemized Order'!Q100)</f>
        <v/>
      </c>
      <c r="S97" s="155" t="str">
        <f>IF('Itemized Order'!S100="","",'Itemized Order'!S100)</f>
        <v/>
      </c>
      <c r="T97" s="155" t="str">
        <f>IF('Itemized Order'!T100="","",'Itemized Order'!T100)</f>
        <v/>
      </c>
      <c r="U97" s="155" t="str">
        <f>IF('Itemized Order'!U100="","",'Itemized Order'!U100)</f>
        <v/>
      </c>
      <c r="V97" s="155" t="str">
        <f>IF('Itemized Order'!V100="","",'Itemized Order'!V100)</f>
        <v/>
      </c>
      <c r="W97" s="155" t="str">
        <f>IF('Itemized Order'!W100="","",'Itemized Order'!W100)</f>
        <v/>
      </c>
      <c r="Y97" s="155" t="str">
        <f>IF('Itemized Order'!Y100="","",'Itemized Order'!Y100)</f>
        <v/>
      </c>
      <c r="Z97" s="155" t="str">
        <f>IF('Itemized Order'!Z100="","",'Itemized Order'!Z100)</f>
        <v/>
      </c>
      <c r="AA97" s="155" t="str">
        <f>IF('Itemized Order'!AA100="","",'Itemized Order'!AA100)</f>
        <v/>
      </c>
      <c r="AB97" s="155" t="str">
        <f>IF('Itemized Order'!AB100="","",'Itemized Order'!AB100)</f>
        <v/>
      </c>
      <c r="AC97" s="155" t="str">
        <f>IF('Itemized Order'!AC100="","",'Itemized Order'!AC100)</f>
        <v/>
      </c>
      <c r="AE97" s="155" t="str">
        <f>IF('Itemized Order'!AE100="","",'Itemized Order'!AE100)</f>
        <v/>
      </c>
      <c r="AF97" s="155" t="str">
        <f>IF('Itemized Order'!AF100="","",'Itemized Order'!AF100)</f>
        <v/>
      </c>
      <c r="AG97" s="155" t="str">
        <f>IF('Itemized Order'!AG100="","",'Itemized Order'!AG100)</f>
        <v/>
      </c>
      <c r="AH97" s="155" t="str">
        <f>IF('Itemized Order'!AH100="","",'Itemized Order'!AH100)</f>
        <v/>
      </c>
      <c r="AI97" s="155" t="str">
        <f>IF('Itemized Order'!AI100="","",'Itemized Order'!AI100)</f>
        <v/>
      </c>
      <c r="AK97" s="155" t="str">
        <f>IF('Itemized Order'!AK100="","",'Itemized Order'!AK100)</f>
        <v/>
      </c>
      <c r="AL97" s="155" t="str">
        <f>IF('Itemized Order'!AL100="","",'Itemized Order'!AL100)</f>
        <v/>
      </c>
      <c r="AM97" s="155" t="str">
        <f>IF('Itemized Order'!AM100="","",'Itemized Order'!AM100)</f>
        <v/>
      </c>
      <c r="AN97" s="155" t="str">
        <f>IF('Itemized Order'!AN100="","",'Itemized Order'!AN100)</f>
        <v/>
      </c>
      <c r="AO97" s="155" t="str">
        <f>IF('Itemized Order'!AO100="","",'Itemized Order'!AO100)</f>
        <v/>
      </c>
      <c r="AQ97" s="155" t="str">
        <f>IF('Itemized Order'!AQ100="","",'Itemized Order'!AQ100)</f>
        <v/>
      </c>
      <c r="AR97" s="155" t="str">
        <f>IF('Itemized Order'!AR100="","",'Itemized Order'!AR100)</f>
        <v/>
      </c>
      <c r="AS97" s="155" t="str">
        <f>IF('Itemized Order'!AS100="","",'Itemized Order'!AS100)</f>
        <v/>
      </c>
      <c r="AT97" s="155" t="str">
        <f>IF('Itemized Order'!AT100="","",'Itemized Order'!AT100)</f>
        <v/>
      </c>
      <c r="AU97" s="155" t="str">
        <f>IF('Itemized Order'!AU100="","",'Itemized Order'!AU100)</f>
        <v/>
      </c>
      <c r="AW97" s="155" t="str">
        <f>IF('Itemized Order'!AW100="","",'Itemized Order'!AW100)</f>
        <v/>
      </c>
      <c r="AX97" s="155" t="str">
        <f>IF('Itemized Order'!AX100="","",'Itemized Order'!AX100)</f>
        <v/>
      </c>
      <c r="AY97" s="155" t="str">
        <f>IF('Itemized Order'!AY100="","",'Itemized Order'!AY100)</f>
        <v/>
      </c>
      <c r="AZ97" s="155" t="str">
        <f>IF('Itemized Order'!AZ100="","",'Itemized Order'!AZ100)</f>
        <v/>
      </c>
      <c r="BA97" s="155" t="str">
        <f>IF('Itemized Order'!BA100="","",'Itemized Order'!BA100)</f>
        <v/>
      </c>
      <c r="BC97" s="155" t="str">
        <f>IF('Itemized Order'!BC100="","",'Itemized Order'!BC100)</f>
        <v/>
      </c>
      <c r="BD97" s="155" t="str">
        <f>IF('Itemized Order'!BD100="","",'Itemized Order'!BD100)</f>
        <v/>
      </c>
      <c r="BE97" s="155" t="str">
        <f>IF('Itemized Order'!BE100="","",'Itemized Order'!BE100)</f>
        <v/>
      </c>
      <c r="BF97" s="155" t="str">
        <f>IF('Itemized Order'!BF100="","",'Itemized Order'!BF100)</f>
        <v/>
      </c>
      <c r="BG97" s="155" t="str">
        <f>IF('Itemized Order'!BG100="","",'Itemized Order'!BG100)</f>
        <v/>
      </c>
      <c r="BI97" s="155" t="str">
        <f>IF('Itemized Order'!BI100="","",'Itemized Order'!BI100)</f>
        <v/>
      </c>
      <c r="BJ97" s="155" t="str">
        <f>IF('Itemized Order'!BJ100="","",'Itemized Order'!BJ100)</f>
        <v/>
      </c>
      <c r="BK97" s="155" t="str">
        <f>IF('Itemized Order'!BK100="","",'Itemized Order'!BK100)</f>
        <v/>
      </c>
      <c r="BL97" s="155" t="str">
        <f>IF('Itemized Order'!BL100="","",'Itemized Order'!BL100)</f>
        <v/>
      </c>
      <c r="BM97" s="155" t="str">
        <f>IF('Itemized Order'!BM100="","",'Itemized Order'!BM100)</f>
        <v/>
      </c>
      <c r="BO97" s="155" t="str">
        <f>IF('Itemized Order'!BO100="","",'Itemized Order'!BO100)</f>
        <v/>
      </c>
      <c r="BP97" s="155" t="str">
        <f>IF('Itemized Order'!BP100="","",'Itemized Order'!BP100)</f>
        <v/>
      </c>
      <c r="BQ97" s="155" t="str">
        <f>IF('Itemized Order'!BQ100="","",'Itemized Order'!BQ100)</f>
        <v/>
      </c>
      <c r="BR97" s="155" t="str">
        <f>IF('Itemized Order'!BR100="","",'Itemized Order'!BR100)</f>
        <v/>
      </c>
      <c r="BS97" s="155" t="str">
        <f>IF('Itemized Order'!BS100="","",'Itemized Order'!BS100)</f>
        <v/>
      </c>
      <c r="BU97" s="155" t="str">
        <f>IF('Itemized Order'!BU100="","",'Itemized Order'!BU100)</f>
        <v/>
      </c>
      <c r="BV97" s="155" t="str">
        <f>IF('Itemized Order'!BV100="","",'Itemized Order'!BV100)</f>
        <v/>
      </c>
      <c r="BW97" s="155" t="str">
        <f>IF('Itemized Order'!BW100="","",'Itemized Order'!BW100)</f>
        <v/>
      </c>
      <c r="BX97" s="155" t="str">
        <f>IF('Itemized Order'!BX100="","",'Itemized Order'!BX100)</f>
        <v/>
      </c>
      <c r="BY97" s="155" t="str">
        <f>IF('Itemized Order'!BY100="","",'Itemized Order'!BY100)</f>
        <v/>
      </c>
      <c r="CA97" s="155" t="str">
        <f>IF('Itemized Order'!CA100="","",'Itemized Order'!CA100)</f>
        <v/>
      </c>
      <c r="CB97" s="155" t="str">
        <f>IF('Itemized Order'!CB100="","",'Itemized Order'!CB100)</f>
        <v/>
      </c>
      <c r="CC97" s="155" t="str">
        <f>IF('Itemized Order'!CC100="","",'Itemized Order'!CC100)</f>
        <v/>
      </c>
      <c r="CD97" s="155" t="str">
        <f>IF('Itemized Order'!CD100="","",'Itemized Order'!CD100)</f>
        <v/>
      </c>
      <c r="CE97" s="155" t="str">
        <f>IF('Itemized Order'!CE100="","",'Itemized Order'!CE100)</f>
        <v/>
      </c>
    </row>
    <row r="98" spans="1:83" x14ac:dyDescent="0.3">
      <c r="A98" s="155" t="str">
        <f>IF('Itemized Order'!A101="","",'Itemized Order'!A101)</f>
        <v/>
      </c>
      <c r="B98" s="155" t="str">
        <f>IF('Itemized Order'!B101="","",'Itemized Order'!B101)</f>
        <v/>
      </c>
      <c r="C98" s="155" t="str">
        <f>IF('Itemized Order'!C101="","",'Itemized Order'!C101)</f>
        <v/>
      </c>
      <c r="D98" s="155" t="str">
        <f>IF('Itemized Order'!D101="","",'Itemized Order'!D101)</f>
        <v/>
      </c>
      <c r="E98" s="183" t="str">
        <f>IF('Itemized Order'!E101="","",'Itemized Order'!E101)</f>
        <v/>
      </c>
      <c r="G98" s="155" t="str">
        <f>IF('Itemized Order'!G101="","",'Itemized Order'!G101)</f>
        <v/>
      </c>
      <c r="H98" s="155" t="str">
        <f>IF('Itemized Order'!H101="","",'Itemized Order'!H101)</f>
        <v/>
      </c>
      <c r="I98" s="155" t="str">
        <f>IF('Itemized Order'!I101="","",'Itemized Order'!I101)</f>
        <v/>
      </c>
      <c r="J98" s="155" t="str">
        <f>IF('Itemized Order'!J101="","",'Itemized Order'!J101)</f>
        <v/>
      </c>
      <c r="K98" s="155" t="str">
        <f>IF('Itemized Order'!K101="","",'Itemized Order'!K101)</f>
        <v/>
      </c>
      <c r="M98" s="155" t="str">
        <f>IF('Itemized Order'!M101="","",'Itemized Order'!M101)</f>
        <v/>
      </c>
      <c r="N98" s="155" t="str">
        <f>IF('Itemized Order'!N101="","",'Itemized Order'!N101)</f>
        <v/>
      </c>
      <c r="O98" s="155" t="str">
        <f>IF('Itemized Order'!O101="","",'Itemized Order'!O101)</f>
        <v/>
      </c>
      <c r="P98" s="155" t="str">
        <f>IF('Itemized Order'!P101="","",'Itemized Order'!P101)</f>
        <v/>
      </c>
      <c r="Q98" s="155" t="str">
        <f>IF('Itemized Order'!Q101="","",'Itemized Order'!Q101)</f>
        <v/>
      </c>
      <c r="S98" s="155" t="str">
        <f>IF('Itemized Order'!S101="","",'Itemized Order'!S101)</f>
        <v/>
      </c>
      <c r="T98" s="155" t="str">
        <f>IF('Itemized Order'!T101="","",'Itemized Order'!T101)</f>
        <v/>
      </c>
      <c r="U98" s="155" t="str">
        <f>IF('Itemized Order'!U101="","",'Itemized Order'!U101)</f>
        <v/>
      </c>
      <c r="V98" s="155" t="str">
        <f>IF('Itemized Order'!V101="","",'Itemized Order'!V101)</f>
        <v/>
      </c>
      <c r="W98" s="155" t="str">
        <f>IF('Itemized Order'!W101="","",'Itemized Order'!W101)</f>
        <v/>
      </c>
      <c r="Y98" s="155" t="str">
        <f>IF('Itemized Order'!Y101="","",'Itemized Order'!Y101)</f>
        <v/>
      </c>
      <c r="Z98" s="155" t="str">
        <f>IF('Itemized Order'!Z101="","",'Itemized Order'!Z101)</f>
        <v/>
      </c>
      <c r="AA98" s="155" t="str">
        <f>IF('Itemized Order'!AA101="","",'Itemized Order'!AA101)</f>
        <v/>
      </c>
      <c r="AB98" s="155" t="str">
        <f>IF('Itemized Order'!AB101="","",'Itemized Order'!AB101)</f>
        <v/>
      </c>
      <c r="AC98" s="155" t="str">
        <f>IF('Itemized Order'!AC101="","",'Itemized Order'!AC101)</f>
        <v/>
      </c>
      <c r="AE98" s="155" t="str">
        <f>IF('Itemized Order'!AE101="","",'Itemized Order'!AE101)</f>
        <v/>
      </c>
      <c r="AF98" s="155" t="str">
        <f>IF('Itemized Order'!AF101="","",'Itemized Order'!AF101)</f>
        <v/>
      </c>
      <c r="AG98" s="155" t="str">
        <f>IF('Itemized Order'!AG101="","",'Itemized Order'!AG101)</f>
        <v/>
      </c>
      <c r="AH98" s="155" t="str">
        <f>IF('Itemized Order'!AH101="","",'Itemized Order'!AH101)</f>
        <v/>
      </c>
      <c r="AI98" s="155" t="str">
        <f>IF('Itemized Order'!AI101="","",'Itemized Order'!AI101)</f>
        <v/>
      </c>
      <c r="AK98" s="155" t="str">
        <f>IF('Itemized Order'!AK101="","",'Itemized Order'!AK101)</f>
        <v/>
      </c>
      <c r="AL98" s="155" t="str">
        <f>IF('Itemized Order'!AL101="","",'Itemized Order'!AL101)</f>
        <v/>
      </c>
      <c r="AM98" s="155" t="str">
        <f>IF('Itemized Order'!AM101="","",'Itemized Order'!AM101)</f>
        <v/>
      </c>
      <c r="AN98" s="155" t="str">
        <f>IF('Itemized Order'!AN101="","",'Itemized Order'!AN101)</f>
        <v/>
      </c>
      <c r="AO98" s="155" t="str">
        <f>IF('Itemized Order'!AO101="","",'Itemized Order'!AO101)</f>
        <v/>
      </c>
      <c r="AQ98" s="155" t="str">
        <f>IF('Itemized Order'!AQ101="","",'Itemized Order'!AQ101)</f>
        <v/>
      </c>
      <c r="AR98" s="155" t="str">
        <f>IF('Itemized Order'!AR101="","",'Itemized Order'!AR101)</f>
        <v/>
      </c>
      <c r="AS98" s="155" t="str">
        <f>IF('Itemized Order'!AS101="","",'Itemized Order'!AS101)</f>
        <v/>
      </c>
      <c r="AT98" s="155" t="str">
        <f>IF('Itemized Order'!AT101="","",'Itemized Order'!AT101)</f>
        <v/>
      </c>
      <c r="AU98" s="155" t="str">
        <f>IF('Itemized Order'!AU101="","",'Itemized Order'!AU101)</f>
        <v/>
      </c>
      <c r="AW98" s="155" t="str">
        <f>IF('Itemized Order'!AW101="","",'Itemized Order'!AW101)</f>
        <v/>
      </c>
      <c r="AX98" s="155" t="str">
        <f>IF('Itemized Order'!AX101="","",'Itemized Order'!AX101)</f>
        <v/>
      </c>
      <c r="AY98" s="155" t="str">
        <f>IF('Itemized Order'!AY101="","",'Itemized Order'!AY101)</f>
        <v/>
      </c>
      <c r="AZ98" s="155" t="str">
        <f>IF('Itemized Order'!AZ101="","",'Itemized Order'!AZ101)</f>
        <v/>
      </c>
      <c r="BA98" s="155" t="str">
        <f>IF('Itemized Order'!BA101="","",'Itemized Order'!BA101)</f>
        <v/>
      </c>
      <c r="BC98" s="155" t="str">
        <f>IF('Itemized Order'!BC101="","",'Itemized Order'!BC101)</f>
        <v/>
      </c>
      <c r="BD98" s="155" t="str">
        <f>IF('Itemized Order'!BD101="","",'Itemized Order'!BD101)</f>
        <v/>
      </c>
      <c r="BE98" s="155" t="str">
        <f>IF('Itemized Order'!BE101="","",'Itemized Order'!BE101)</f>
        <v/>
      </c>
      <c r="BF98" s="155" t="str">
        <f>IF('Itemized Order'!BF101="","",'Itemized Order'!BF101)</f>
        <v/>
      </c>
      <c r="BG98" s="155" t="str">
        <f>IF('Itemized Order'!BG101="","",'Itemized Order'!BG101)</f>
        <v/>
      </c>
      <c r="BI98" s="155" t="str">
        <f>IF('Itemized Order'!BI101="","",'Itemized Order'!BI101)</f>
        <v/>
      </c>
      <c r="BJ98" s="155" t="str">
        <f>IF('Itemized Order'!BJ101="","",'Itemized Order'!BJ101)</f>
        <v/>
      </c>
      <c r="BK98" s="155" t="str">
        <f>IF('Itemized Order'!BK101="","",'Itemized Order'!BK101)</f>
        <v/>
      </c>
      <c r="BL98" s="155" t="str">
        <f>IF('Itemized Order'!BL101="","",'Itemized Order'!BL101)</f>
        <v/>
      </c>
      <c r="BM98" s="155" t="str">
        <f>IF('Itemized Order'!BM101="","",'Itemized Order'!BM101)</f>
        <v/>
      </c>
      <c r="BO98" s="155" t="str">
        <f>IF('Itemized Order'!BO101="","",'Itemized Order'!BO101)</f>
        <v/>
      </c>
      <c r="BP98" s="155" t="str">
        <f>IF('Itemized Order'!BP101="","",'Itemized Order'!BP101)</f>
        <v/>
      </c>
      <c r="BQ98" s="155" t="str">
        <f>IF('Itemized Order'!BQ101="","",'Itemized Order'!BQ101)</f>
        <v/>
      </c>
      <c r="BR98" s="155" t="str">
        <f>IF('Itemized Order'!BR101="","",'Itemized Order'!BR101)</f>
        <v/>
      </c>
      <c r="BS98" s="155" t="str">
        <f>IF('Itemized Order'!BS101="","",'Itemized Order'!BS101)</f>
        <v/>
      </c>
      <c r="BU98" s="155" t="str">
        <f>IF('Itemized Order'!BU101="","",'Itemized Order'!BU101)</f>
        <v/>
      </c>
      <c r="BV98" s="155" t="str">
        <f>IF('Itemized Order'!BV101="","",'Itemized Order'!BV101)</f>
        <v/>
      </c>
      <c r="BW98" s="155" t="str">
        <f>IF('Itemized Order'!BW101="","",'Itemized Order'!BW101)</f>
        <v/>
      </c>
      <c r="BX98" s="155" t="str">
        <f>IF('Itemized Order'!BX101="","",'Itemized Order'!BX101)</f>
        <v/>
      </c>
      <c r="BY98" s="155" t="str">
        <f>IF('Itemized Order'!BY101="","",'Itemized Order'!BY101)</f>
        <v/>
      </c>
      <c r="CA98" s="155" t="str">
        <f>IF('Itemized Order'!CA101="","",'Itemized Order'!CA101)</f>
        <v/>
      </c>
      <c r="CB98" s="155" t="str">
        <f>IF('Itemized Order'!CB101="","",'Itemized Order'!CB101)</f>
        <v/>
      </c>
      <c r="CC98" s="155" t="str">
        <f>IF('Itemized Order'!CC101="","",'Itemized Order'!CC101)</f>
        <v/>
      </c>
      <c r="CD98" s="155" t="str">
        <f>IF('Itemized Order'!CD101="","",'Itemized Order'!CD101)</f>
        <v/>
      </c>
      <c r="CE98" s="155" t="str">
        <f>IF('Itemized Order'!CE101="","",'Itemized Order'!CE101)</f>
        <v/>
      </c>
    </row>
    <row r="99" spans="1:83" x14ac:dyDescent="0.3">
      <c r="A99" s="155" t="str">
        <f>IF('Itemized Order'!A102="","",'Itemized Order'!A102)</f>
        <v/>
      </c>
      <c r="B99" s="155" t="str">
        <f>IF('Itemized Order'!B102="","",'Itemized Order'!B102)</f>
        <v/>
      </c>
      <c r="C99" s="155" t="str">
        <f>IF('Itemized Order'!C102="","",'Itemized Order'!C102)</f>
        <v/>
      </c>
      <c r="D99" s="155" t="str">
        <f>IF('Itemized Order'!D102="","",'Itemized Order'!D102)</f>
        <v/>
      </c>
      <c r="E99" s="183" t="str">
        <f>IF('Itemized Order'!E102="","",'Itemized Order'!E102)</f>
        <v/>
      </c>
      <c r="G99" s="155" t="str">
        <f>IF('Itemized Order'!G102="","",'Itemized Order'!G102)</f>
        <v/>
      </c>
      <c r="H99" s="155" t="str">
        <f>IF('Itemized Order'!H102="","",'Itemized Order'!H102)</f>
        <v/>
      </c>
      <c r="I99" s="155" t="str">
        <f>IF('Itemized Order'!I102="","",'Itemized Order'!I102)</f>
        <v/>
      </c>
      <c r="J99" s="155" t="str">
        <f>IF('Itemized Order'!J102="","",'Itemized Order'!J102)</f>
        <v/>
      </c>
      <c r="K99" s="155" t="str">
        <f>IF('Itemized Order'!K102="","",'Itemized Order'!K102)</f>
        <v/>
      </c>
      <c r="M99" s="155" t="str">
        <f>IF('Itemized Order'!M102="","",'Itemized Order'!M102)</f>
        <v/>
      </c>
      <c r="N99" s="155" t="str">
        <f>IF('Itemized Order'!N102="","",'Itemized Order'!N102)</f>
        <v/>
      </c>
      <c r="O99" s="155" t="str">
        <f>IF('Itemized Order'!O102="","",'Itemized Order'!O102)</f>
        <v/>
      </c>
      <c r="P99" s="155" t="str">
        <f>IF('Itemized Order'!P102="","",'Itemized Order'!P102)</f>
        <v/>
      </c>
      <c r="Q99" s="155" t="str">
        <f>IF('Itemized Order'!Q102="","",'Itemized Order'!Q102)</f>
        <v/>
      </c>
      <c r="S99" s="155" t="str">
        <f>IF('Itemized Order'!S102="","",'Itemized Order'!S102)</f>
        <v/>
      </c>
      <c r="T99" s="155" t="str">
        <f>IF('Itemized Order'!T102="","",'Itemized Order'!T102)</f>
        <v/>
      </c>
      <c r="U99" s="155" t="str">
        <f>IF('Itemized Order'!U102="","",'Itemized Order'!U102)</f>
        <v/>
      </c>
      <c r="V99" s="155" t="str">
        <f>IF('Itemized Order'!V102="","",'Itemized Order'!V102)</f>
        <v/>
      </c>
      <c r="W99" s="155" t="str">
        <f>IF('Itemized Order'!W102="","",'Itemized Order'!W102)</f>
        <v/>
      </c>
      <c r="Y99" s="155" t="str">
        <f>IF('Itemized Order'!Y102="","",'Itemized Order'!Y102)</f>
        <v/>
      </c>
      <c r="Z99" s="155" t="str">
        <f>IF('Itemized Order'!Z102="","",'Itemized Order'!Z102)</f>
        <v/>
      </c>
      <c r="AA99" s="155" t="str">
        <f>IF('Itemized Order'!AA102="","",'Itemized Order'!AA102)</f>
        <v/>
      </c>
      <c r="AB99" s="155" t="str">
        <f>IF('Itemized Order'!AB102="","",'Itemized Order'!AB102)</f>
        <v/>
      </c>
      <c r="AC99" s="155" t="str">
        <f>IF('Itemized Order'!AC102="","",'Itemized Order'!AC102)</f>
        <v/>
      </c>
      <c r="AE99" s="155" t="str">
        <f>IF('Itemized Order'!AE102="","",'Itemized Order'!AE102)</f>
        <v/>
      </c>
      <c r="AF99" s="155" t="str">
        <f>IF('Itemized Order'!AF102="","",'Itemized Order'!AF102)</f>
        <v/>
      </c>
      <c r="AG99" s="155" t="str">
        <f>IF('Itemized Order'!AG102="","",'Itemized Order'!AG102)</f>
        <v/>
      </c>
      <c r="AH99" s="155" t="str">
        <f>IF('Itemized Order'!AH102="","",'Itemized Order'!AH102)</f>
        <v/>
      </c>
      <c r="AI99" s="155" t="str">
        <f>IF('Itemized Order'!AI102="","",'Itemized Order'!AI102)</f>
        <v/>
      </c>
      <c r="AK99" s="155" t="str">
        <f>IF('Itemized Order'!AK102="","",'Itemized Order'!AK102)</f>
        <v/>
      </c>
      <c r="AL99" s="155" t="str">
        <f>IF('Itemized Order'!AL102="","",'Itemized Order'!AL102)</f>
        <v/>
      </c>
      <c r="AM99" s="155" t="str">
        <f>IF('Itemized Order'!AM102="","",'Itemized Order'!AM102)</f>
        <v/>
      </c>
      <c r="AN99" s="155" t="str">
        <f>IF('Itemized Order'!AN102="","",'Itemized Order'!AN102)</f>
        <v/>
      </c>
      <c r="AO99" s="155" t="str">
        <f>IF('Itemized Order'!AO102="","",'Itemized Order'!AO102)</f>
        <v/>
      </c>
      <c r="AQ99" s="155" t="str">
        <f>IF('Itemized Order'!AQ102="","",'Itemized Order'!AQ102)</f>
        <v/>
      </c>
      <c r="AR99" s="155" t="str">
        <f>IF('Itemized Order'!AR102="","",'Itemized Order'!AR102)</f>
        <v/>
      </c>
      <c r="AS99" s="155" t="str">
        <f>IF('Itemized Order'!AS102="","",'Itemized Order'!AS102)</f>
        <v/>
      </c>
      <c r="AT99" s="155" t="str">
        <f>IF('Itemized Order'!AT102="","",'Itemized Order'!AT102)</f>
        <v/>
      </c>
      <c r="AU99" s="155" t="str">
        <f>IF('Itemized Order'!AU102="","",'Itemized Order'!AU102)</f>
        <v/>
      </c>
      <c r="AW99" s="155" t="str">
        <f>IF('Itemized Order'!AW102="","",'Itemized Order'!AW102)</f>
        <v/>
      </c>
      <c r="AX99" s="155" t="str">
        <f>IF('Itemized Order'!AX102="","",'Itemized Order'!AX102)</f>
        <v/>
      </c>
      <c r="AY99" s="155" t="str">
        <f>IF('Itemized Order'!AY102="","",'Itemized Order'!AY102)</f>
        <v/>
      </c>
      <c r="AZ99" s="155" t="str">
        <f>IF('Itemized Order'!AZ102="","",'Itemized Order'!AZ102)</f>
        <v/>
      </c>
      <c r="BA99" s="155" t="str">
        <f>IF('Itemized Order'!BA102="","",'Itemized Order'!BA102)</f>
        <v/>
      </c>
      <c r="BC99" s="155" t="str">
        <f>IF('Itemized Order'!BC102="","",'Itemized Order'!BC102)</f>
        <v/>
      </c>
      <c r="BD99" s="155" t="str">
        <f>IF('Itemized Order'!BD102="","",'Itemized Order'!BD102)</f>
        <v/>
      </c>
      <c r="BE99" s="155" t="str">
        <f>IF('Itemized Order'!BE102="","",'Itemized Order'!BE102)</f>
        <v/>
      </c>
      <c r="BF99" s="155" t="str">
        <f>IF('Itemized Order'!BF102="","",'Itemized Order'!BF102)</f>
        <v/>
      </c>
      <c r="BG99" s="155" t="str">
        <f>IF('Itemized Order'!BG102="","",'Itemized Order'!BG102)</f>
        <v/>
      </c>
      <c r="BI99" s="155" t="str">
        <f>IF('Itemized Order'!BI102="","",'Itemized Order'!BI102)</f>
        <v/>
      </c>
      <c r="BJ99" s="155" t="str">
        <f>IF('Itemized Order'!BJ102="","",'Itemized Order'!BJ102)</f>
        <v/>
      </c>
      <c r="BK99" s="155" t="str">
        <f>IF('Itemized Order'!BK102="","",'Itemized Order'!BK102)</f>
        <v/>
      </c>
      <c r="BL99" s="155" t="str">
        <f>IF('Itemized Order'!BL102="","",'Itemized Order'!BL102)</f>
        <v/>
      </c>
      <c r="BM99" s="155" t="str">
        <f>IF('Itemized Order'!BM102="","",'Itemized Order'!BM102)</f>
        <v/>
      </c>
      <c r="BO99" s="155" t="str">
        <f>IF('Itemized Order'!BO102="","",'Itemized Order'!BO102)</f>
        <v/>
      </c>
      <c r="BP99" s="155" t="str">
        <f>IF('Itemized Order'!BP102="","",'Itemized Order'!BP102)</f>
        <v/>
      </c>
      <c r="BQ99" s="155" t="str">
        <f>IF('Itemized Order'!BQ102="","",'Itemized Order'!BQ102)</f>
        <v/>
      </c>
      <c r="BR99" s="155" t="str">
        <f>IF('Itemized Order'!BR102="","",'Itemized Order'!BR102)</f>
        <v/>
      </c>
      <c r="BS99" s="155" t="str">
        <f>IF('Itemized Order'!BS102="","",'Itemized Order'!BS102)</f>
        <v/>
      </c>
      <c r="BU99" s="155" t="str">
        <f>IF('Itemized Order'!BU102="","",'Itemized Order'!BU102)</f>
        <v/>
      </c>
      <c r="BV99" s="155" t="str">
        <f>IF('Itemized Order'!BV102="","",'Itemized Order'!BV102)</f>
        <v/>
      </c>
      <c r="BW99" s="155" t="str">
        <f>IF('Itemized Order'!BW102="","",'Itemized Order'!BW102)</f>
        <v/>
      </c>
      <c r="BX99" s="155" t="str">
        <f>IF('Itemized Order'!BX102="","",'Itemized Order'!BX102)</f>
        <v/>
      </c>
      <c r="BY99" s="155" t="str">
        <f>IF('Itemized Order'!BY102="","",'Itemized Order'!BY102)</f>
        <v/>
      </c>
      <c r="CA99" s="155" t="str">
        <f>IF('Itemized Order'!CA102="","",'Itemized Order'!CA102)</f>
        <v/>
      </c>
      <c r="CB99" s="155" t="str">
        <f>IF('Itemized Order'!CB102="","",'Itemized Order'!CB102)</f>
        <v/>
      </c>
      <c r="CC99" s="155" t="str">
        <f>IF('Itemized Order'!CC102="","",'Itemized Order'!CC102)</f>
        <v/>
      </c>
      <c r="CD99" s="155" t="str">
        <f>IF('Itemized Order'!CD102="","",'Itemized Order'!CD102)</f>
        <v/>
      </c>
      <c r="CE99" s="155" t="str">
        <f>IF('Itemized Order'!CE102="","",'Itemized Order'!CE102)</f>
        <v/>
      </c>
    </row>
    <row r="100" spans="1:83" x14ac:dyDescent="0.3">
      <c r="A100" s="155" t="str">
        <f>IF('Itemized Order'!A103="","",'Itemized Order'!A103)</f>
        <v/>
      </c>
      <c r="B100" s="155" t="str">
        <f>IF('Itemized Order'!B103="","",'Itemized Order'!B103)</f>
        <v/>
      </c>
      <c r="C100" s="155" t="str">
        <f>IF('Itemized Order'!C103="","",'Itemized Order'!C103)</f>
        <v/>
      </c>
      <c r="D100" s="155" t="str">
        <f>IF('Itemized Order'!D103="","",'Itemized Order'!D103)</f>
        <v/>
      </c>
      <c r="E100" s="183" t="str">
        <f>IF('Itemized Order'!E103="","",'Itemized Order'!E103)</f>
        <v/>
      </c>
      <c r="G100" s="155" t="str">
        <f>IF('Itemized Order'!G103="","",'Itemized Order'!G103)</f>
        <v/>
      </c>
      <c r="H100" s="155" t="str">
        <f>IF('Itemized Order'!H103="","",'Itemized Order'!H103)</f>
        <v/>
      </c>
      <c r="I100" s="155" t="str">
        <f>IF('Itemized Order'!I103="","",'Itemized Order'!I103)</f>
        <v/>
      </c>
      <c r="J100" s="155" t="str">
        <f>IF('Itemized Order'!J103="","",'Itemized Order'!J103)</f>
        <v/>
      </c>
      <c r="K100" s="155" t="str">
        <f>IF('Itemized Order'!K103="","",'Itemized Order'!K103)</f>
        <v/>
      </c>
      <c r="M100" s="155" t="str">
        <f>IF('Itemized Order'!M103="","",'Itemized Order'!M103)</f>
        <v/>
      </c>
      <c r="N100" s="155" t="str">
        <f>IF('Itemized Order'!N103="","",'Itemized Order'!N103)</f>
        <v/>
      </c>
      <c r="O100" s="155" t="str">
        <f>IF('Itemized Order'!O103="","",'Itemized Order'!O103)</f>
        <v/>
      </c>
      <c r="P100" s="155" t="str">
        <f>IF('Itemized Order'!P103="","",'Itemized Order'!P103)</f>
        <v/>
      </c>
      <c r="Q100" s="155" t="str">
        <f>IF('Itemized Order'!Q103="","",'Itemized Order'!Q103)</f>
        <v/>
      </c>
      <c r="S100" s="155" t="str">
        <f>IF('Itemized Order'!S103="","",'Itemized Order'!S103)</f>
        <v/>
      </c>
      <c r="T100" s="155" t="str">
        <f>IF('Itemized Order'!T103="","",'Itemized Order'!T103)</f>
        <v/>
      </c>
      <c r="U100" s="155" t="str">
        <f>IF('Itemized Order'!U103="","",'Itemized Order'!U103)</f>
        <v/>
      </c>
      <c r="V100" s="155" t="str">
        <f>IF('Itemized Order'!V103="","",'Itemized Order'!V103)</f>
        <v/>
      </c>
      <c r="W100" s="155" t="str">
        <f>IF('Itemized Order'!W103="","",'Itemized Order'!W103)</f>
        <v/>
      </c>
      <c r="Y100" s="155" t="str">
        <f>IF('Itemized Order'!Y103="","",'Itemized Order'!Y103)</f>
        <v/>
      </c>
      <c r="Z100" s="155" t="str">
        <f>IF('Itemized Order'!Z103="","",'Itemized Order'!Z103)</f>
        <v/>
      </c>
      <c r="AA100" s="155" t="str">
        <f>IF('Itemized Order'!AA103="","",'Itemized Order'!AA103)</f>
        <v/>
      </c>
      <c r="AB100" s="155" t="str">
        <f>IF('Itemized Order'!AB103="","",'Itemized Order'!AB103)</f>
        <v/>
      </c>
      <c r="AC100" s="155" t="str">
        <f>IF('Itemized Order'!AC103="","",'Itemized Order'!AC103)</f>
        <v/>
      </c>
      <c r="AE100" s="155" t="str">
        <f>IF('Itemized Order'!AE103="","",'Itemized Order'!AE103)</f>
        <v/>
      </c>
      <c r="AF100" s="155" t="str">
        <f>IF('Itemized Order'!AF103="","",'Itemized Order'!AF103)</f>
        <v/>
      </c>
      <c r="AG100" s="155" t="str">
        <f>IF('Itemized Order'!AG103="","",'Itemized Order'!AG103)</f>
        <v/>
      </c>
      <c r="AH100" s="155" t="str">
        <f>IF('Itemized Order'!AH103="","",'Itemized Order'!AH103)</f>
        <v/>
      </c>
      <c r="AI100" s="155" t="str">
        <f>IF('Itemized Order'!AI103="","",'Itemized Order'!AI103)</f>
        <v/>
      </c>
      <c r="AK100" s="155" t="str">
        <f>IF('Itemized Order'!AK103="","",'Itemized Order'!AK103)</f>
        <v/>
      </c>
      <c r="AL100" s="155" t="str">
        <f>IF('Itemized Order'!AL103="","",'Itemized Order'!AL103)</f>
        <v/>
      </c>
      <c r="AM100" s="155" t="str">
        <f>IF('Itemized Order'!AM103="","",'Itemized Order'!AM103)</f>
        <v/>
      </c>
      <c r="AN100" s="155" t="str">
        <f>IF('Itemized Order'!AN103="","",'Itemized Order'!AN103)</f>
        <v/>
      </c>
      <c r="AO100" s="155" t="str">
        <f>IF('Itemized Order'!AO103="","",'Itemized Order'!AO103)</f>
        <v/>
      </c>
      <c r="AQ100" s="155" t="str">
        <f>IF('Itemized Order'!AQ103="","",'Itemized Order'!AQ103)</f>
        <v/>
      </c>
      <c r="AR100" s="155" t="str">
        <f>IF('Itemized Order'!AR103="","",'Itemized Order'!AR103)</f>
        <v/>
      </c>
      <c r="AS100" s="155" t="str">
        <f>IF('Itemized Order'!AS103="","",'Itemized Order'!AS103)</f>
        <v/>
      </c>
      <c r="AT100" s="155" t="str">
        <f>IF('Itemized Order'!AT103="","",'Itemized Order'!AT103)</f>
        <v/>
      </c>
      <c r="AU100" s="155" t="str">
        <f>IF('Itemized Order'!AU103="","",'Itemized Order'!AU103)</f>
        <v/>
      </c>
      <c r="AW100" s="155" t="str">
        <f>IF('Itemized Order'!AW103="","",'Itemized Order'!AW103)</f>
        <v/>
      </c>
      <c r="AX100" s="155" t="str">
        <f>IF('Itemized Order'!AX103="","",'Itemized Order'!AX103)</f>
        <v/>
      </c>
      <c r="AY100" s="155" t="str">
        <f>IF('Itemized Order'!AY103="","",'Itemized Order'!AY103)</f>
        <v/>
      </c>
      <c r="AZ100" s="155" t="str">
        <f>IF('Itemized Order'!AZ103="","",'Itemized Order'!AZ103)</f>
        <v/>
      </c>
      <c r="BA100" s="155" t="str">
        <f>IF('Itemized Order'!BA103="","",'Itemized Order'!BA103)</f>
        <v/>
      </c>
      <c r="BC100" s="155" t="str">
        <f>IF('Itemized Order'!BC103="","",'Itemized Order'!BC103)</f>
        <v/>
      </c>
      <c r="BD100" s="155" t="str">
        <f>IF('Itemized Order'!BD103="","",'Itemized Order'!BD103)</f>
        <v/>
      </c>
      <c r="BE100" s="155" t="str">
        <f>IF('Itemized Order'!BE103="","",'Itemized Order'!BE103)</f>
        <v/>
      </c>
      <c r="BF100" s="155" t="str">
        <f>IF('Itemized Order'!BF103="","",'Itemized Order'!BF103)</f>
        <v/>
      </c>
      <c r="BG100" s="155" t="str">
        <f>IF('Itemized Order'!BG103="","",'Itemized Order'!BG103)</f>
        <v/>
      </c>
      <c r="BI100" s="155" t="str">
        <f>IF('Itemized Order'!BI103="","",'Itemized Order'!BI103)</f>
        <v/>
      </c>
      <c r="BJ100" s="155" t="str">
        <f>IF('Itemized Order'!BJ103="","",'Itemized Order'!BJ103)</f>
        <v/>
      </c>
      <c r="BK100" s="155" t="str">
        <f>IF('Itemized Order'!BK103="","",'Itemized Order'!BK103)</f>
        <v/>
      </c>
      <c r="BL100" s="155" t="str">
        <f>IF('Itemized Order'!BL103="","",'Itemized Order'!BL103)</f>
        <v/>
      </c>
      <c r="BM100" s="155" t="str">
        <f>IF('Itemized Order'!BM103="","",'Itemized Order'!BM103)</f>
        <v/>
      </c>
      <c r="BO100" s="155" t="str">
        <f>IF('Itemized Order'!BO103="","",'Itemized Order'!BO103)</f>
        <v/>
      </c>
      <c r="BP100" s="155" t="str">
        <f>IF('Itemized Order'!BP103="","",'Itemized Order'!BP103)</f>
        <v/>
      </c>
      <c r="BQ100" s="155" t="str">
        <f>IF('Itemized Order'!BQ103="","",'Itemized Order'!BQ103)</f>
        <v/>
      </c>
      <c r="BR100" s="155" t="str">
        <f>IF('Itemized Order'!BR103="","",'Itemized Order'!BR103)</f>
        <v/>
      </c>
      <c r="BS100" s="155" t="str">
        <f>IF('Itemized Order'!BS103="","",'Itemized Order'!BS103)</f>
        <v/>
      </c>
      <c r="BU100" s="155" t="str">
        <f>IF('Itemized Order'!BU103="","",'Itemized Order'!BU103)</f>
        <v/>
      </c>
      <c r="BV100" s="155" t="str">
        <f>IF('Itemized Order'!BV103="","",'Itemized Order'!BV103)</f>
        <v/>
      </c>
      <c r="BW100" s="155" t="str">
        <f>IF('Itemized Order'!BW103="","",'Itemized Order'!BW103)</f>
        <v/>
      </c>
      <c r="BX100" s="155" t="str">
        <f>IF('Itemized Order'!BX103="","",'Itemized Order'!BX103)</f>
        <v/>
      </c>
      <c r="BY100" s="155" t="str">
        <f>IF('Itemized Order'!BY103="","",'Itemized Order'!BY103)</f>
        <v/>
      </c>
      <c r="CA100" s="155" t="str">
        <f>IF('Itemized Order'!CA103="","",'Itemized Order'!CA103)</f>
        <v/>
      </c>
      <c r="CB100" s="155" t="str">
        <f>IF('Itemized Order'!CB103="","",'Itemized Order'!CB103)</f>
        <v/>
      </c>
      <c r="CC100" s="155" t="str">
        <f>IF('Itemized Order'!CC103="","",'Itemized Order'!CC103)</f>
        <v/>
      </c>
      <c r="CD100" s="155" t="str">
        <f>IF('Itemized Order'!CD103="","",'Itemized Order'!CD103)</f>
        <v/>
      </c>
      <c r="CE100" s="155" t="str">
        <f>IF('Itemized Order'!CE103="","",'Itemized Order'!CE103)</f>
        <v/>
      </c>
    </row>
    <row r="101" spans="1:83" x14ac:dyDescent="0.3">
      <c r="A101" s="155" t="str">
        <f>IF('Itemized Order'!A104="","",'Itemized Order'!A104)</f>
        <v/>
      </c>
      <c r="B101" s="155" t="str">
        <f>IF('Itemized Order'!B104="","",'Itemized Order'!B104)</f>
        <v/>
      </c>
      <c r="C101" s="155" t="str">
        <f>IF('Itemized Order'!C104="","",'Itemized Order'!C104)</f>
        <v/>
      </c>
      <c r="D101" s="155" t="str">
        <f>IF('Itemized Order'!D104="","",'Itemized Order'!D104)</f>
        <v/>
      </c>
      <c r="E101" s="183" t="str">
        <f>IF('Itemized Order'!E104="","",'Itemized Order'!E104)</f>
        <v/>
      </c>
      <c r="G101" s="155" t="str">
        <f>IF('Itemized Order'!G104="","",'Itemized Order'!G104)</f>
        <v/>
      </c>
      <c r="H101" s="155" t="str">
        <f>IF('Itemized Order'!H104="","",'Itemized Order'!H104)</f>
        <v/>
      </c>
      <c r="I101" s="155" t="str">
        <f>IF('Itemized Order'!I104="","",'Itemized Order'!I104)</f>
        <v/>
      </c>
      <c r="J101" s="155" t="str">
        <f>IF('Itemized Order'!J104="","",'Itemized Order'!J104)</f>
        <v/>
      </c>
      <c r="K101" s="155" t="str">
        <f>IF('Itemized Order'!K104="","",'Itemized Order'!K104)</f>
        <v/>
      </c>
      <c r="M101" s="155" t="str">
        <f>IF('Itemized Order'!M104="","",'Itemized Order'!M104)</f>
        <v/>
      </c>
      <c r="N101" s="155" t="str">
        <f>IF('Itemized Order'!N104="","",'Itemized Order'!N104)</f>
        <v/>
      </c>
      <c r="O101" s="155" t="str">
        <f>IF('Itemized Order'!O104="","",'Itemized Order'!O104)</f>
        <v/>
      </c>
      <c r="P101" s="155" t="str">
        <f>IF('Itemized Order'!P104="","",'Itemized Order'!P104)</f>
        <v/>
      </c>
      <c r="Q101" s="155" t="str">
        <f>IF('Itemized Order'!Q104="","",'Itemized Order'!Q104)</f>
        <v/>
      </c>
      <c r="S101" s="155" t="str">
        <f>IF('Itemized Order'!S104="","",'Itemized Order'!S104)</f>
        <v/>
      </c>
      <c r="T101" s="155" t="str">
        <f>IF('Itemized Order'!T104="","",'Itemized Order'!T104)</f>
        <v/>
      </c>
      <c r="U101" s="155" t="str">
        <f>IF('Itemized Order'!U104="","",'Itemized Order'!U104)</f>
        <v/>
      </c>
      <c r="V101" s="155" t="str">
        <f>IF('Itemized Order'!V104="","",'Itemized Order'!V104)</f>
        <v/>
      </c>
      <c r="W101" s="155" t="str">
        <f>IF('Itemized Order'!W104="","",'Itemized Order'!W104)</f>
        <v/>
      </c>
      <c r="Y101" s="155" t="str">
        <f>IF('Itemized Order'!Y104="","",'Itemized Order'!Y104)</f>
        <v/>
      </c>
      <c r="Z101" s="155" t="str">
        <f>IF('Itemized Order'!Z104="","",'Itemized Order'!Z104)</f>
        <v/>
      </c>
      <c r="AA101" s="155" t="str">
        <f>IF('Itemized Order'!AA104="","",'Itemized Order'!AA104)</f>
        <v/>
      </c>
      <c r="AB101" s="155" t="str">
        <f>IF('Itemized Order'!AB104="","",'Itemized Order'!AB104)</f>
        <v/>
      </c>
      <c r="AC101" s="155" t="str">
        <f>IF('Itemized Order'!AC104="","",'Itemized Order'!AC104)</f>
        <v/>
      </c>
      <c r="AE101" s="155" t="str">
        <f>IF('Itemized Order'!AE104="","",'Itemized Order'!AE104)</f>
        <v/>
      </c>
      <c r="AF101" s="155" t="str">
        <f>IF('Itemized Order'!AF104="","",'Itemized Order'!AF104)</f>
        <v/>
      </c>
      <c r="AG101" s="155" t="str">
        <f>IF('Itemized Order'!AG104="","",'Itemized Order'!AG104)</f>
        <v/>
      </c>
      <c r="AH101" s="155" t="str">
        <f>IF('Itemized Order'!AH104="","",'Itemized Order'!AH104)</f>
        <v/>
      </c>
      <c r="AI101" s="155" t="str">
        <f>IF('Itemized Order'!AI104="","",'Itemized Order'!AI104)</f>
        <v/>
      </c>
      <c r="AK101" s="155" t="str">
        <f>IF('Itemized Order'!AK104="","",'Itemized Order'!AK104)</f>
        <v/>
      </c>
      <c r="AL101" s="155" t="str">
        <f>IF('Itemized Order'!AL104="","",'Itemized Order'!AL104)</f>
        <v/>
      </c>
      <c r="AM101" s="155" t="str">
        <f>IF('Itemized Order'!AM104="","",'Itemized Order'!AM104)</f>
        <v/>
      </c>
      <c r="AN101" s="155" t="str">
        <f>IF('Itemized Order'!AN104="","",'Itemized Order'!AN104)</f>
        <v/>
      </c>
      <c r="AO101" s="155" t="str">
        <f>IF('Itemized Order'!AO104="","",'Itemized Order'!AO104)</f>
        <v/>
      </c>
      <c r="AQ101" s="155" t="str">
        <f>IF('Itemized Order'!AQ104="","",'Itemized Order'!AQ104)</f>
        <v/>
      </c>
      <c r="AR101" s="155" t="str">
        <f>IF('Itemized Order'!AR104="","",'Itemized Order'!AR104)</f>
        <v/>
      </c>
      <c r="AS101" s="155" t="str">
        <f>IF('Itemized Order'!AS104="","",'Itemized Order'!AS104)</f>
        <v/>
      </c>
      <c r="AT101" s="155" t="str">
        <f>IF('Itemized Order'!AT104="","",'Itemized Order'!AT104)</f>
        <v/>
      </c>
      <c r="AU101" s="155" t="str">
        <f>IF('Itemized Order'!AU104="","",'Itemized Order'!AU104)</f>
        <v/>
      </c>
      <c r="AW101" s="155" t="str">
        <f>IF('Itemized Order'!AW104="","",'Itemized Order'!AW104)</f>
        <v/>
      </c>
      <c r="AX101" s="155" t="str">
        <f>IF('Itemized Order'!AX104="","",'Itemized Order'!AX104)</f>
        <v/>
      </c>
      <c r="AY101" s="155" t="str">
        <f>IF('Itemized Order'!AY104="","",'Itemized Order'!AY104)</f>
        <v/>
      </c>
      <c r="AZ101" s="155" t="str">
        <f>IF('Itemized Order'!AZ104="","",'Itemized Order'!AZ104)</f>
        <v/>
      </c>
      <c r="BA101" s="155" t="str">
        <f>IF('Itemized Order'!BA104="","",'Itemized Order'!BA104)</f>
        <v/>
      </c>
      <c r="BC101" s="155" t="str">
        <f>IF('Itemized Order'!BC104="","",'Itemized Order'!BC104)</f>
        <v/>
      </c>
      <c r="BD101" s="155" t="str">
        <f>IF('Itemized Order'!BD104="","",'Itemized Order'!BD104)</f>
        <v/>
      </c>
      <c r="BE101" s="155" t="str">
        <f>IF('Itemized Order'!BE104="","",'Itemized Order'!BE104)</f>
        <v/>
      </c>
      <c r="BF101" s="155" t="str">
        <f>IF('Itemized Order'!BF104="","",'Itemized Order'!BF104)</f>
        <v/>
      </c>
      <c r="BG101" s="155" t="str">
        <f>IF('Itemized Order'!BG104="","",'Itemized Order'!BG104)</f>
        <v/>
      </c>
      <c r="BI101" s="155" t="str">
        <f>IF('Itemized Order'!BI104="","",'Itemized Order'!BI104)</f>
        <v/>
      </c>
      <c r="BJ101" s="155" t="str">
        <f>IF('Itemized Order'!BJ104="","",'Itemized Order'!BJ104)</f>
        <v/>
      </c>
      <c r="BK101" s="155" t="str">
        <f>IF('Itemized Order'!BK104="","",'Itemized Order'!BK104)</f>
        <v/>
      </c>
      <c r="BL101" s="155" t="str">
        <f>IF('Itemized Order'!BL104="","",'Itemized Order'!BL104)</f>
        <v/>
      </c>
      <c r="BM101" s="155" t="str">
        <f>IF('Itemized Order'!BM104="","",'Itemized Order'!BM104)</f>
        <v/>
      </c>
      <c r="BO101" s="155" t="str">
        <f>IF('Itemized Order'!BO104="","",'Itemized Order'!BO104)</f>
        <v/>
      </c>
      <c r="BP101" s="155" t="str">
        <f>IF('Itemized Order'!BP104="","",'Itemized Order'!BP104)</f>
        <v/>
      </c>
      <c r="BQ101" s="155" t="str">
        <f>IF('Itemized Order'!BQ104="","",'Itemized Order'!BQ104)</f>
        <v/>
      </c>
      <c r="BR101" s="155" t="str">
        <f>IF('Itemized Order'!BR104="","",'Itemized Order'!BR104)</f>
        <v/>
      </c>
      <c r="BS101" s="155" t="str">
        <f>IF('Itemized Order'!BS104="","",'Itemized Order'!BS104)</f>
        <v/>
      </c>
      <c r="BU101" s="155" t="str">
        <f>IF('Itemized Order'!BU104="","",'Itemized Order'!BU104)</f>
        <v/>
      </c>
      <c r="BV101" s="155" t="str">
        <f>IF('Itemized Order'!BV104="","",'Itemized Order'!BV104)</f>
        <v/>
      </c>
      <c r="BW101" s="155" t="str">
        <f>IF('Itemized Order'!BW104="","",'Itemized Order'!BW104)</f>
        <v/>
      </c>
      <c r="BX101" s="155" t="str">
        <f>IF('Itemized Order'!BX104="","",'Itemized Order'!BX104)</f>
        <v/>
      </c>
      <c r="BY101" s="155" t="str">
        <f>IF('Itemized Order'!BY104="","",'Itemized Order'!BY104)</f>
        <v/>
      </c>
      <c r="CA101" s="155" t="str">
        <f>IF('Itemized Order'!CA104="","",'Itemized Order'!CA104)</f>
        <v/>
      </c>
      <c r="CB101" s="155" t="str">
        <f>IF('Itemized Order'!CB104="","",'Itemized Order'!CB104)</f>
        <v/>
      </c>
      <c r="CC101" s="155" t="str">
        <f>IF('Itemized Order'!CC104="","",'Itemized Order'!CC104)</f>
        <v/>
      </c>
      <c r="CD101" s="155" t="str">
        <f>IF('Itemized Order'!CD104="","",'Itemized Order'!CD104)</f>
        <v/>
      </c>
      <c r="CE101" s="155" t="str">
        <f>IF('Itemized Order'!CE104="","",'Itemized Order'!CE104)</f>
        <v/>
      </c>
    </row>
    <row r="102" spans="1:83" x14ac:dyDescent="0.3">
      <c r="A102" s="155" t="str">
        <f>IF('Itemized Order'!A105="","",'Itemized Order'!A105)</f>
        <v/>
      </c>
      <c r="B102" s="155" t="str">
        <f>IF('Itemized Order'!B105="","",'Itemized Order'!B105)</f>
        <v/>
      </c>
      <c r="C102" s="155" t="str">
        <f>IF('Itemized Order'!C105="","",'Itemized Order'!C105)</f>
        <v/>
      </c>
      <c r="D102" s="155" t="str">
        <f>IF('Itemized Order'!D105="","",'Itemized Order'!D105)</f>
        <v/>
      </c>
      <c r="E102" s="183" t="str">
        <f>IF('Itemized Order'!E105="","",'Itemized Order'!E105)</f>
        <v/>
      </c>
      <c r="G102" s="155" t="str">
        <f>IF('Itemized Order'!G105="","",'Itemized Order'!G105)</f>
        <v/>
      </c>
      <c r="H102" s="155" t="str">
        <f>IF('Itemized Order'!H105="","",'Itemized Order'!H105)</f>
        <v/>
      </c>
      <c r="I102" s="155" t="str">
        <f>IF('Itemized Order'!I105="","",'Itemized Order'!I105)</f>
        <v/>
      </c>
      <c r="J102" s="155" t="str">
        <f>IF('Itemized Order'!J105="","",'Itemized Order'!J105)</f>
        <v/>
      </c>
      <c r="K102" s="155" t="str">
        <f>IF('Itemized Order'!K105="","",'Itemized Order'!K105)</f>
        <v/>
      </c>
      <c r="M102" s="155" t="str">
        <f>IF('Itemized Order'!M105="","",'Itemized Order'!M105)</f>
        <v/>
      </c>
      <c r="N102" s="155" t="str">
        <f>IF('Itemized Order'!N105="","",'Itemized Order'!N105)</f>
        <v/>
      </c>
      <c r="O102" s="155" t="str">
        <f>IF('Itemized Order'!O105="","",'Itemized Order'!O105)</f>
        <v/>
      </c>
      <c r="P102" s="155" t="str">
        <f>IF('Itemized Order'!P105="","",'Itemized Order'!P105)</f>
        <v/>
      </c>
      <c r="Q102" s="155" t="str">
        <f>IF('Itemized Order'!Q105="","",'Itemized Order'!Q105)</f>
        <v/>
      </c>
      <c r="S102" s="155" t="str">
        <f>IF('Itemized Order'!S105="","",'Itemized Order'!S105)</f>
        <v/>
      </c>
      <c r="T102" s="155" t="str">
        <f>IF('Itemized Order'!T105="","",'Itemized Order'!T105)</f>
        <v/>
      </c>
      <c r="U102" s="155" t="str">
        <f>IF('Itemized Order'!U105="","",'Itemized Order'!U105)</f>
        <v/>
      </c>
      <c r="V102" s="155" t="str">
        <f>IF('Itemized Order'!V105="","",'Itemized Order'!V105)</f>
        <v/>
      </c>
      <c r="W102" s="155" t="str">
        <f>IF('Itemized Order'!W105="","",'Itemized Order'!W105)</f>
        <v/>
      </c>
      <c r="Y102" s="155" t="str">
        <f>IF('Itemized Order'!Y105="","",'Itemized Order'!Y105)</f>
        <v/>
      </c>
      <c r="Z102" s="155" t="str">
        <f>IF('Itemized Order'!Z105="","",'Itemized Order'!Z105)</f>
        <v/>
      </c>
      <c r="AA102" s="155" t="str">
        <f>IF('Itemized Order'!AA105="","",'Itemized Order'!AA105)</f>
        <v/>
      </c>
      <c r="AB102" s="155" t="str">
        <f>IF('Itemized Order'!AB105="","",'Itemized Order'!AB105)</f>
        <v/>
      </c>
      <c r="AC102" s="155" t="str">
        <f>IF('Itemized Order'!AC105="","",'Itemized Order'!AC105)</f>
        <v/>
      </c>
      <c r="AE102" s="155" t="str">
        <f>IF('Itemized Order'!AE105="","",'Itemized Order'!AE105)</f>
        <v/>
      </c>
      <c r="AF102" s="155" t="str">
        <f>IF('Itemized Order'!AF105="","",'Itemized Order'!AF105)</f>
        <v/>
      </c>
      <c r="AG102" s="155" t="str">
        <f>IF('Itemized Order'!AG105="","",'Itemized Order'!AG105)</f>
        <v/>
      </c>
      <c r="AH102" s="155" t="str">
        <f>IF('Itemized Order'!AH105="","",'Itemized Order'!AH105)</f>
        <v/>
      </c>
      <c r="AI102" s="155" t="str">
        <f>IF('Itemized Order'!AI105="","",'Itemized Order'!AI105)</f>
        <v/>
      </c>
      <c r="AK102" s="155" t="str">
        <f>IF('Itemized Order'!AK105="","",'Itemized Order'!AK105)</f>
        <v/>
      </c>
      <c r="AL102" s="155" t="str">
        <f>IF('Itemized Order'!AL105="","",'Itemized Order'!AL105)</f>
        <v/>
      </c>
      <c r="AM102" s="155" t="str">
        <f>IF('Itemized Order'!AM105="","",'Itemized Order'!AM105)</f>
        <v/>
      </c>
      <c r="AN102" s="155" t="str">
        <f>IF('Itemized Order'!AN105="","",'Itemized Order'!AN105)</f>
        <v/>
      </c>
      <c r="AO102" s="155" t="str">
        <f>IF('Itemized Order'!AO105="","",'Itemized Order'!AO105)</f>
        <v/>
      </c>
      <c r="AQ102" s="155" t="str">
        <f>IF('Itemized Order'!AQ105="","",'Itemized Order'!AQ105)</f>
        <v/>
      </c>
      <c r="AR102" s="155" t="str">
        <f>IF('Itemized Order'!AR105="","",'Itemized Order'!AR105)</f>
        <v/>
      </c>
      <c r="AS102" s="155" t="str">
        <f>IF('Itemized Order'!AS105="","",'Itemized Order'!AS105)</f>
        <v/>
      </c>
      <c r="AT102" s="155" t="str">
        <f>IF('Itemized Order'!AT105="","",'Itemized Order'!AT105)</f>
        <v/>
      </c>
      <c r="AU102" s="155" t="str">
        <f>IF('Itemized Order'!AU105="","",'Itemized Order'!AU105)</f>
        <v/>
      </c>
      <c r="AW102" s="155" t="str">
        <f>IF('Itemized Order'!AW105="","",'Itemized Order'!AW105)</f>
        <v/>
      </c>
      <c r="AX102" s="155" t="str">
        <f>IF('Itemized Order'!AX105="","",'Itemized Order'!AX105)</f>
        <v/>
      </c>
      <c r="AY102" s="155" t="str">
        <f>IF('Itemized Order'!AY105="","",'Itemized Order'!AY105)</f>
        <v/>
      </c>
      <c r="AZ102" s="155" t="str">
        <f>IF('Itemized Order'!AZ105="","",'Itemized Order'!AZ105)</f>
        <v/>
      </c>
      <c r="BA102" s="155" t="str">
        <f>IF('Itemized Order'!BA105="","",'Itemized Order'!BA105)</f>
        <v/>
      </c>
      <c r="BC102" s="155" t="str">
        <f>IF('Itemized Order'!BC105="","",'Itemized Order'!BC105)</f>
        <v/>
      </c>
      <c r="BD102" s="155" t="str">
        <f>IF('Itemized Order'!BD105="","",'Itemized Order'!BD105)</f>
        <v/>
      </c>
      <c r="BE102" s="155" t="str">
        <f>IF('Itemized Order'!BE105="","",'Itemized Order'!BE105)</f>
        <v/>
      </c>
      <c r="BF102" s="155" t="str">
        <f>IF('Itemized Order'!BF105="","",'Itemized Order'!BF105)</f>
        <v/>
      </c>
      <c r="BG102" s="155" t="str">
        <f>IF('Itemized Order'!BG105="","",'Itemized Order'!BG105)</f>
        <v/>
      </c>
      <c r="BI102" s="155" t="str">
        <f>IF('Itemized Order'!BI105="","",'Itemized Order'!BI105)</f>
        <v/>
      </c>
      <c r="BJ102" s="155" t="str">
        <f>IF('Itemized Order'!BJ105="","",'Itemized Order'!BJ105)</f>
        <v/>
      </c>
      <c r="BK102" s="155" t="str">
        <f>IF('Itemized Order'!BK105="","",'Itemized Order'!BK105)</f>
        <v/>
      </c>
      <c r="BL102" s="155" t="str">
        <f>IF('Itemized Order'!BL105="","",'Itemized Order'!BL105)</f>
        <v/>
      </c>
      <c r="BM102" s="155" t="str">
        <f>IF('Itemized Order'!BM105="","",'Itemized Order'!BM105)</f>
        <v/>
      </c>
      <c r="BO102" s="155" t="str">
        <f>IF('Itemized Order'!BO105="","",'Itemized Order'!BO105)</f>
        <v/>
      </c>
      <c r="BP102" s="155" t="str">
        <f>IF('Itemized Order'!BP105="","",'Itemized Order'!BP105)</f>
        <v/>
      </c>
      <c r="BQ102" s="155" t="str">
        <f>IF('Itemized Order'!BQ105="","",'Itemized Order'!BQ105)</f>
        <v/>
      </c>
      <c r="BR102" s="155" t="str">
        <f>IF('Itemized Order'!BR105="","",'Itemized Order'!BR105)</f>
        <v/>
      </c>
      <c r="BS102" s="155" t="str">
        <f>IF('Itemized Order'!BS105="","",'Itemized Order'!BS105)</f>
        <v/>
      </c>
      <c r="BU102" s="155" t="str">
        <f>IF('Itemized Order'!BU105="","",'Itemized Order'!BU105)</f>
        <v/>
      </c>
      <c r="BV102" s="155" t="str">
        <f>IF('Itemized Order'!BV105="","",'Itemized Order'!BV105)</f>
        <v/>
      </c>
      <c r="BW102" s="155" t="str">
        <f>IF('Itemized Order'!BW105="","",'Itemized Order'!BW105)</f>
        <v/>
      </c>
      <c r="BX102" s="155" t="str">
        <f>IF('Itemized Order'!BX105="","",'Itemized Order'!BX105)</f>
        <v/>
      </c>
      <c r="BY102" s="155" t="str">
        <f>IF('Itemized Order'!BY105="","",'Itemized Order'!BY105)</f>
        <v/>
      </c>
      <c r="CA102" s="155" t="str">
        <f>IF('Itemized Order'!CA105="","",'Itemized Order'!CA105)</f>
        <v/>
      </c>
      <c r="CB102" s="155" t="str">
        <f>IF('Itemized Order'!CB105="","",'Itemized Order'!CB105)</f>
        <v/>
      </c>
      <c r="CC102" s="155" t="str">
        <f>IF('Itemized Order'!CC105="","",'Itemized Order'!CC105)</f>
        <v/>
      </c>
      <c r="CD102" s="155" t="str">
        <f>IF('Itemized Order'!CD105="","",'Itemized Order'!CD105)</f>
        <v/>
      </c>
      <c r="CE102" s="155" t="str">
        <f>IF('Itemized Order'!CE105="","",'Itemized Order'!CE105)</f>
        <v/>
      </c>
    </row>
    <row r="103" spans="1:83" x14ac:dyDescent="0.3">
      <c r="A103" s="155" t="str">
        <f>IF('Itemized Order'!A106="","",'Itemized Order'!A106)</f>
        <v/>
      </c>
      <c r="B103" s="155" t="str">
        <f>IF('Itemized Order'!B106="","",'Itemized Order'!B106)</f>
        <v/>
      </c>
      <c r="C103" s="155" t="str">
        <f>IF('Itemized Order'!C106="","",'Itemized Order'!C106)</f>
        <v/>
      </c>
      <c r="D103" s="155" t="str">
        <f>IF('Itemized Order'!D106="","",'Itemized Order'!D106)</f>
        <v/>
      </c>
      <c r="E103" s="183" t="str">
        <f>IF('Itemized Order'!E106="","",'Itemized Order'!E106)</f>
        <v/>
      </c>
      <c r="G103" s="155" t="str">
        <f>IF('Itemized Order'!G106="","",'Itemized Order'!G106)</f>
        <v/>
      </c>
      <c r="H103" s="155" t="str">
        <f>IF('Itemized Order'!H106="","",'Itemized Order'!H106)</f>
        <v/>
      </c>
      <c r="I103" s="155" t="str">
        <f>IF('Itemized Order'!I106="","",'Itemized Order'!I106)</f>
        <v/>
      </c>
      <c r="J103" s="155" t="str">
        <f>IF('Itemized Order'!J106="","",'Itemized Order'!J106)</f>
        <v/>
      </c>
      <c r="K103" s="155" t="str">
        <f>IF('Itemized Order'!K106="","",'Itemized Order'!K106)</f>
        <v/>
      </c>
      <c r="M103" s="155" t="str">
        <f>IF('Itemized Order'!M106="","",'Itemized Order'!M106)</f>
        <v/>
      </c>
      <c r="N103" s="155" t="str">
        <f>IF('Itemized Order'!N106="","",'Itemized Order'!N106)</f>
        <v/>
      </c>
      <c r="O103" s="155" t="str">
        <f>IF('Itemized Order'!O106="","",'Itemized Order'!O106)</f>
        <v/>
      </c>
      <c r="P103" s="155" t="str">
        <f>IF('Itemized Order'!P106="","",'Itemized Order'!P106)</f>
        <v/>
      </c>
      <c r="Q103" s="155" t="str">
        <f>IF('Itemized Order'!Q106="","",'Itemized Order'!Q106)</f>
        <v/>
      </c>
      <c r="S103" s="155" t="str">
        <f>IF('Itemized Order'!S106="","",'Itemized Order'!S106)</f>
        <v/>
      </c>
      <c r="T103" s="155" t="str">
        <f>IF('Itemized Order'!T106="","",'Itemized Order'!T106)</f>
        <v/>
      </c>
      <c r="U103" s="155" t="str">
        <f>IF('Itemized Order'!U106="","",'Itemized Order'!U106)</f>
        <v/>
      </c>
      <c r="V103" s="155" t="str">
        <f>IF('Itemized Order'!V106="","",'Itemized Order'!V106)</f>
        <v/>
      </c>
      <c r="W103" s="155" t="str">
        <f>IF('Itemized Order'!W106="","",'Itemized Order'!W106)</f>
        <v/>
      </c>
      <c r="Y103" s="155" t="str">
        <f>IF('Itemized Order'!Y106="","",'Itemized Order'!Y106)</f>
        <v/>
      </c>
      <c r="Z103" s="155" t="str">
        <f>IF('Itemized Order'!Z106="","",'Itemized Order'!Z106)</f>
        <v/>
      </c>
      <c r="AA103" s="155" t="str">
        <f>IF('Itemized Order'!AA106="","",'Itemized Order'!AA106)</f>
        <v/>
      </c>
      <c r="AB103" s="155" t="str">
        <f>IF('Itemized Order'!AB106="","",'Itemized Order'!AB106)</f>
        <v/>
      </c>
      <c r="AC103" s="155" t="str">
        <f>IF('Itemized Order'!AC106="","",'Itemized Order'!AC106)</f>
        <v/>
      </c>
      <c r="AE103" s="155" t="str">
        <f>IF('Itemized Order'!AE106="","",'Itemized Order'!AE106)</f>
        <v/>
      </c>
      <c r="AF103" s="155" t="str">
        <f>IF('Itemized Order'!AF106="","",'Itemized Order'!AF106)</f>
        <v/>
      </c>
      <c r="AG103" s="155" t="str">
        <f>IF('Itemized Order'!AG106="","",'Itemized Order'!AG106)</f>
        <v/>
      </c>
      <c r="AH103" s="155" t="str">
        <f>IF('Itemized Order'!AH106="","",'Itemized Order'!AH106)</f>
        <v/>
      </c>
      <c r="AI103" s="155" t="str">
        <f>IF('Itemized Order'!AI106="","",'Itemized Order'!AI106)</f>
        <v/>
      </c>
      <c r="AK103" s="155" t="str">
        <f>IF('Itemized Order'!AK106="","",'Itemized Order'!AK106)</f>
        <v/>
      </c>
      <c r="AL103" s="155" t="str">
        <f>IF('Itemized Order'!AL106="","",'Itemized Order'!AL106)</f>
        <v/>
      </c>
      <c r="AM103" s="155" t="str">
        <f>IF('Itemized Order'!AM106="","",'Itemized Order'!AM106)</f>
        <v/>
      </c>
      <c r="AN103" s="155" t="str">
        <f>IF('Itemized Order'!AN106="","",'Itemized Order'!AN106)</f>
        <v/>
      </c>
      <c r="AO103" s="155" t="str">
        <f>IF('Itemized Order'!AO106="","",'Itemized Order'!AO106)</f>
        <v/>
      </c>
      <c r="AQ103" s="155" t="str">
        <f>IF('Itemized Order'!AQ106="","",'Itemized Order'!AQ106)</f>
        <v/>
      </c>
      <c r="AR103" s="155" t="str">
        <f>IF('Itemized Order'!AR106="","",'Itemized Order'!AR106)</f>
        <v/>
      </c>
      <c r="AS103" s="155" t="str">
        <f>IF('Itemized Order'!AS106="","",'Itemized Order'!AS106)</f>
        <v/>
      </c>
      <c r="AT103" s="155" t="str">
        <f>IF('Itemized Order'!AT106="","",'Itemized Order'!AT106)</f>
        <v/>
      </c>
      <c r="AU103" s="155" t="str">
        <f>IF('Itemized Order'!AU106="","",'Itemized Order'!AU106)</f>
        <v/>
      </c>
      <c r="AW103" s="155" t="str">
        <f>IF('Itemized Order'!AW106="","",'Itemized Order'!AW106)</f>
        <v/>
      </c>
      <c r="AX103" s="155" t="str">
        <f>IF('Itemized Order'!AX106="","",'Itemized Order'!AX106)</f>
        <v/>
      </c>
      <c r="AY103" s="155" t="str">
        <f>IF('Itemized Order'!AY106="","",'Itemized Order'!AY106)</f>
        <v/>
      </c>
      <c r="AZ103" s="155" t="str">
        <f>IF('Itemized Order'!AZ106="","",'Itemized Order'!AZ106)</f>
        <v/>
      </c>
      <c r="BA103" s="155" t="str">
        <f>IF('Itemized Order'!BA106="","",'Itemized Order'!BA106)</f>
        <v/>
      </c>
      <c r="BC103" s="155" t="str">
        <f>IF('Itemized Order'!BC106="","",'Itemized Order'!BC106)</f>
        <v/>
      </c>
      <c r="BD103" s="155" t="str">
        <f>IF('Itemized Order'!BD106="","",'Itemized Order'!BD106)</f>
        <v/>
      </c>
      <c r="BE103" s="155" t="str">
        <f>IF('Itemized Order'!BE106="","",'Itemized Order'!BE106)</f>
        <v/>
      </c>
      <c r="BF103" s="155" t="str">
        <f>IF('Itemized Order'!BF106="","",'Itemized Order'!BF106)</f>
        <v/>
      </c>
      <c r="BG103" s="155" t="str">
        <f>IF('Itemized Order'!BG106="","",'Itemized Order'!BG106)</f>
        <v/>
      </c>
      <c r="BI103" s="155" t="str">
        <f>IF('Itemized Order'!BI106="","",'Itemized Order'!BI106)</f>
        <v/>
      </c>
      <c r="BJ103" s="155" t="str">
        <f>IF('Itemized Order'!BJ106="","",'Itemized Order'!BJ106)</f>
        <v/>
      </c>
      <c r="BK103" s="155" t="str">
        <f>IF('Itemized Order'!BK106="","",'Itemized Order'!BK106)</f>
        <v/>
      </c>
      <c r="BL103" s="155" t="str">
        <f>IF('Itemized Order'!BL106="","",'Itemized Order'!BL106)</f>
        <v/>
      </c>
      <c r="BM103" s="155" t="str">
        <f>IF('Itemized Order'!BM106="","",'Itemized Order'!BM106)</f>
        <v/>
      </c>
      <c r="BO103" s="155" t="str">
        <f>IF('Itemized Order'!BO106="","",'Itemized Order'!BO106)</f>
        <v/>
      </c>
      <c r="BP103" s="155" t="str">
        <f>IF('Itemized Order'!BP106="","",'Itemized Order'!BP106)</f>
        <v/>
      </c>
      <c r="BQ103" s="155" t="str">
        <f>IF('Itemized Order'!BQ106="","",'Itemized Order'!BQ106)</f>
        <v/>
      </c>
      <c r="BR103" s="155" t="str">
        <f>IF('Itemized Order'!BR106="","",'Itemized Order'!BR106)</f>
        <v/>
      </c>
      <c r="BS103" s="155" t="str">
        <f>IF('Itemized Order'!BS106="","",'Itemized Order'!BS106)</f>
        <v/>
      </c>
      <c r="BU103" s="155" t="str">
        <f>IF('Itemized Order'!BU106="","",'Itemized Order'!BU106)</f>
        <v/>
      </c>
      <c r="BV103" s="155" t="str">
        <f>IF('Itemized Order'!BV106="","",'Itemized Order'!BV106)</f>
        <v/>
      </c>
      <c r="BW103" s="155" t="str">
        <f>IF('Itemized Order'!BW106="","",'Itemized Order'!BW106)</f>
        <v/>
      </c>
      <c r="BX103" s="155" t="str">
        <f>IF('Itemized Order'!BX106="","",'Itemized Order'!BX106)</f>
        <v/>
      </c>
      <c r="BY103" s="155" t="str">
        <f>IF('Itemized Order'!BY106="","",'Itemized Order'!BY106)</f>
        <v/>
      </c>
      <c r="CA103" s="155" t="str">
        <f>IF('Itemized Order'!CA106="","",'Itemized Order'!CA106)</f>
        <v/>
      </c>
      <c r="CB103" s="155" t="str">
        <f>IF('Itemized Order'!CB106="","",'Itemized Order'!CB106)</f>
        <v/>
      </c>
      <c r="CC103" s="155" t="str">
        <f>IF('Itemized Order'!CC106="","",'Itemized Order'!CC106)</f>
        <v/>
      </c>
      <c r="CD103" s="155" t="str">
        <f>IF('Itemized Order'!CD106="","",'Itemized Order'!CD106)</f>
        <v/>
      </c>
      <c r="CE103" s="155" t="str">
        <f>IF('Itemized Order'!CE106="","",'Itemized Order'!CE106)</f>
        <v/>
      </c>
    </row>
    <row r="104" spans="1:83" x14ac:dyDescent="0.3">
      <c r="A104" s="155" t="str">
        <f>IF('Itemized Order'!A107="","",'Itemized Order'!A107)</f>
        <v/>
      </c>
      <c r="B104" s="155" t="str">
        <f>IF('Itemized Order'!B107="","",'Itemized Order'!B107)</f>
        <v/>
      </c>
      <c r="C104" s="155" t="str">
        <f>IF('Itemized Order'!C107="","",'Itemized Order'!C107)</f>
        <v/>
      </c>
      <c r="D104" s="155" t="str">
        <f>IF('Itemized Order'!D107="","",'Itemized Order'!D107)</f>
        <v/>
      </c>
      <c r="E104" s="183" t="str">
        <f>IF('Itemized Order'!E107="","",'Itemized Order'!E107)</f>
        <v/>
      </c>
      <c r="G104" s="155" t="str">
        <f>IF('Itemized Order'!G107="","",'Itemized Order'!G107)</f>
        <v/>
      </c>
      <c r="H104" s="155" t="str">
        <f>IF('Itemized Order'!H107="","",'Itemized Order'!H107)</f>
        <v/>
      </c>
      <c r="I104" s="155" t="str">
        <f>IF('Itemized Order'!I107="","",'Itemized Order'!I107)</f>
        <v/>
      </c>
      <c r="J104" s="155" t="str">
        <f>IF('Itemized Order'!J107="","",'Itemized Order'!J107)</f>
        <v/>
      </c>
      <c r="K104" s="155" t="str">
        <f>IF('Itemized Order'!K107="","",'Itemized Order'!K107)</f>
        <v/>
      </c>
      <c r="M104" s="155" t="str">
        <f>IF('Itemized Order'!M107="","",'Itemized Order'!M107)</f>
        <v/>
      </c>
      <c r="N104" s="155" t="str">
        <f>IF('Itemized Order'!N107="","",'Itemized Order'!N107)</f>
        <v/>
      </c>
      <c r="O104" s="155" t="str">
        <f>IF('Itemized Order'!O107="","",'Itemized Order'!O107)</f>
        <v/>
      </c>
      <c r="P104" s="155" t="str">
        <f>IF('Itemized Order'!P107="","",'Itemized Order'!P107)</f>
        <v/>
      </c>
      <c r="Q104" s="155" t="str">
        <f>IF('Itemized Order'!Q107="","",'Itemized Order'!Q107)</f>
        <v/>
      </c>
      <c r="S104" s="155" t="str">
        <f>IF('Itemized Order'!S107="","",'Itemized Order'!S107)</f>
        <v/>
      </c>
      <c r="T104" s="155" t="str">
        <f>IF('Itemized Order'!T107="","",'Itemized Order'!T107)</f>
        <v/>
      </c>
      <c r="U104" s="155" t="str">
        <f>IF('Itemized Order'!U107="","",'Itemized Order'!U107)</f>
        <v/>
      </c>
      <c r="V104" s="155" t="str">
        <f>IF('Itemized Order'!V107="","",'Itemized Order'!V107)</f>
        <v/>
      </c>
      <c r="W104" s="155" t="str">
        <f>IF('Itemized Order'!W107="","",'Itemized Order'!W107)</f>
        <v/>
      </c>
      <c r="Y104" s="155" t="str">
        <f>IF('Itemized Order'!Y107="","",'Itemized Order'!Y107)</f>
        <v/>
      </c>
      <c r="Z104" s="155" t="str">
        <f>IF('Itemized Order'!Z107="","",'Itemized Order'!Z107)</f>
        <v/>
      </c>
      <c r="AA104" s="155" t="str">
        <f>IF('Itemized Order'!AA107="","",'Itemized Order'!AA107)</f>
        <v/>
      </c>
      <c r="AB104" s="155" t="str">
        <f>IF('Itemized Order'!AB107="","",'Itemized Order'!AB107)</f>
        <v/>
      </c>
      <c r="AC104" s="155" t="str">
        <f>IF('Itemized Order'!AC107="","",'Itemized Order'!AC107)</f>
        <v/>
      </c>
      <c r="AE104" s="155" t="str">
        <f>IF('Itemized Order'!AE107="","",'Itemized Order'!AE107)</f>
        <v/>
      </c>
      <c r="AF104" s="155" t="str">
        <f>IF('Itemized Order'!AF107="","",'Itemized Order'!AF107)</f>
        <v/>
      </c>
      <c r="AG104" s="155" t="str">
        <f>IF('Itemized Order'!AG107="","",'Itemized Order'!AG107)</f>
        <v/>
      </c>
      <c r="AH104" s="155" t="str">
        <f>IF('Itemized Order'!AH107="","",'Itemized Order'!AH107)</f>
        <v/>
      </c>
      <c r="AI104" s="155" t="str">
        <f>IF('Itemized Order'!AI107="","",'Itemized Order'!AI107)</f>
        <v/>
      </c>
      <c r="AK104" s="155" t="str">
        <f>IF('Itemized Order'!AK107="","",'Itemized Order'!AK107)</f>
        <v/>
      </c>
      <c r="AL104" s="155" t="str">
        <f>IF('Itemized Order'!AL107="","",'Itemized Order'!AL107)</f>
        <v/>
      </c>
      <c r="AM104" s="155" t="str">
        <f>IF('Itemized Order'!AM107="","",'Itemized Order'!AM107)</f>
        <v/>
      </c>
      <c r="AN104" s="155" t="str">
        <f>IF('Itemized Order'!AN107="","",'Itemized Order'!AN107)</f>
        <v/>
      </c>
      <c r="AO104" s="155" t="str">
        <f>IF('Itemized Order'!AO107="","",'Itemized Order'!AO107)</f>
        <v/>
      </c>
      <c r="AQ104" s="155" t="str">
        <f>IF('Itemized Order'!AQ107="","",'Itemized Order'!AQ107)</f>
        <v/>
      </c>
      <c r="AR104" s="155" t="str">
        <f>IF('Itemized Order'!AR107="","",'Itemized Order'!AR107)</f>
        <v/>
      </c>
      <c r="AS104" s="155" t="str">
        <f>IF('Itemized Order'!AS107="","",'Itemized Order'!AS107)</f>
        <v/>
      </c>
      <c r="AT104" s="155" t="str">
        <f>IF('Itemized Order'!AT107="","",'Itemized Order'!AT107)</f>
        <v/>
      </c>
      <c r="AU104" s="155" t="str">
        <f>IF('Itemized Order'!AU107="","",'Itemized Order'!AU107)</f>
        <v/>
      </c>
      <c r="AW104" s="155" t="str">
        <f>IF('Itemized Order'!AW107="","",'Itemized Order'!AW107)</f>
        <v/>
      </c>
      <c r="AX104" s="155" t="str">
        <f>IF('Itemized Order'!AX107="","",'Itemized Order'!AX107)</f>
        <v/>
      </c>
      <c r="AY104" s="155" t="str">
        <f>IF('Itemized Order'!AY107="","",'Itemized Order'!AY107)</f>
        <v/>
      </c>
      <c r="AZ104" s="155" t="str">
        <f>IF('Itemized Order'!AZ107="","",'Itemized Order'!AZ107)</f>
        <v/>
      </c>
      <c r="BA104" s="155" t="str">
        <f>IF('Itemized Order'!BA107="","",'Itemized Order'!BA107)</f>
        <v/>
      </c>
      <c r="BC104" s="155" t="str">
        <f>IF('Itemized Order'!BC107="","",'Itemized Order'!BC107)</f>
        <v/>
      </c>
      <c r="BD104" s="155" t="str">
        <f>IF('Itemized Order'!BD107="","",'Itemized Order'!BD107)</f>
        <v/>
      </c>
      <c r="BE104" s="155" t="str">
        <f>IF('Itemized Order'!BE107="","",'Itemized Order'!BE107)</f>
        <v/>
      </c>
      <c r="BF104" s="155" t="str">
        <f>IF('Itemized Order'!BF107="","",'Itemized Order'!BF107)</f>
        <v/>
      </c>
      <c r="BG104" s="155" t="str">
        <f>IF('Itemized Order'!BG107="","",'Itemized Order'!BG107)</f>
        <v/>
      </c>
      <c r="BI104" s="155" t="str">
        <f>IF('Itemized Order'!BI107="","",'Itemized Order'!BI107)</f>
        <v/>
      </c>
      <c r="BJ104" s="155" t="str">
        <f>IF('Itemized Order'!BJ107="","",'Itemized Order'!BJ107)</f>
        <v/>
      </c>
      <c r="BK104" s="155" t="str">
        <f>IF('Itemized Order'!BK107="","",'Itemized Order'!BK107)</f>
        <v/>
      </c>
      <c r="BL104" s="155" t="str">
        <f>IF('Itemized Order'!BL107="","",'Itemized Order'!BL107)</f>
        <v/>
      </c>
      <c r="BM104" s="155" t="str">
        <f>IF('Itemized Order'!BM107="","",'Itemized Order'!BM107)</f>
        <v/>
      </c>
      <c r="BO104" s="155" t="str">
        <f>IF('Itemized Order'!BO107="","",'Itemized Order'!BO107)</f>
        <v/>
      </c>
      <c r="BP104" s="155" t="str">
        <f>IF('Itemized Order'!BP107="","",'Itemized Order'!BP107)</f>
        <v/>
      </c>
      <c r="BQ104" s="155" t="str">
        <f>IF('Itemized Order'!BQ107="","",'Itemized Order'!BQ107)</f>
        <v/>
      </c>
      <c r="BR104" s="155" t="str">
        <f>IF('Itemized Order'!BR107="","",'Itemized Order'!BR107)</f>
        <v/>
      </c>
      <c r="BS104" s="155" t="str">
        <f>IF('Itemized Order'!BS107="","",'Itemized Order'!BS107)</f>
        <v/>
      </c>
      <c r="BU104" s="155" t="str">
        <f>IF('Itemized Order'!BU107="","",'Itemized Order'!BU107)</f>
        <v/>
      </c>
      <c r="BV104" s="155" t="str">
        <f>IF('Itemized Order'!BV107="","",'Itemized Order'!BV107)</f>
        <v/>
      </c>
      <c r="BW104" s="155" t="str">
        <f>IF('Itemized Order'!BW107="","",'Itemized Order'!BW107)</f>
        <v/>
      </c>
      <c r="BX104" s="155" t="str">
        <f>IF('Itemized Order'!BX107="","",'Itemized Order'!BX107)</f>
        <v/>
      </c>
      <c r="BY104" s="155" t="str">
        <f>IF('Itemized Order'!BY107="","",'Itemized Order'!BY107)</f>
        <v/>
      </c>
      <c r="CA104" s="155" t="str">
        <f>IF('Itemized Order'!CA107="","",'Itemized Order'!CA107)</f>
        <v/>
      </c>
      <c r="CB104" s="155" t="str">
        <f>IF('Itemized Order'!CB107="","",'Itemized Order'!CB107)</f>
        <v/>
      </c>
      <c r="CC104" s="155" t="str">
        <f>IF('Itemized Order'!CC107="","",'Itemized Order'!CC107)</f>
        <v/>
      </c>
      <c r="CD104" s="155" t="str">
        <f>IF('Itemized Order'!CD107="","",'Itemized Order'!CD107)</f>
        <v/>
      </c>
      <c r="CE104" s="155" t="str">
        <f>IF('Itemized Order'!CE107="","",'Itemized Order'!CE107)</f>
        <v/>
      </c>
    </row>
    <row r="105" spans="1:83" x14ac:dyDescent="0.3">
      <c r="A105" s="155" t="str">
        <f>IF('Itemized Order'!A108="","",'Itemized Order'!A108)</f>
        <v/>
      </c>
      <c r="B105" s="155" t="str">
        <f>IF('Itemized Order'!B108="","",'Itemized Order'!B108)</f>
        <v/>
      </c>
      <c r="C105" s="155" t="str">
        <f>IF('Itemized Order'!C108="","",'Itemized Order'!C108)</f>
        <v/>
      </c>
      <c r="D105" s="155" t="str">
        <f>IF('Itemized Order'!D108="","",'Itemized Order'!D108)</f>
        <v/>
      </c>
      <c r="E105" s="183" t="str">
        <f>IF('Itemized Order'!E108="","",'Itemized Order'!E108)</f>
        <v/>
      </c>
      <c r="G105" s="155" t="str">
        <f>IF('Itemized Order'!G108="","",'Itemized Order'!G108)</f>
        <v/>
      </c>
      <c r="H105" s="155" t="str">
        <f>IF('Itemized Order'!H108="","",'Itemized Order'!H108)</f>
        <v/>
      </c>
      <c r="I105" s="155" t="str">
        <f>IF('Itemized Order'!I108="","",'Itemized Order'!I108)</f>
        <v/>
      </c>
      <c r="J105" s="155" t="str">
        <f>IF('Itemized Order'!J108="","",'Itemized Order'!J108)</f>
        <v/>
      </c>
      <c r="K105" s="155" t="str">
        <f>IF('Itemized Order'!K108="","",'Itemized Order'!K108)</f>
        <v/>
      </c>
      <c r="M105" s="155" t="str">
        <f>IF('Itemized Order'!M108="","",'Itemized Order'!M108)</f>
        <v/>
      </c>
      <c r="N105" s="155" t="str">
        <f>IF('Itemized Order'!N108="","",'Itemized Order'!N108)</f>
        <v/>
      </c>
      <c r="O105" s="155" t="str">
        <f>IF('Itemized Order'!O108="","",'Itemized Order'!O108)</f>
        <v/>
      </c>
      <c r="P105" s="155" t="str">
        <f>IF('Itemized Order'!P108="","",'Itemized Order'!P108)</f>
        <v/>
      </c>
      <c r="Q105" s="155" t="str">
        <f>IF('Itemized Order'!Q108="","",'Itemized Order'!Q108)</f>
        <v/>
      </c>
      <c r="S105" s="155" t="str">
        <f>IF('Itemized Order'!S108="","",'Itemized Order'!S108)</f>
        <v/>
      </c>
      <c r="T105" s="155" t="str">
        <f>IF('Itemized Order'!T108="","",'Itemized Order'!T108)</f>
        <v/>
      </c>
      <c r="U105" s="155" t="str">
        <f>IF('Itemized Order'!U108="","",'Itemized Order'!U108)</f>
        <v/>
      </c>
      <c r="V105" s="155" t="str">
        <f>IF('Itemized Order'!V108="","",'Itemized Order'!V108)</f>
        <v/>
      </c>
      <c r="W105" s="155" t="str">
        <f>IF('Itemized Order'!W108="","",'Itemized Order'!W108)</f>
        <v/>
      </c>
      <c r="Y105" s="155" t="str">
        <f>IF('Itemized Order'!Y108="","",'Itemized Order'!Y108)</f>
        <v/>
      </c>
      <c r="Z105" s="155" t="str">
        <f>IF('Itemized Order'!Z108="","",'Itemized Order'!Z108)</f>
        <v/>
      </c>
      <c r="AA105" s="155" t="str">
        <f>IF('Itemized Order'!AA108="","",'Itemized Order'!AA108)</f>
        <v/>
      </c>
      <c r="AB105" s="155" t="str">
        <f>IF('Itemized Order'!AB108="","",'Itemized Order'!AB108)</f>
        <v/>
      </c>
      <c r="AC105" s="155" t="str">
        <f>IF('Itemized Order'!AC108="","",'Itemized Order'!AC108)</f>
        <v/>
      </c>
      <c r="AE105" s="155" t="str">
        <f>IF('Itemized Order'!AE108="","",'Itemized Order'!AE108)</f>
        <v/>
      </c>
      <c r="AF105" s="155" t="str">
        <f>IF('Itemized Order'!AF108="","",'Itemized Order'!AF108)</f>
        <v/>
      </c>
      <c r="AG105" s="155" t="str">
        <f>IF('Itemized Order'!AG108="","",'Itemized Order'!AG108)</f>
        <v/>
      </c>
      <c r="AH105" s="155" t="str">
        <f>IF('Itemized Order'!AH108="","",'Itemized Order'!AH108)</f>
        <v/>
      </c>
      <c r="AI105" s="155" t="str">
        <f>IF('Itemized Order'!AI108="","",'Itemized Order'!AI108)</f>
        <v/>
      </c>
      <c r="AK105" s="155" t="str">
        <f>IF('Itemized Order'!AK108="","",'Itemized Order'!AK108)</f>
        <v/>
      </c>
      <c r="AL105" s="155" t="str">
        <f>IF('Itemized Order'!AL108="","",'Itemized Order'!AL108)</f>
        <v/>
      </c>
      <c r="AM105" s="155" t="str">
        <f>IF('Itemized Order'!AM108="","",'Itemized Order'!AM108)</f>
        <v/>
      </c>
      <c r="AN105" s="155" t="str">
        <f>IF('Itemized Order'!AN108="","",'Itemized Order'!AN108)</f>
        <v/>
      </c>
      <c r="AO105" s="155" t="str">
        <f>IF('Itemized Order'!AO108="","",'Itemized Order'!AO108)</f>
        <v/>
      </c>
      <c r="AQ105" s="155" t="str">
        <f>IF('Itemized Order'!AQ108="","",'Itemized Order'!AQ108)</f>
        <v/>
      </c>
      <c r="AR105" s="155" t="str">
        <f>IF('Itemized Order'!AR108="","",'Itemized Order'!AR108)</f>
        <v/>
      </c>
      <c r="AS105" s="155" t="str">
        <f>IF('Itemized Order'!AS108="","",'Itemized Order'!AS108)</f>
        <v/>
      </c>
      <c r="AT105" s="155" t="str">
        <f>IF('Itemized Order'!AT108="","",'Itemized Order'!AT108)</f>
        <v/>
      </c>
      <c r="AU105" s="155" t="str">
        <f>IF('Itemized Order'!AU108="","",'Itemized Order'!AU108)</f>
        <v/>
      </c>
      <c r="AW105" s="155" t="str">
        <f>IF('Itemized Order'!AW108="","",'Itemized Order'!AW108)</f>
        <v/>
      </c>
      <c r="AX105" s="155" t="str">
        <f>IF('Itemized Order'!AX108="","",'Itemized Order'!AX108)</f>
        <v/>
      </c>
      <c r="AY105" s="155" t="str">
        <f>IF('Itemized Order'!AY108="","",'Itemized Order'!AY108)</f>
        <v/>
      </c>
      <c r="AZ105" s="155" t="str">
        <f>IF('Itemized Order'!AZ108="","",'Itemized Order'!AZ108)</f>
        <v/>
      </c>
      <c r="BA105" s="155" t="str">
        <f>IF('Itemized Order'!BA108="","",'Itemized Order'!BA108)</f>
        <v/>
      </c>
      <c r="BC105" s="155" t="str">
        <f>IF('Itemized Order'!BC108="","",'Itemized Order'!BC108)</f>
        <v/>
      </c>
      <c r="BD105" s="155" t="str">
        <f>IF('Itemized Order'!BD108="","",'Itemized Order'!BD108)</f>
        <v/>
      </c>
      <c r="BE105" s="155" t="str">
        <f>IF('Itemized Order'!BE108="","",'Itemized Order'!BE108)</f>
        <v/>
      </c>
      <c r="BF105" s="155" t="str">
        <f>IF('Itemized Order'!BF108="","",'Itemized Order'!BF108)</f>
        <v/>
      </c>
      <c r="BG105" s="155" t="str">
        <f>IF('Itemized Order'!BG108="","",'Itemized Order'!BG108)</f>
        <v/>
      </c>
      <c r="BI105" s="155" t="str">
        <f>IF('Itemized Order'!BI108="","",'Itemized Order'!BI108)</f>
        <v/>
      </c>
      <c r="BJ105" s="155" t="str">
        <f>IF('Itemized Order'!BJ108="","",'Itemized Order'!BJ108)</f>
        <v/>
      </c>
      <c r="BK105" s="155" t="str">
        <f>IF('Itemized Order'!BK108="","",'Itemized Order'!BK108)</f>
        <v/>
      </c>
      <c r="BL105" s="155" t="str">
        <f>IF('Itemized Order'!BL108="","",'Itemized Order'!BL108)</f>
        <v/>
      </c>
      <c r="BM105" s="155" t="str">
        <f>IF('Itemized Order'!BM108="","",'Itemized Order'!BM108)</f>
        <v/>
      </c>
      <c r="BO105" s="155" t="str">
        <f>IF('Itemized Order'!BO108="","",'Itemized Order'!BO108)</f>
        <v/>
      </c>
      <c r="BP105" s="155" t="str">
        <f>IF('Itemized Order'!BP108="","",'Itemized Order'!BP108)</f>
        <v/>
      </c>
      <c r="BQ105" s="155" t="str">
        <f>IF('Itemized Order'!BQ108="","",'Itemized Order'!BQ108)</f>
        <v/>
      </c>
      <c r="BR105" s="155" t="str">
        <f>IF('Itemized Order'!BR108="","",'Itemized Order'!BR108)</f>
        <v/>
      </c>
      <c r="BS105" s="155" t="str">
        <f>IF('Itemized Order'!BS108="","",'Itemized Order'!BS108)</f>
        <v/>
      </c>
      <c r="BU105" s="155" t="str">
        <f>IF('Itemized Order'!BU108="","",'Itemized Order'!BU108)</f>
        <v/>
      </c>
      <c r="BV105" s="155" t="str">
        <f>IF('Itemized Order'!BV108="","",'Itemized Order'!BV108)</f>
        <v/>
      </c>
      <c r="BW105" s="155" t="str">
        <f>IF('Itemized Order'!BW108="","",'Itemized Order'!BW108)</f>
        <v/>
      </c>
      <c r="BX105" s="155" t="str">
        <f>IF('Itemized Order'!BX108="","",'Itemized Order'!BX108)</f>
        <v/>
      </c>
      <c r="BY105" s="155" t="str">
        <f>IF('Itemized Order'!BY108="","",'Itemized Order'!BY108)</f>
        <v/>
      </c>
      <c r="CA105" s="155" t="str">
        <f>IF('Itemized Order'!CA108="","",'Itemized Order'!CA108)</f>
        <v/>
      </c>
      <c r="CB105" s="155" t="str">
        <f>IF('Itemized Order'!CB108="","",'Itemized Order'!CB108)</f>
        <v/>
      </c>
      <c r="CC105" s="155" t="str">
        <f>IF('Itemized Order'!CC108="","",'Itemized Order'!CC108)</f>
        <v/>
      </c>
      <c r="CD105" s="155" t="str">
        <f>IF('Itemized Order'!CD108="","",'Itemized Order'!CD108)</f>
        <v/>
      </c>
      <c r="CE105" s="155" t="str">
        <f>IF('Itemized Order'!CE108="","",'Itemized Order'!CE108)</f>
        <v/>
      </c>
    </row>
    <row r="106" spans="1:83" x14ac:dyDescent="0.3">
      <c r="A106" s="155" t="str">
        <f>IF('Itemized Order'!A109="","",'Itemized Order'!A109)</f>
        <v/>
      </c>
      <c r="B106" s="155" t="str">
        <f>IF('Itemized Order'!B109="","",'Itemized Order'!B109)</f>
        <v/>
      </c>
      <c r="C106" s="155" t="str">
        <f>IF('Itemized Order'!C109="","",'Itemized Order'!C109)</f>
        <v/>
      </c>
      <c r="D106" s="155" t="str">
        <f>IF('Itemized Order'!D109="","",'Itemized Order'!D109)</f>
        <v/>
      </c>
      <c r="E106" s="183" t="str">
        <f>IF('Itemized Order'!E109="","",'Itemized Order'!E109)</f>
        <v/>
      </c>
      <c r="G106" s="155" t="str">
        <f>IF('Itemized Order'!G109="","",'Itemized Order'!G109)</f>
        <v/>
      </c>
      <c r="H106" s="155" t="str">
        <f>IF('Itemized Order'!H109="","",'Itemized Order'!H109)</f>
        <v/>
      </c>
      <c r="I106" s="155" t="str">
        <f>IF('Itemized Order'!I109="","",'Itemized Order'!I109)</f>
        <v/>
      </c>
      <c r="J106" s="155" t="str">
        <f>IF('Itemized Order'!J109="","",'Itemized Order'!J109)</f>
        <v/>
      </c>
      <c r="K106" s="155" t="str">
        <f>IF('Itemized Order'!K109="","",'Itemized Order'!K109)</f>
        <v/>
      </c>
      <c r="M106" s="155" t="str">
        <f>IF('Itemized Order'!M109="","",'Itemized Order'!M109)</f>
        <v/>
      </c>
      <c r="N106" s="155" t="str">
        <f>IF('Itemized Order'!N109="","",'Itemized Order'!N109)</f>
        <v/>
      </c>
      <c r="O106" s="155" t="str">
        <f>IF('Itemized Order'!O109="","",'Itemized Order'!O109)</f>
        <v/>
      </c>
      <c r="P106" s="155" t="str">
        <f>IF('Itemized Order'!P109="","",'Itemized Order'!P109)</f>
        <v/>
      </c>
      <c r="Q106" s="155" t="str">
        <f>IF('Itemized Order'!Q109="","",'Itemized Order'!Q109)</f>
        <v/>
      </c>
      <c r="S106" s="155" t="str">
        <f>IF('Itemized Order'!S109="","",'Itemized Order'!S109)</f>
        <v/>
      </c>
      <c r="T106" s="155" t="str">
        <f>IF('Itemized Order'!T109="","",'Itemized Order'!T109)</f>
        <v/>
      </c>
      <c r="U106" s="155" t="str">
        <f>IF('Itemized Order'!U109="","",'Itemized Order'!U109)</f>
        <v/>
      </c>
      <c r="V106" s="155" t="str">
        <f>IF('Itemized Order'!V109="","",'Itemized Order'!V109)</f>
        <v/>
      </c>
      <c r="W106" s="155" t="str">
        <f>IF('Itemized Order'!W109="","",'Itemized Order'!W109)</f>
        <v/>
      </c>
      <c r="Y106" s="155" t="str">
        <f>IF('Itemized Order'!Y109="","",'Itemized Order'!Y109)</f>
        <v/>
      </c>
      <c r="Z106" s="155" t="str">
        <f>IF('Itemized Order'!Z109="","",'Itemized Order'!Z109)</f>
        <v/>
      </c>
      <c r="AA106" s="155" t="str">
        <f>IF('Itemized Order'!AA109="","",'Itemized Order'!AA109)</f>
        <v/>
      </c>
      <c r="AB106" s="155" t="str">
        <f>IF('Itemized Order'!AB109="","",'Itemized Order'!AB109)</f>
        <v/>
      </c>
      <c r="AC106" s="155" t="str">
        <f>IF('Itemized Order'!AC109="","",'Itemized Order'!AC109)</f>
        <v/>
      </c>
      <c r="AE106" s="155" t="str">
        <f>IF('Itemized Order'!AE109="","",'Itemized Order'!AE109)</f>
        <v/>
      </c>
      <c r="AF106" s="155" t="str">
        <f>IF('Itemized Order'!AF109="","",'Itemized Order'!AF109)</f>
        <v/>
      </c>
      <c r="AG106" s="155" t="str">
        <f>IF('Itemized Order'!AG109="","",'Itemized Order'!AG109)</f>
        <v/>
      </c>
      <c r="AH106" s="155" t="str">
        <f>IF('Itemized Order'!AH109="","",'Itemized Order'!AH109)</f>
        <v/>
      </c>
      <c r="AI106" s="155" t="str">
        <f>IF('Itemized Order'!AI109="","",'Itemized Order'!AI109)</f>
        <v/>
      </c>
      <c r="AK106" s="155" t="str">
        <f>IF('Itemized Order'!AK109="","",'Itemized Order'!AK109)</f>
        <v/>
      </c>
      <c r="AL106" s="155" t="str">
        <f>IF('Itemized Order'!AL109="","",'Itemized Order'!AL109)</f>
        <v/>
      </c>
      <c r="AM106" s="155" t="str">
        <f>IF('Itemized Order'!AM109="","",'Itemized Order'!AM109)</f>
        <v/>
      </c>
      <c r="AN106" s="155" t="str">
        <f>IF('Itemized Order'!AN109="","",'Itemized Order'!AN109)</f>
        <v/>
      </c>
      <c r="AO106" s="155" t="str">
        <f>IF('Itemized Order'!AO109="","",'Itemized Order'!AO109)</f>
        <v/>
      </c>
      <c r="AQ106" s="155" t="str">
        <f>IF('Itemized Order'!AQ109="","",'Itemized Order'!AQ109)</f>
        <v/>
      </c>
      <c r="AR106" s="155" t="str">
        <f>IF('Itemized Order'!AR109="","",'Itemized Order'!AR109)</f>
        <v/>
      </c>
      <c r="AS106" s="155" t="str">
        <f>IF('Itemized Order'!AS109="","",'Itemized Order'!AS109)</f>
        <v/>
      </c>
      <c r="AT106" s="155" t="str">
        <f>IF('Itemized Order'!AT109="","",'Itemized Order'!AT109)</f>
        <v/>
      </c>
      <c r="AU106" s="155" t="str">
        <f>IF('Itemized Order'!AU109="","",'Itemized Order'!AU109)</f>
        <v/>
      </c>
      <c r="AW106" s="155" t="str">
        <f>IF('Itemized Order'!AW109="","",'Itemized Order'!AW109)</f>
        <v/>
      </c>
      <c r="AX106" s="155" t="str">
        <f>IF('Itemized Order'!AX109="","",'Itemized Order'!AX109)</f>
        <v/>
      </c>
      <c r="AY106" s="155" t="str">
        <f>IF('Itemized Order'!AY109="","",'Itemized Order'!AY109)</f>
        <v/>
      </c>
      <c r="AZ106" s="155" t="str">
        <f>IF('Itemized Order'!AZ109="","",'Itemized Order'!AZ109)</f>
        <v/>
      </c>
      <c r="BA106" s="155" t="str">
        <f>IF('Itemized Order'!BA109="","",'Itemized Order'!BA109)</f>
        <v/>
      </c>
      <c r="BC106" s="155" t="str">
        <f>IF('Itemized Order'!BC109="","",'Itemized Order'!BC109)</f>
        <v/>
      </c>
      <c r="BD106" s="155" t="str">
        <f>IF('Itemized Order'!BD109="","",'Itemized Order'!BD109)</f>
        <v/>
      </c>
      <c r="BE106" s="155" t="str">
        <f>IF('Itemized Order'!BE109="","",'Itemized Order'!BE109)</f>
        <v/>
      </c>
      <c r="BF106" s="155" t="str">
        <f>IF('Itemized Order'!BF109="","",'Itemized Order'!BF109)</f>
        <v/>
      </c>
      <c r="BG106" s="155" t="str">
        <f>IF('Itemized Order'!BG109="","",'Itemized Order'!BG109)</f>
        <v/>
      </c>
      <c r="BI106" s="155" t="str">
        <f>IF('Itemized Order'!BI109="","",'Itemized Order'!BI109)</f>
        <v/>
      </c>
      <c r="BJ106" s="155" t="str">
        <f>IF('Itemized Order'!BJ109="","",'Itemized Order'!BJ109)</f>
        <v/>
      </c>
      <c r="BK106" s="155" t="str">
        <f>IF('Itemized Order'!BK109="","",'Itemized Order'!BK109)</f>
        <v/>
      </c>
      <c r="BL106" s="155" t="str">
        <f>IF('Itemized Order'!BL109="","",'Itemized Order'!BL109)</f>
        <v/>
      </c>
      <c r="BM106" s="155" t="str">
        <f>IF('Itemized Order'!BM109="","",'Itemized Order'!BM109)</f>
        <v/>
      </c>
      <c r="BO106" s="155" t="str">
        <f>IF('Itemized Order'!BO109="","",'Itemized Order'!BO109)</f>
        <v/>
      </c>
      <c r="BP106" s="155" t="str">
        <f>IF('Itemized Order'!BP109="","",'Itemized Order'!BP109)</f>
        <v/>
      </c>
      <c r="BQ106" s="155" t="str">
        <f>IF('Itemized Order'!BQ109="","",'Itemized Order'!BQ109)</f>
        <v/>
      </c>
      <c r="BR106" s="155" t="str">
        <f>IF('Itemized Order'!BR109="","",'Itemized Order'!BR109)</f>
        <v/>
      </c>
      <c r="BS106" s="155" t="str">
        <f>IF('Itemized Order'!BS109="","",'Itemized Order'!BS109)</f>
        <v/>
      </c>
      <c r="BU106" s="155" t="str">
        <f>IF('Itemized Order'!BU109="","",'Itemized Order'!BU109)</f>
        <v/>
      </c>
      <c r="BV106" s="155" t="str">
        <f>IF('Itemized Order'!BV109="","",'Itemized Order'!BV109)</f>
        <v/>
      </c>
      <c r="BW106" s="155" t="str">
        <f>IF('Itemized Order'!BW109="","",'Itemized Order'!BW109)</f>
        <v/>
      </c>
      <c r="BX106" s="155" t="str">
        <f>IF('Itemized Order'!BX109="","",'Itemized Order'!BX109)</f>
        <v/>
      </c>
      <c r="BY106" s="155" t="str">
        <f>IF('Itemized Order'!BY109="","",'Itemized Order'!BY109)</f>
        <v/>
      </c>
      <c r="CA106" s="155" t="str">
        <f>IF('Itemized Order'!CA109="","",'Itemized Order'!CA109)</f>
        <v/>
      </c>
      <c r="CB106" s="155" t="str">
        <f>IF('Itemized Order'!CB109="","",'Itemized Order'!CB109)</f>
        <v/>
      </c>
      <c r="CC106" s="155" t="str">
        <f>IF('Itemized Order'!CC109="","",'Itemized Order'!CC109)</f>
        <v/>
      </c>
      <c r="CD106" s="155" t="str">
        <f>IF('Itemized Order'!CD109="","",'Itemized Order'!CD109)</f>
        <v/>
      </c>
      <c r="CE106" s="155" t="str">
        <f>IF('Itemized Order'!CE109="","",'Itemized Order'!CE109)</f>
        <v/>
      </c>
    </row>
    <row r="107" spans="1:83" x14ac:dyDescent="0.3">
      <c r="A107" s="155" t="str">
        <f>IF('Itemized Order'!A110="","",'Itemized Order'!A110)</f>
        <v/>
      </c>
      <c r="B107" s="155" t="str">
        <f>IF('Itemized Order'!B110="","",'Itemized Order'!B110)</f>
        <v/>
      </c>
      <c r="C107" s="155" t="str">
        <f>IF('Itemized Order'!C110="","",'Itemized Order'!C110)</f>
        <v/>
      </c>
      <c r="D107" s="155" t="str">
        <f>IF('Itemized Order'!D110="","",'Itemized Order'!D110)</f>
        <v/>
      </c>
      <c r="E107" s="183" t="str">
        <f>IF('Itemized Order'!E110="","",'Itemized Order'!E110)</f>
        <v/>
      </c>
      <c r="G107" s="155" t="str">
        <f>IF('Itemized Order'!G110="","",'Itemized Order'!G110)</f>
        <v/>
      </c>
      <c r="H107" s="155" t="str">
        <f>IF('Itemized Order'!H110="","",'Itemized Order'!H110)</f>
        <v/>
      </c>
      <c r="I107" s="155" t="str">
        <f>IF('Itemized Order'!I110="","",'Itemized Order'!I110)</f>
        <v/>
      </c>
      <c r="J107" s="155" t="str">
        <f>IF('Itemized Order'!J110="","",'Itemized Order'!J110)</f>
        <v/>
      </c>
      <c r="K107" s="155" t="str">
        <f>IF('Itemized Order'!K110="","",'Itemized Order'!K110)</f>
        <v/>
      </c>
      <c r="M107" s="155" t="str">
        <f>IF('Itemized Order'!M110="","",'Itemized Order'!M110)</f>
        <v/>
      </c>
      <c r="N107" s="155" t="str">
        <f>IF('Itemized Order'!N110="","",'Itemized Order'!N110)</f>
        <v/>
      </c>
      <c r="O107" s="155" t="str">
        <f>IF('Itemized Order'!O110="","",'Itemized Order'!O110)</f>
        <v/>
      </c>
      <c r="P107" s="155" t="str">
        <f>IF('Itemized Order'!P110="","",'Itemized Order'!P110)</f>
        <v/>
      </c>
      <c r="Q107" s="155" t="str">
        <f>IF('Itemized Order'!Q110="","",'Itemized Order'!Q110)</f>
        <v/>
      </c>
      <c r="S107" s="155" t="str">
        <f>IF('Itemized Order'!S110="","",'Itemized Order'!S110)</f>
        <v/>
      </c>
      <c r="T107" s="155" t="str">
        <f>IF('Itemized Order'!T110="","",'Itemized Order'!T110)</f>
        <v/>
      </c>
      <c r="U107" s="155" t="str">
        <f>IF('Itemized Order'!U110="","",'Itemized Order'!U110)</f>
        <v/>
      </c>
      <c r="V107" s="155" t="str">
        <f>IF('Itemized Order'!V110="","",'Itemized Order'!V110)</f>
        <v/>
      </c>
      <c r="W107" s="155" t="str">
        <f>IF('Itemized Order'!W110="","",'Itemized Order'!W110)</f>
        <v/>
      </c>
      <c r="Y107" s="155" t="str">
        <f>IF('Itemized Order'!Y110="","",'Itemized Order'!Y110)</f>
        <v/>
      </c>
      <c r="Z107" s="155" t="str">
        <f>IF('Itemized Order'!Z110="","",'Itemized Order'!Z110)</f>
        <v/>
      </c>
      <c r="AA107" s="155" t="str">
        <f>IF('Itemized Order'!AA110="","",'Itemized Order'!AA110)</f>
        <v/>
      </c>
      <c r="AB107" s="155" t="str">
        <f>IF('Itemized Order'!AB110="","",'Itemized Order'!AB110)</f>
        <v/>
      </c>
      <c r="AC107" s="155" t="str">
        <f>IF('Itemized Order'!AC110="","",'Itemized Order'!AC110)</f>
        <v/>
      </c>
      <c r="AE107" s="155" t="str">
        <f>IF('Itemized Order'!AE110="","",'Itemized Order'!AE110)</f>
        <v/>
      </c>
      <c r="AF107" s="155" t="str">
        <f>IF('Itemized Order'!AF110="","",'Itemized Order'!AF110)</f>
        <v/>
      </c>
      <c r="AG107" s="155" t="str">
        <f>IF('Itemized Order'!AG110="","",'Itemized Order'!AG110)</f>
        <v/>
      </c>
      <c r="AH107" s="155" t="str">
        <f>IF('Itemized Order'!AH110="","",'Itemized Order'!AH110)</f>
        <v/>
      </c>
      <c r="AI107" s="155" t="str">
        <f>IF('Itemized Order'!AI110="","",'Itemized Order'!AI110)</f>
        <v/>
      </c>
      <c r="AK107" s="155" t="str">
        <f>IF('Itemized Order'!AK110="","",'Itemized Order'!AK110)</f>
        <v/>
      </c>
      <c r="AL107" s="155" t="str">
        <f>IF('Itemized Order'!AL110="","",'Itemized Order'!AL110)</f>
        <v/>
      </c>
      <c r="AM107" s="155" t="str">
        <f>IF('Itemized Order'!AM110="","",'Itemized Order'!AM110)</f>
        <v/>
      </c>
      <c r="AN107" s="155" t="str">
        <f>IF('Itemized Order'!AN110="","",'Itemized Order'!AN110)</f>
        <v/>
      </c>
      <c r="AO107" s="155" t="str">
        <f>IF('Itemized Order'!AO110="","",'Itemized Order'!AO110)</f>
        <v/>
      </c>
      <c r="AQ107" s="155" t="str">
        <f>IF('Itemized Order'!AQ110="","",'Itemized Order'!AQ110)</f>
        <v/>
      </c>
      <c r="AR107" s="155" t="str">
        <f>IF('Itemized Order'!AR110="","",'Itemized Order'!AR110)</f>
        <v/>
      </c>
      <c r="AS107" s="155" t="str">
        <f>IF('Itemized Order'!AS110="","",'Itemized Order'!AS110)</f>
        <v/>
      </c>
      <c r="AT107" s="155" t="str">
        <f>IF('Itemized Order'!AT110="","",'Itemized Order'!AT110)</f>
        <v/>
      </c>
      <c r="AU107" s="155" t="str">
        <f>IF('Itemized Order'!AU110="","",'Itemized Order'!AU110)</f>
        <v/>
      </c>
      <c r="AW107" s="155" t="str">
        <f>IF('Itemized Order'!AW110="","",'Itemized Order'!AW110)</f>
        <v/>
      </c>
      <c r="AX107" s="155" t="str">
        <f>IF('Itemized Order'!AX110="","",'Itemized Order'!AX110)</f>
        <v/>
      </c>
      <c r="AY107" s="155" t="str">
        <f>IF('Itemized Order'!AY110="","",'Itemized Order'!AY110)</f>
        <v/>
      </c>
      <c r="AZ107" s="155" t="str">
        <f>IF('Itemized Order'!AZ110="","",'Itemized Order'!AZ110)</f>
        <v/>
      </c>
      <c r="BA107" s="155" t="str">
        <f>IF('Itemized Order'!BA110="","",'Itemized Order'!BA110)</f>
        <v/>
      </c>
      <c r="BC107" s="155" t="str">
        <f>IF('Itemized Order'!BC110="","",'Itemized Order'!BC110)</f>
        <v/>
      </c>
      <c r="BD107" s="155" t="str">
        <f>IF('Itemized Order'!BD110="","",'Itemized Order'!BD110)</f>
        <v/>
      </c>
      <c r="BE107" s="155" t="str">
        <f>IF('Itemized Order'!BE110="","",'Itemized Order'!BE110)</f>
        <v/>
      </c>
      <c r="BF107" s="155" t="str">
        <f>IF('Itemized Order'!BF110="","",'Itemized Order'!BF110)</f>
        <v/>
      </c>
      <c r="BG107" s="155" t="str">
        <f>IF('Itemized Order'!BG110="","",'Itemized Order'!BG110)</f>
        <v/>
      </c>
      <c r="BI107" s="155" t="str">
        <f>IF('Itemized Order'!BI110="","",'Itemized Order'!BI110)</f>
        <v/>
      </c>
      <c r="BJ107" s="155" t="str">
        <f>IF('Itemized Order'!BJ110="","",'Itemized Order'!BJ110)</f>
        <v/>
      </c>
      <c r="BK107" s="155" t="str">
        <f>IF('Itemized Order'!BK110="","",'Itemized Order'!BK110)</f>
        <v/>
      </c>
      <c r="BL107" s="155" t="str">
        <f>IF('Itemized Order'!BL110="","",'Itemized Order'!BL110)</f>
        <v/>
      </c>
      <c r="BM107" s="155" t="str">
        <f>IF('Itemized Order'!BM110="","",'Itemized Order'!BM110)</f>
        <v/>
      </c>
      <c r="BO107" s="155" t="str">
        <f>IF('Itemized Order'!BO110="","",'Itemized Order'!BO110)</f>
        <v/>
      </c>
      <c r="BP107" s="155" t="str">
        <f>IF('Itemized Order'!BP110="","",'Itemized Order'!BP110)</f>
        <v/>
      </c>
      <c r="BQ107" s="155" t="str">
        <f>IF('Itemized Order'!BQ110="","",'Itemized Order'!BQ110)</f>
        <v/>
      </c>
      <c r="BR107" s="155" t="str">
        <f>IF('Itemized Order'!BR110="","",'Itemized Order'!BR110)</f>
        <v/>
      </c>
      <c r="BS107" s="155" t="str">
        <f>IF('Itemized Order'!BS110="","",'Itemized Order'!BS110)</f>
        <v/>
      </c>
      <c r="BU107" s="155" t="str">
        <f>IF('Itemized Order'!BU110="","",'Itemized Order'!BU110)</f>
        <v/>
      </c>
      <c r="BV107" s="155" t="str">
        <f>IF('Itemized Order'!BV110="","",'Itemized Order'!BV110)</f>
        <v/>
      </c>
      <c r="BW107" s="155" t="str">
        <f>IF('Itemized Order'!BW110="","",'Itemized Order'!BW110)</f>
        <v/>
      </c>
      <c r="BX107" s="155" t="str">
        <f>IF('Itemized Order'!BX110="","",'Itemized Order'!BX110)</f>
        <v/>
      </c>
      <c r="BY107" s="155" t="str">
        <f>IF('Itemized Order'!BY110="","",'Itemized Order'!BY110)</f>
        <v/>
      </c>
      <c r="CA107" s="155" t="str">
        <f>IF('Itemized Order'!CA110="","",'Itemized Order'!CA110)</f>
        <v/>
      </c>
      <c r="CB107" s="155" t="str">
        <f>IF('Itemized Order'!CB110="","",'Itemized Order'!CB110)</f>
        <v/>
      </c>
      <c r="CC107" s="155" t="str">
        <f>IF('Itemized Order'!CC110="","",'Itemized Order'!CC110)</f>
        <v/>
      </c>
      <c r="CD107" s="155" t="str">
        <f>IF('Itemized Order'!CD110="","",'Itemized Order'!CD110)</f>
        <v/>
      </c>
      <c r="CE107" s="155" t="str">
        <f>IF('Itemized Order'!CE110="","",'Itemized Order'!CE110)</f>
        <v/>
      </c>
    </row>
    <row r="108" spans="1:83" x14ac:dyDescent="0.3">
      <c r="A108" s="155" t="str">
        <f>IF('Itemized Order'!A111="","",'Itemized Order'!A111)</f>
        <v/>
      </c>
      <c r="B108" s="155" t="str">
        <f>IF('Itemized Order'!B111="","",'Itemized Order'!B111)</f>
        <v/>
      </c>
      <c r="C108" s="155" t="str">
        <f>IF('Itemized Order'!C111="","",'Itemized Order'!C111)</f>
        <v/>
      </c>
      <c r="D108" s="155" t="str">
        <f>IF('Itemized Order'!D111="","",'Itemized Order'!D111)</f>
        <v/>
      </c>
      <c r="E108" s="183" t="str">
        <f>IF('Itemized Order'!E111="","",'Itemized Order'!E111)</f>
        <v/>
      </c>
      <c r="G108" s="155" t="str">
        <f>IF('Itemized Order'!G111="","",'Itemized Order'!G111)</f>
        <v/>
      </c>
      <c r="H108" s="155" t="str">
        <f>IF('Itemized Order'!H111="","",'Itemized Order'!H111)</f>
        <v/>
      </c>
      <c r="I108" s="155" t="str">
        <f>IF('Itemized Order'!I111="","",'Itemized Order'!I111)</f>
        <v/>
      </c>
      <c r="J108" s="155" t="str">
        <f>IF('Itemized Order'!J111="","",'Itemized Order'!J111)</f>
        <v/>
      </c>
      <c r="K108" s="155" t="str">
        <f>IF('Itemized Order'!K111="","",'Itemized Order'!K111)</f>
        <v/>
      </c>
      <c r="M108" s="155" t="str">
        <f>IF('Itemized Order'!M111="","",'Itemized Order'!M111)</f>
        <v/>
      </c>
      <c r="N108" s="155" t="str">
        <f>IF('Itemized Order'!N111="","",'Itemized Order'!N111)</f>
        <v/>
      </c>
      <c r="O108" s="155" t="str">
        <f>IF('Itemized Order'!O111="","",'Itemized Order'!O111)</f>
        <v/>
      </c>
      <c r="P108" s="155" t="str">
        <f>IF('Itemized Order'!P111="","",'Itemized Order'!P111)</f>
        <v/>
      </c>
      <c r="Q108" s="155" t="str">
        <f>IF('Itemized Order'!Q111="","",'Itemized Order'!Q111)</f>
        <v/>
      </c>
      <c r="S108" s="155" t="str">
        <f>IF('Itemized Order'!S111="","",'Itemized Order'!S111)</f>
        <v/>
      </c>
      <c r="T108" s="155" t="str">
        <f>IF('Itemized Order'!T111="","",'Itemized Order'!T111)</f>
        <v/>
      </c>
      <c r="U108" s="155" t="str">
        <f>IF('Itemized Order'!U111="","",'Itemized Order'!U111)</f>
        <v/>
      </c>
      <c r="V108" s="155" t="str">
        <f>IF('Itemized Order'!V111="","",'Itemized Order'!V111)</f>
        <v/>
      </c>
      <c r="W108" s="155" t="str">
        <f>IF('Itemized Order'!W111="","",'Itemized Order'!W111)</f>
        <v/>
      </c>
      <c r="Y108" s="155" t="str">
        <f>IF('Itemized Order'!Y111="","",'Itemized Order'!Y111)</f>
        <v/>
      </c>
      <c r="Z108" s="155" t="str">
        <f>IF('Itemized Order'!Z111="","",'Itemized Order'!Z111)</f>
        <v/>
      </c>
      <c r="AA108" s="155" t="str">
        <f>IF('Itemized Order'!AA111="","",'Itemized Order'!AA111)</f>
        <v/>
      </c>
      <c r="AB108" s="155" t="str">
        <f>IF('Itemized Order'!AB111="","",'Itemized Order'!AB111)</f>
        <v/>
      </c>
      <c r="AC108" s="155" t="str">
        <f>IF('Itemized Order'!AC111="","",'Itemized Order'!AC111)</f>
        <v/>
      </c>
      <c r="AE108" s="155" t="str">
        <f>IF('Itemized Order'!AE111="","",'Itemized Order'!AE111)</f>
        <v/>
      </c>
      <c r="AF108" s="155" t="str">
        <f>IF('Itemized Order'!AF111="","",'Itemized Order'!AF111)</f>
        <v/>
      </c>
      <c r="AG108" s="155" t="str">
        <f>IF('Itemized Order'!AG111="","",'Itemized Order'!AG111)</f>
        <v/>
      </c>
      <c r="AH108" s="155" t="str">
        <f>IF('Itemized Order'!AH111="","",'Itemized Order'!AH111)</f>
        <v/>
      </c>
      <c r="AI108" s="155" t="str">
        <f>IF('Itemized Order'!AI111="","",'Itemized Order'!AI111)</f>
        <v/>
      </c>
      <c r="AK108" s="155" t="str">
        <f>IF('Itemized Order'!AK111="","",'Itemized Order'!AK111)</f>
        <v/>
      </c>
      <c r="AL108" s="155" t="str">
        <f>IF('Itemized Order'!AL111="","",'Itemized Order'!AL111)</f>
        <v/>
      </c>
      <c r="AM108" s="155" t="str">
        <f>IF('Itemized Order'!AM111="","",'Itemized Order'!AM111)</f>
        <v/>
      </c>
      <c r="AN108" s="155" t="str">
        <f>IF('Itemized Order'!AN111="","",'Itemized Order'!AN111)</f>
        <v/>
      </c>
      <c r="AO108" s="155" t="str">
        <f>IF('Itemized Order'!AO111="","",'Itemized Order'!AO111)</f>
        <v/>
      </c>
      <c r="AQ108" s="155" t="str">
        <f>IF('Itemized Order'!AQ111="","",'Itemized Order'!AQ111)</f>
        <v/>
      </c>
      <c r="AR108" s="155" t="str">
        <f>IF('Itemized Order'!AR111="","",'Itemized Order'!AR111)</f>
        <v/>
      </c>
      <c r="AS108" s="155" t="str">
        <f>IF('Itemized Order'!AS111="","",'Itemized Order'!AS111)</f>
        <v/>
      </c>
      <c r="AT108" s="155" t="str">
        <f>IF('Itemized Order'!AT111="","",'Itemized Order'!AT111)</f>
        <v/>
      </c>
      <c r="AU108" s="155" t="str">
        <f>IF('Itemized Order'!AU111="","",'Itemized Order'!AU111)</f>
        <v/>
      </c>
      <c r="AW108" s="155" t="str">
        <f>IF('Itemized Order'!AW111="","",'Itemized Order'!AW111)</f>
        <v/>
      </c>
      <c r="AX108" s="155" t="str">
        <f>IF('Itemized Order'!AX111="","",'Itemized Order'!AX111)</f>
        <v/>
      </c>
      <c r="AY108" s="155" t="str">
        <f>IF('Itemized Order'!AY111="","",'Itemized Order'!AY111)</f>
        <v/>
      </c>
      <c r="AZ108" s="155" t="str">
        <f>IF('Itemized Order'!AZ111="","",'Itemized Order'!AZ111)</f>
        <v/>
      </c>
      <c r="BA108" s="155" t="str">
        <f>IF('Itemized Order'!BA111="","",'Itemized Order'!BA111)</f>
        <v/>
      </c>
      <c r="BC108" s="155" t="str">
        <f>IF('Itemized Order'!BC111="","",'Itemized Order'!BC111)</f>
        <v/>
      </c>
      <c r="BD108" s="155" t="str">
        <f>IF('Itemized Order'!BD111="","",'Itemized Order'!BD111)</f>
        <v/>
      </c>
      <c r="BE108" s="155" t="str">
        <f>IF('Itemized Order'!BE111="","",'Itemized Order'!BE111)</f>
        <v/>
      </c>
      <c r="BF108" s="155" t="str">
        <f>IF('Itemized Order'!BF111="","",'Itemized Order'!BF111)</f>
        <v/>
      </c>
      <c r="BG108" s="155" t="str">
        <f>IF('Itemized Order'!BG111="","",'Itemized Order'!BG111)</f>
        <v/>
      </c>
      <c r="BI108" s="155" t="str">
        <f>IF('Itemized Order'!BI111="","",'Itemized Order'!BI111)</f>
        <v/>
      </c>
      <c r="BJ108" s="155" t="str">
        <f>IF('Itemized Order'!BJ111="","",'Itemized Order'!BJ111)</f>
        <v/>
      </c>
      <c r="BK108" s="155" t="str">
        <f>IF('Itemized Order'!BK111="","",'Itemized Order'!BK111)</f>
        <v/>
      </c>
      <c r="BL108" s="155" t="str">
        <f>IF('Itemized Order'!BL111="","",'Itemized Order'!BL111)</f>
        <v/>
      </c>
      <c r="BM108" s="155" t="str">
        <f>IF('Itemized Order'!BM111="","",'Itemized Order'!BM111)</f>
        <v/>
      </c>
      <c r="BO108" s="155" t="str">
        <f>IF('Itemized Order'!BO111="","",'Itemized Order'!BO111)</f>
        <v/>
      </c>
      <c r="BP108" s="155" t="str">
        <f>IF('Itemized Order'!BP111="","",'Itemized Order'!BP111)</f>
        <v/>
      </c>
      <c r="BQ108" s="155" t="str">
        <f>IF('Itemized Order'!BQ111="","",'Itemized Order'!BQ111)</f>
        <v/>
      </c>
      <c r="BR108" s="155" t="str">
        <f>IF('Itemized Order'!BR111="","",'Itemized Order'!BR111)</f>
        <v/>
      </c>
      <c r="BS108" s="155" t="str">
        <f>IF('Itemized Order'!BS111="","",'Itemized Order'!BS111)</f>
        <v/>
      </c>
      <c r="BU108" s="155" t="str">
        <f>IF('Itemized Order'!BU111="","",'Itemized Order'!BU111)</f>
        <v/>
      </c>
      <c r="BV108" s="155" t="str">
        <f>IF('Itemized Order'!BV111="","",'Itemized Order'!BV111)</f>
        <v/>
      </c>
      <c r="BW108" s="155" t="str">
        <f>IF('Itemized Order'!BW111="","",'Itemized Order'!BW111)</f>
        <v/>
      </c>
      <c r="BX108" s="155" t="str">
        <f>IF('Itemized Order'!BX111="","",'Itemized Order'!BX111)</f>
        <v/>
      </c>
      <c r="BY108" s="155" t="str">
        <f>IF('Itemized Order'!BY111="","",'Itemized Order'!BY111)</f>
        <v/>
      </c>
      <c r="CA108" s="155" t="str">
        <f>IF('Itemized Order'!CA111="","",'Itemized Order'!CA111)</f>
        <v/>
      </c>
      <c r="CB108" s="155" t="str">
        <f>IF('Itemized Order'!CB111="","",'Itemized Order'!CB111)</f>
        <v/>
      </c>
      <c r="CC108" s="155" t="str">
        <f>IF('Itemized Order'!CC111="","",'Itemized Order'!CC111)</f>
        <v/>
      </c>
      <c r="CD108" s="155" t="str">
        <f>IF('Itemized Order'!CD111="","",'Itemized Order'!CD111)</f>
        <v/>
      </c>
      <c r="CE108" s="155" t="str">
        <f>IF('Itemized Order'!CE111="","",'Itemized Order'!CE111)</f>
        <v/>
      </c>
    </row>
    <row r="109" spans="1:83" x14ac:dyDescent="0.3">
      <c r="A109" s="155" t="str">
        <f>IF('Itemized Order'!A112="","",'Itemized Order'!A112)</f>
        <v/>
      </c>
      <c r="B109" s="155" t="str">
        <f>IF('Itemized Order'!B112="","",'Itemized Order'!B112)</f>
        <v/>
      </c>
      <c r="C109" s="155" t="str">
        <f>IF('Itemized Order'!C112="","",'Itemized Order'!C112)</f>
        <v/>
      </c>
      <c r="D109" s="155" t="str">
        <f>IF('Itemized Order'!D112="","",'Itemized Order'!D112)</f>
        <v/>
      </c>
      <c r="E109" s="183" t="str">
        <f>IF('Itemized Order'!E112="","",'Itemized Order'!E112)</f>
        <v/>
      </c>
      <c r="G109" s="155" t="str">
        <f>IF('Itemized Order'!G112="","",'Itemized Order'!G112)</f>
        <v/>
      </c>
      <c r="H109" s="155" t="str">
        <f>IF('Itemized Order'!H112="","",'Itemized Order'!H112)</f>
        <v/>
      </c>
      <c r="I109" s="155" t="str">
        <f>IF('Itemized Order'!I112="","",'Itemized Order'!I112)</f>
        <v/>
      </c>
      <c r="J109" s="155" t="str">
        <f>IF('Itemized Order'!J112="","",'Itemized Order'!J112)</f>
        <v/>
      </c>
      <c r="K109" s="155" t="str">
        <f>IF('Itemized Order'!K112="","",'Itemized Order'!K112)</f>
        <v/>
      </c>
      <c r="M109" s="155" t="str">
        <f>IF('Itemized Order'!M112="","",'Itemized Order'!M112)</f>
        <v/>
      </c>
      <c r="N109" s="155" t="str">
        <f>IF('Itemized Order'!N112="","",'Itemized Order'!N112)</f>
        <v/>
      </c>
      <c r="O109" s="155" t="str">
        <f>IF('Itemized Order'!O112="","",'Itemized Order'!O112)</f>
        <v/>
      </c>
      <c r="P109" s="155" t="str">
        <f>IF('Itemized Order'!P112="","",'Itemized Order'!P112)</f>
        <v/>
      </c>
      <c r="Q109" s="155" t="str">
        <f>IF('Itemized Order'!Q112="","",'Itemized Order'!Q112)</f>
        <v/>
      </c>
      <c r="S109" s="155" t="str">
        <f>IF('Itemized Order'!S112="","",'Itemized Order'!S112)</f>
        <v/>
      </c>
      <c r="T109" s="155" t="str">
        <f>IF('Itemized Order'!T112="","",'Itemized Order'!T112)</f>
        <v/>
      </c>
      <c r="U109" s="155" t="str">
        <f>IF('Itemized Order'!U112="","",'Itemized Order'!U112)</f>
        <v/>
      </c>
      <c r="V109" s="155" t="str">
        <f>IF('Itemized Order'!V112="","",'Itemized Order'!V112)</f>
        <v/>
      </c>
      <c r="W109" s="155" t="str">
        <f>IF('Itemized Order'!W112="","",'Itemized Order'!W112)</f>
        <v/>
      </c>
      <c r="Y109" s="155" t="str">
        <f>IF('Itemized Order'!Y112="","",'Itemized Order'!Y112)</f>
        <v/>
      </c>
      <c r="Z109" s="155" t="str">
        <f>IF('Itemized Order'!Z112="","",'Itemized Order'!Z112)</f>
        <v/>
      </c>
      <c r="AA109" s="155" t="str">
        <f>IF('Itemized Order'!AA112="","",'Itemized Order'!AA112)</f>
        <v/>
      </c>
      <c r="AB109" s="155" t="str">
        <f>IF('Itemized Order'!AB112="","",'Itemized Order'!AB112)</f>
        <v/>
      </c>
      <c r="AC109" s="155" t="str">
        <f>IF('Itemized Order'!AC112="","",'Itemized Order'!AC112)</f>
        <v/>
      </c>
      <c r="AE109" s="155" t="str">
        <f>IF('Itemized Order'!AE112="","",'Itemized Order'!AE112)</f>
        <v/>
      </c>
      <c r="AF109" s="155" t="str">
        <f>IF('Itemized Order'!AF112="","",'Itemized Order'!AF112)</f>
        <v/>
      </c>
      <c r="AG109" s="155" t="str">
        <f>IF('Itemized Order'!AG112="","",'Itemized Order'!AG112)</f>
        <v/>
      </c>
      <c r="AH109" s="155" t="str">
        <f>IF('Itemized Order'!AH112="","",'Itemized Order'!AH112)</f>
        <v/>
      </c>
      <c r="AI109" s="155" t="str">
        <f>IF('Itemized Order'!AI112="","",'Itemized Order'!AI112)</f>
        <v/>
      </c>
      <c r="AK109" s="155" t="str">
        <f>IF('Itemized Order'!AK112="","",'Itemized Order'!AK112)</f>
        <v/>
      </c>
      <c r="AL109" s="155" t="str">
        <f>IF('Itemized Order'!AL112="","",'Itemized Order'!AL112)</f>
        <v/>
      </c>
      <c r="AM109" s="155" t="str">
        <f>IF('Itemized Order'!AM112="","",'Itemized Order'!AM112)</f>
        <v/>
      </c>
      <c r="AN109" s="155" t="str">
        <f>IF('Itemized Order'!AN112="","",'Itemized Order'!AN112)</f>
        <v/>
      </c>
      <c r="AO109" s="155" t="str">
        <f>IF('Itemized Order'!AO112="","",'Itemized Order'!AO112)</f>
        <v/>
      </c>
      <c r="AQ109" s="155" t="str">
        <f>IF('Itemized Order'!AQ112="","",'Itemized Order'!AQ112)</f>
        <v/>
      </c>
      <c r="AR109" s="155" t="str">
        <f>IF('Itemized Order'!AR112="","",'Itemized Order'!AR112)</f>
        <v/>
      </c>
      <c r="AS109" s="155" t="str">
        <f>IF('Itemized Order'!AS112="","",'Itemized Order'!AS112)</f>
        <v/>
      </c>
      <c r="AT109" s="155" t="str">
        <f>IF('Itemized Order'!AT112="","",'Itemized Order'!AT112)</f>
        <v/>
      </c>
      <c r="AU109" s="155" t="str">
        <f>IF('Itemized Order'!AU112="","",'Itemized Order'!AU112)</f>
        <v/>
      </c>
      <c r="AW109" s="155" t="str">
        <f>IF('Itemized Order'!AW112="","",'Itemized Order'!AW112)</f>
        <v/>
      </c>
      <c r="AX109" s="155" t="str">
        <f>IF('Itemized Order'!AX112="","",'Itemized Order'!AX112)</f>
        <v/>
      </c>
      <c r="AY109" s="155" t="str">
        <f>IF('Itemized Order'!AY112="","",'Itemized Order'!AY112)</f>
        <v/>
      </c>
      <c r="AZ109" s="155" t="str">
        <f>IF('Itemized Order'!AZ112="","",'Itemized Order'!AZ112)</f>
        <v/>
      </c>
      <c r="BA109" s="155" t="str">
        <f>IF('Itemized Order'!BA112="","",'Itemized Order'!BA112)</f>
        <v/>
      </c>
      <c r="BC109" s="155" t="str">
        <f>IF('Itemized Order'!BC112="","",'Itemized Order'!BC112)</f>
        <v/>
      </c>
      <c r="BD109" s="155" t="str">
        <f>IF('Itemized Order'!BD112="","",'Itemized Order'!BD112)</f>
        <v/>
      </c>
      <c r="BE109" s="155" t="str">
        <f>IF('Itemized Order'!BE112="","",'Itemized Order'!BE112)</f>
        <v/>
      </c>
      <c r="BF109" s="155" t="str">
        <f>IF('Itemized Order'!BF112="","",'Itemized Order'!BF112)</f>
        <v/>
      </c>
      <c r="BG109" s="155" t="str">
        <f>IF('Itemized Order'!BG112="","",'Itemized Order'!BG112)</f>
        <v/>
      </c>
      <c r="BI109" s="155" t="str">
        <f>IF('Itemized Order'!BI112="","",'Itemized Order'!BI112)</f>
        <v/>
      </c>
      <c r="BJ109" s="155" t="str">
        <f>IF('Itemized Order'!BJ112="","",'Itemized Order'!BJ112)</f>
        <v/>
      </c>
      <c r="BK109" s="155" t="str">
        <f>IF('Itemized Order'!BK112="","",'Itemized Order'!BK112)</f>
        <v/>
      </c>
      <c r="BL109" s="155" t="str">
        <f>IF('Itemized Order'!BL112="","",'Itemized Order'!BL112)</f>
        <v/>
      </c>
      <c r="BM109" s="155" t="str">
        <f>IF('Itemized Order'!BM112="","",'Itemized Order'!BM112)</f>
        <v/>
      </c>
      <c r="BO109" s="155" t="str">
        <f>IF('Itemized Order'!BO112="","",'Itemized Order'!BO112)</f>
        <v/>
      </c>
      <c r="BP109" s="155" t="str">
        <f>IF('Itemized Order'!BP112="","",'Itemized Order'!BP112)</f>
        <v/>
      </c>
      <c r="BQ109" s="155" t="str">
        <f>IF('Itemized Order'!BQ112="","",'Itemized Order'!BQ112)</f>
        <v/>
      </c>
      <c r="BR109" s="155" t="str">
        <f>IF('Itemized Order'!BR112="","",'Itemized Order'!BR112)</f>
        <v/>
      </c>
      <c r="BS109" s="155" t="str">
        <f>IF('Itemized Order'!BS112="","",'Itemized Order'!BS112)</f>
        <v/>
      </c>
      <c r="BU109" s="155" t="str">
        <f>IF('Itemized Order'!BU112="","",'Itemized Order'!BU112)</f>
        <v/>
      </c>
      <c r="BV109" s="155" t="str">
        <f>IF('Itemized Order'!BV112="","",'Itemized Order'!BV112)</f>
        <v/>
      </c>
      <c r="BW109" s="155" t="str">
        <f>IF('Itemized Order'!BW112="","",'Itemized Order'!BW112)</f>
        <v/>
      </c>
      <c r="BX109" s="155" t="str">
        <f>IF('Itemized Order'!BX112="","",'Itemized Order'!BX112)</f>
        <v/>
      </c>
      <c r="BY109" s="155" t="str">
        <f>IF('Itemized Order'!BY112="","",'Itemized Order'!BY112)</f>
        <v/>
      </c>
      <c r="CA109" s="155" t="str">
        <f>IF('Itemized Order'!CA112="","",'Itemized Order'!CA112)</f>
        <v/>
      </c>
      <c r="CB109" s="155" t="str">
        <f>IF('Itemized Order'!CB112="","",'Itemized Order'!CB112)</f>
        <v/>
      </c>
      <c r="CC109" s="155" t="str">
        <f>IF('Itemized Order'!CC112="","",'Itemized Order'!CC112)</f>
        <v/>
      </c>
      <c r="CD109" s="155" t="str">
        <f>IF('Itemized Order'!CD112="","",'Itemized Order'!CD112)</f>
        <v/>
      </c>
      <c r="CE109" s="155" t="str">
        <f>IF('Itemized Order'!CE112="","",'Itemized Order'!CE112)</f>
        <v/>
      </c>
    </row>
    <row r="110" spans="1:83" x14ac:dyDescent="0.3">
      <c r="A110" s="155" t="str">
        <f>IF('Itemized Order'!A113="","",'Itemized Order'!A113)</f>
        <v/>
      </c>
      <c r="B110" s="155" t="str">
        <f>IF('Itemized Order'!B113="","",'Itemized Order'!B113)</f>
        <v/>
      </c>
      <c r="C110" s="155" t="str">
        <f>IF('Itemized Order'!C113="","",'Itemized Order'!C113)</f>
        <v/>
      </c>
      <c r="D110" s="155" t="str">
        <f>IF('Itemized Order'!D113="","",'Itemized Order'!D113)</f>
        <v/>
      </c>
      <c r="E110" s="183" t="str">
        <f>IF('Itemized Order'!E113="","",'Itemized Order'!E113)</f>
        <v/>
      </c>
      <c r="G110" s="155" t="str">
        <f>IF('Itemized Order'!G113="","",'Itemized Order'!G113)</f>
        <v/>
      </c>
      <c r="H110" s="155" t="str">
        <f>IF('Itemized Order'!H113="","",'Itemized Order'!H113)</f>
        <v/>
      </c>
      <c r="I110" s="155" t="str">
        <f>IF('Itemized Order'!I113="","",'Itemized Order'!I113)</f>
        <v/>
      </c>
      <c r="J110" s="155" t="str">
        <f>IF('Itemized Order'!J113="","",'Itemized Order'!J113)</f>
        <v/>
      </c>
      <c r="K110" s="155" t="str">
        <f>IF('Itemized Order'!K113="","",'Itemized Order'!K113)</f>
        <v/>
      </c>
      <c r="M110" s="155" t="str">
        <f>IF('Itemized Order'!M113="","",'Itemized Order'!M113)</f>
        <v/>
      </c>
      <c r="N110" s="155" t="str">
        <f>IF('Itemized Order'!N113="","",'Itemized Order'!N113)</f>
        <v/>
      </c>
      <c r="O110" s="155" t="str">
        <f>IF('Itemized Order'!O113="","",'Itemized Order'!O113)</f>
        <v/>
      </c>
      <c r="P110" s="155" t="str">
        <f>IF('Itemized Order'!P113="","",'Itemized Order'!P113)</f>
        <v/>
      </c>
      <c r="Q110" s="155" t="str">
        <f>IF('Itemized Order'!Q113="","",'Itemized Order'!Q113)</f>
        <v/>
      </c>
      <c r="S110" s="155" t="str">
        <f>IF('Itemized Order'!S113="","",'Itemized Order'!S113)</f>
        <v/>
      </c>
      <c r="T110" s="155" t="str">
        <f>IF('Itemized Order'!T113="","",'Itemized Order'!T113)</f>
        <v/>
      </c>
      <c r="U110" s="155" t="str">
        <f>IF('Itemized Order'!U113="","",'Itemized Order'!U113)</f>
        <v/>
      </c>
      <c r="V110" s="155" t="str">
        <f>IF('Itemized Order'!V113="","",'Itemized Order'!V113)</f>
        <v/>
      </c>
      <c r="W110" s="155" t="str">
        <f>IF('Itemized Order'!W113="","",'Itemized Order'!W113)</f>
        <v/>
      </c>
      <c r="Y110" s="155" t="str">
        <f>IF('Itemized Order'!Y113="","",'Itemized Order'!Y113)</f>
        <v/>
      </c>
      <c r="Z110" s="155" t="str">
        <f>IF('Itemized Order'!Z113="","",'Itemized Order'!Z113)</f>
        <v/>
      </c>
      <c r="AA110" s="155" t="str">
        <f>IF('Itemized Order'!AA113="","",'Itemized Order'!AA113)</f>
        <v/>
      </c>
      <c r="AB110" s="155" t="str">
        <f>IF('Itemized Order'!AB113="","",'Itemized Order'!AB113)</f>
        <v/>
      </c>
      <c r="AC110" s="155" t="str">
        <f>IF('Itemized Order'!AC113="","",'Itemized Order'!AC113)</f>
        <v/>
      </c>
      <c r="AE110" s="155" t="str">
        <f>IF('Itemized Order'!AE113="","",'Itemized Order'!AE113)</f>
        <v/>
      </c>
      <c r="AF110" s="155" t="str">
        <f>IF('Itemized Order'!AF113="","",'Itemized Order'!AF113)</f>
        <v/>
      </c>
      <c r="AG110" s="155" t="str">
        <f>IF('Itemized Order'!AG113="","",'Itemized Order'!AG113)</f>
        <v/>
      </c>
      <c r="AH110" s="155" t="str">
        <f>IF('Itemized Order'!AH113="","",'Itemized Order'!AH113)</f>
        <v/>
      </c>
      <c r="AI110" s="155" t="str">
        <f>IF('Itemized Order'!AI113="","",'Itemized Order'!AI113)</f>
        <v/>
      </c>
      <c r="AK110" s="155" t="str">
        <f>IF('Itemized Order'!AK113="","",'Itemized Order'!AK113)</f>
        <v/>
      </c>
      <c r="AL110" s="155" t="str">
        <f>IF('Itemized Order'!AL113="","",'Itemized Order'!AL113)</f>
        <v/>
      </c>
      <c r="AM110" s="155" t="str">
        <f>IF('Itemized Order'!AM113="","",'Itemized Order'!AM113)</f>
        <v/>
      </c>
      <c r="AN110" s="155" t="str">
        <f>IF('Itemized Order'!AN113="","",'Itemized Order'!AN113)</f>
        <v/>
      </c>
      <c r="AO110" s="155" t="str">
        <f>IF('Itemized Order'!AO113="","",'Itemized Order'!AO113)</f>
        <v/>
      </c>
      <c r="AQ110" s="155" t="str">
        <f>IF('Itemized Order'!AQ113="","",'Itemized Order'!AQ113)</f>
        <v/>
      </c>
      <c r="AR110" s="155" t="str">
        <f>IF('Itemized Order'!AR113="","",'Itemized Order'!AR113)</f>
        <v/>
      </c>
      <c r="AS110" s="155" t="str">
        <f>IF('Itemized Order'!AS113="","",'Itemized Order'!AS113)</f>
        <v/>
      </c>
      <c r="AT110" s="155" t="str">
        <f>IF('Itemized Order'!AT113="","",'Itemized Order'!AT113)</f>
        <v/>
      </c>
      <c r="AU110" s="155" t="str">
        <f>IF('Itemized Order'!AU113="","",'Itemized Order'!AU113)</f>
        <v/>
      </c>
      <c r="AW110" s="155" t="str">
        <f>IF('Itemized Order'!AW113="","",'Itemized Order'!AW113)</f>
        <v/>
      </c>
      <c r="AX110" s="155" t="str">
        <f>IF('Itemized Order'!AX113="","",'Itemized Order'!AX113)</f>
        <v/>
      </c>
      <c r="AY110" s="155" t="str">
        <f>IF('Itemized Order'!AY113="","",'Itemized Order'!AY113)</f>
        <v/>
      </c>
      <c r="AZ110" s="155" t="str">
        <f>IF('Itemized Order'!AZ113="","",'Itemized Order'!AZ113)</f>
        <v/>
      </c>
      <c r="BA110" s="155" t="str">
        <f>IF('Itemized Order'!BA113="","",'Itemized Order'!BA113)</f>
        <v/>
      </c>
      <c r="BC110" s="155" t="str">
        <f>IF('Itemized Order'!BC113="","",'Itemized Order'!BC113)</f>
        <v/>
      </c>
      <c r="BD110" s="155" t="str">
        <f>IF('Itemized Order'!BD113="","",'Itemized Order'!BD113)</f>
        <v/>
      </c>
      <c r="BE110" s="155" t="str">
        <f>IF('Itemized Order'!BE113="","",'Itemized Order'!BE113)</f>
        <v/>
      </c>
      <c r="BF110" s="155" t="str">
        <f>IF('Itemized Order'!BF113="","",'Itemized Order'!BF113)</f>
        <v/>
      </c>
      <c r="BG110" s="155" t="str">
        <f>IF('Itemized Order'!BG113="","",'Itemized Order'!BG113)</f>
        <v/>
      </c>
      <c r="BI110" s="155" t="str">
        <f>IF('Itemized Order'!BI113="","",'Itemized Order'!BI113)</f>
        <v/>
      </c>
      <c r="BJ110" s="155" t="str">
        <f>IF('Itemized Order'!BJ113="","",'Itemized Order'!BJ113)</f>
        <v/>
      </c>
      <c r="BK110" s="155" t="str">
        <f>IF('Itemized Order'!BK113="","",'Itemized Order'!BK113)</f>
        <v/>
      </c>
      <c r="BL110" s="155" t="str">
        <f>IF('Itemized Order'!BL113="","",'Itemized Order'!BL113)</f>
        <v/>
      </c>
      <c r="BM110" s="155" t="str">
        <f>IF('Itemized Order'!BM113="","",'Itemized Order'!BM113)</f>
        <v/>
      </c>
      <c r="BO110" s="155" t="str">
        <f>IF('Itemized Order'!BO113="","",'Itemized Order'!BO113)</f>
        <v/>
      </c>
      <c r="BP110" s="155" t="str">
        <f>IF('Itemized Order'!BP113="","",'Itemized Order'!BP113)</f>
        <v/>
      </c>
      <c r="BQ110" s="155" t="str">
        <f>IF('Itemized Order'!BQ113="","",'Itemized Order'!BQ113)</f>
        <v/>
      </c>
      <c r="BR110" s="155" t="str">
        <f>IF('Itemized Order'!BR113="","",'Itemized Order'!BR113)</f>
        <v/>
      </c>
      <c r="BS110" s="155" t="str">
        <f>IF('Itemized Order'!BS113="","",'Itemized Order'!BS113)</f>
        <v/>
      </c>
      <c r="BU110" s="155" t="str">
        <f>IF('Itemized Order'!BU113="","",'Itemized Order'!BU113)</f>
        <v/>
      </c>
      <c r="BV110" s="155" t="str">
        <f>IF('Itemized Order'!BV113="","",'Itemized Order'!BV113)</f>
        <v/>
      </c>
      <c r="BW110" s="155" t="str">
        <f>IF('Itemized Order'!BW113="","",'Itemized Order'!BW113)</f>
        <v/>
      </c>
      <c r="BX110" s="155" t="str">
        <f>IF('Itemized Order'!BX113="","",'Itemized Order'!BX113)</f>
        <v/>
      </c>
      <c r="BY110" s="155" t="str">
        <f>IF('Itemized Order'!BY113="","",'Itemized Order'!BY113)</f>
        <v/>
      </c>
      <c r="CA110" s="155" t="str">
        <f>IF('Itemized Order'!CA113="","",'Itemized Order'!CA113)</f>
        <v/>
      </c>
      <c r="CB110" s="155" t="str">
        <f>IF('Itemized Order'!CB113="","",'Itemized Order'!CB113)</f>
        <v/>
      </c>
      <c r="CC110" s="155" t="str">
        <f>IF('Itemized Order'!CC113="","",'Itemized Order'!CC113)</f>
        <v/>
      </c>
      <c r="CD110" s="155" t="str">
        <f>IF('Itemized Order'!CD113="","",'Itemized Order'!CD113)</f>
        <v/>
      </c>
      <c r="CE110" s="155" t="str">
        <f>IF('Itemized Order'!CE113="","",'Itemized Order'!CE113)</f>
        <v/>
      </c>
    </row>
    <row r="111" spans="1:83" x14ac:dyDescent="0.3">
      <c r="A111" s="155" t="str">
        <f>IF('Itemized Order'!A114="","",'Itemized Order'!A114)</f>
        <v/>
      </c>
      <c r="B111" s="155" t="str">
        <f>IF('Itemized Order'!B114="","",'Itemized Order'!B114)</f>
        <v/>
      </c>
      <c r="C111" s="155" t="str">
        <f>IF('Itemized Order'!C114="","",'Itemized Order'!C114)</f>
        <v/>
      </c>
      <c r="D111" s="155" t="str">
        <f>IF('Itemized Order'!D114="","",'Itemized Order'!D114)</f>
        <v/>
      </c>
      <c r="E111" s="183" t="str">
        <f>IF('Itemized Order'!E114="","",'Itemized Order'!E114)</f>
        <v/>
      </c>
      <c r="G111" s="155" t="str">
        <f>IF('Itemized Order'!G114="","",'Itemized Order'!G114)</f>
        <v/>
      </c>
      <c r="H111" s="155" t="str">
        <f>IF('Itemized Order'!H114="","",'Itemized Order'!H114)</f>
        <v/>
      </c>
      <c r="I111" s="155" t="str">
        <f>IF('Itemized Order'!I114="","",'Itemized Order'!I114)</f>
        <v/>
      </c>
      <c r="J111" s="155" t="str">
        <f>IF('Itemized Order'!J114="","",'Itemized Order'!J114)</f>
        <v/>
      </c>
      <c r="K111" s="155" t="str">
        <f>IF('Itemized Order'!K114="","",'Itemized Order'!K114)</f>
        <v/>
      </c>
      <c r="M111" s="155" t="str">
        <f>IF('Itemized Order'!M114="","",'Itemized Order'!M114)</f>
        <v/>
      </c>
      <c r="N111" s="155" t="str">
        <f>IF('Itemized Order'!N114="","",'Itemized Order'!N114)</f>
        <v/>
      </c>
      <c r="O111" s="155" t="str">
        <f>IF('Itemized Order'!O114="","",'Itemized Order'!O114)</f>
        <v/>
      </c>
      <c r="P111" s="155" t="str">
        <f>IF('Itemized Order'!P114="","",'Itemized Order'!P114)</f>
        <v/>
      </c>
      <c r="Q111" s="155" t="str">
        <f>IF('Itemized Order'!Q114="","",'Itemized Order'!Q114)</f>
        <v/>
      </c>
      <c r="S111" s="155" t="str">
        <f>IF('Itemized Order'!S114="","",'Itemized Order'!S114)</f>
        <v/>
      </c>
      <c r="T111" s="155" t="str">
        <f>IF('Itemized Order'!T114="","",'Itemized Order'!T114)</f>
        <v/>
      </c>
      <c r="U111" s="155" t="str">
        <f>IF('Itemized Order'!U114="","",'Itemized Order'!U114)</f>
        <v/>
      </c>
      <c r="V111" s="155" t="str">
        <f>IF('Itemized Order'!V114="","",'Itemized Order'!V114)</f>
        <v/>
      </c>
      <c r="W111" s="155" t="str">
        <f>IF('Itemized Order'!W114="","",'Itemized Order'!W114)</f>
        <v/>
      </c>
      <c r="Y111" s="155" t="str">
        <f>IF('Itemized Order'!Y114="","",'Itemized Order'!Y114)</f>
        <v/>
      </c>
      <c r="Z111" s="155" t="str">
        <f>IF('Itemized Order'!Z114="","",'Itemized Order'!Z114)</f>
        <v/>
      </c>
      <c r="AA111" s="155" t="str">
        <f>IF('Itemized Order'!AA114="","",'Itemized Order'!AA114)</f>
        <v/>
      </c>
      <c r="AB111" s="155" t="str">
        <f>IF('Itemized Order'!AB114="","",'Itemized Order'!AB114)</f>
        <v/>
      </c>
      <c r="AC111" s="155" t="str">
        <f>IF('Itemized Order'!AC114="","",'Itemized Order'!AC114)</f>
        <v/>
      </c>
      <c r="AE111" s="155" t="str">
        <f>IF('Itemized Order'!AE114="","",'Itemized Order'!AE114)</f>
        <v/>
      </c>
      <c r="AF111" s="155" t="str">
        <f>IF('Itemized Order'!AF114="","",'Itemized Order'!AF114)</f>
        <v/>
      </c>
      <c r="AG111" s="155" t="str">
        <f>IF('Itemized Order'!AG114="","",'Itemized Order'!AG114)</f>
        <v/>
      </c>
      <c r="AH111" s="155" t="str">
        <f>IF('Itemized Order'!AH114="","",'Itemized Order'!AH114)</f>
        <v/>
      </c>
      <c r="AI111" s="155" t="str">
        <f>IF('Itemized Order'!AI114="","",'Itemized Order'!AI114)</f>
        <v/>
      </c>
      <c r="AK111" s="155" t="str">
        <f>IF('Itemized Order'!AK114="","",'Itemized Order'!AK114)</f>
        <v/>
      </c>
      <c r="AL111" s="155" t="str">
        <f>IF('Itemized Order'!AL114="","",'Itemized Order'!AL114)</f>
        <v/>
      </c>
      <c r="AM111" s="155" t="str">
        <f>IF('Itemized Order'!AM114="","",'Itemized Order'!AM114)</f>
        <v/>
      </c>
      <c r="AN111" s="155" t="str">
        <f>IF('Itemized Order'!AN114="","",'Itemized Order'!AN114)</f>
        <v/>
      </c>
      <c r="AO111" s="155" t="str">
        <f>IF('Itemized Order'!AO114="","",'Itemized Order'!AO114)</f>
        <v/>
      </c>
      <c r="AQ111" s="155" t="str">
        <f>IF('Itemized Order'!AQ114="","",'Itemized Order'!AQ114)</f>
        <v/>
      </c>
      <c r="AR111" s="155" t="str">
        <f>IF('Itemized Order'!AR114="","",'Itemized Order'!AR114)</f>
        <v/>
      </c>
      <c r="AS111" s="155" t="str">
        <f>IF('Itemized Order'!AS114="","",'Itemized Order'!AS114)</f>
        <v/>
      </c>
      <c r="AT111" s="155" t="str">
        <f>IF('Itemized Order'!AT114="","",'Itemized Order'!AT114)</f>
        <v/>
      </c>
      <c r="AU111" s="155" t="str">
        <f>IF('Itemized Order'!AU114="","",'Itemized Order'!AU114)</f>
        <v/>
      </c>
      <c r="AW111" s="155" t="str">
        <f>IF('Itemized Order'!AW114="","",'Itemized Order'!AW114)</f>
        <v/>
      </c>
      <c r="AX111" s="155" t="str">
        <f>IF('Itemized Order'!AX114="","",'Itemized Order'!AX114)</f>
        <v/>
      </c>
      <c r="AY111" s="155" t="str">
        <f>IF('Itemized Order'!AY114="","",'Itemized Order'!AY114)</f>
        <v/>
      </c>
      <c r="AZ111" s="155" t="str">
        <f>IF('Itemized Order'!AZ114="","",'Itemized Order'!AZ114)</f>
        <v/>
      </c>
      <c r="BA111" s="155" t="str">
        <f>IF('Itemized Order'!BA114="","",'Itemized Order'!BA114)</f>
        <v/>
      </c>
      <c r="BC111" s="155" t="str">
        <f>IF('Itemized Order'!BC114="","",'Itemized Order'!BC114)</f>
        <v/>
      </c>
      <c r="BD111" s="155" t="str">
        <f>IF('Itemized Order'!BD114="","",'Itemized Order'!BD114)</f>
        <v/>
      </c>
      <c r="BE111" s="155" t="str">
        <f>IF('Itemized Order'!BE114="","",'Itemized Order'!BE114)</f>
        <v/>
      </c>
      <c r="BF111" s="155" t="str">
        <f>IF('Itemized Order'!BF114="","",'Itemized Order'!BF114)</f>
        <v/>
      </c>
      <c r="BG111" s="155" t="str">
        <f>IF('Itemized Order'!BG114="","",'Itemized Order'!BG114)</f>
        <v/>
      </c>
      <c r="BI111" s="155" t="str">
        <f>IF('Itemized Order'!BI114="","",'Itemized Order'!BI114)</f>
        <v/>
      </c>
      <c r="BJ111" s="155" t="str">
        <f>IF('Itemized Order'!BJ114="","",'Itemized Order'!BJ114)</f>
        <v/>
      </c>
      <c r="BK111" s="155" t="str">
        <f>IF('Itemized Order'!BK114="","",'Itemized Order'!BK114)</f>
        <v/>
      </c>
      <c r="BL111" s="155" t="str">
        <f>IF('Itemized Order'!BL114="","",'Itemized Order'!BL114)</f>
        <v/>
      </c>
      <c r="BM111" s="155" t="str">
        <f>IF('Itemized Order'!BM114="","",'Itemized Order'!BM114)</f>
        <v/>
      </c>
      <c r="BO111" s="155" t="str">
        <f>IF('Itemized Order'!BO114="","",'Itemized Order'!BO114)</f>
        <v/>
      </c>
      <c r="BP111" s="155" t="str">
        <f>IF('Itemized Order'!BP114="","",'Itemized Order'!BP114)</f>
        <v/>
      </c>
      <c r="BQ111" s="155" t="str">
        <f>IF('Itemized Order'!BQ114="","",'Itemized Order'!BQ114)</f>
        <v/>
      </c>
      <c r="BR111" s="155" t="str">
        <f>IF('Itemized Order'!BR114="","",'Itemized Order'!BR114)</f>
        <v/>
      </c>
      <c r="BS111" s="155" t="str">
        <f>IF('Itemized Order'!BS114="","",'Itemized Order'!BS114)</f>
        <v/>
      </c>
      <c r="BU111" s="155" t="str">
        <f>IF('Itemized Order'!BU114="","",'Itemized Order'!BU114)</f>
        <v/>
      </c>
      <c r="BV111" s="155" t="str">
        <f>IF('Itemized Order'!BV114="","",'Itemized Order'!BV114)</f>
        <v/>
      </c>
      <c r="BW111" s="155" t="str">
        <f>IF('Itemized Order'!BW114="","",'Itemized Order'!BW114)</f>
        <v/>
      </c>
      <c r="BX111" s="155" t="str">
        <f>IF('Itemized Order'!BX114="","",'Itemized Order'!BX114)</f>
        <v/>
      </c>
      <c r="BY111" s="155" t="str">
        <f>IF('Itemized Order'!BY114="","",'Itemized Order'!BY114)</f>
        <v/>
      </c>
      <c r="CA111" s="155" t="str">
        <f>IF('Itemized Order'!CA114="","",'Itemized Order'!CA114)</f>
        <v/>
      </c>
      <c r="CB111" s="155" t="str">
        <f>IF('Itemized Order'!CB114="","",'Itemized Order'!CB114)</f>
        <v/>
      </c>
      <c r="CC111" s="155" t="str">
        <f>IF('Itemized Order'!CC114="","",'Itemized Order'!CC114)</f>
        <v/>
      </c>
      <c r="CD111" s="155" t="str">
        <f>IF('Itemized Order'!CD114="","",'Itemized Order'!CD114)</f>
        <v/>
      </c>
      <c r="CE111" s="155" t="str">
        <f>IF('Itemized Order'!CE114="","",'Itemized Order'!CE114)</f>
        <v/>
      </c>
    </row>
    <row r="112" spans="1:83" x14ac:dyDescent="0.3">
      <c r="A112" s="155" t="str">
        <f>IF('Itemized Order'!A115="","",'Itemized Order'!A115)</f>
        <v/>
      </c>
      <c r="B112" s="155" t="str">
        <f>IF('Itemized Order'!B115="","",'Itemized Order'!B115)</f>
        <v/>
      </c>
      <c r="C112" s="155" t="str">
        <f>IF('Itemized Order'!C115="","",'Itemized Order'!C115)</f>
        <v/>
      </c>
      <c r="D112" s="155" t="str">
        <f>IF('Itemized Order'!D115="","",'Itemized Order'!D115)</f>
        <v/>
      </c>
      <c r="E112" s="183" t="str">
        <f>IF('Itemized Order'!E115="","",'Itemized Order'!E115)</f>
        <v/>
      </c>
      <c r="G112" s="155" t="str">
        <f>IF('Itemized Order'!G115="","",'Itemized Order'!G115)</f>
        <v/>
      </c>
      <c r="H112" s="155" t="str">
        <f>IF('Itemized Order'!H115="","",'Itemized Order'!H115)</f>
        <v/>
      </c>
      <c r="I112" s="155" t="str">
        <f>IF('Itemized Order'!I115="","",'Itemized Order'!I115)</f>
        <v/>
      </c>
      <c r="J112" s="155" t="str">
        <f>IF('Itemized Order'!J115="","",'Itemized Order'!J115)</f>
        <v/>
      </c>
      <c r="K112" s="155" t="str">
        <f>IF('Itemized Order'!K115="","",'Itemized Order'!K115)</f>
        <v/>
      </c>
      <c r="M112" s="155" t="str">
        <f>IF('Itemized Order'!M115="","",'Itemized Order'!M115)</f>
        <v/>
      </c>
      <c r="N112" s="155" t="str">
        <f>IF('Itemized Order'!N115="","",'Itemized Order'!N115)</f>
        <v/>
      </c>
      <c r="O112" s="155" t="str">
        <f>IF('Itemized Order'!O115="","",'Itemized Order'!O115)</f>
        <v/>
      </c>
      <c r="P112" s="155" t="str">
        <f>IF('Itemized Order'!P115="","",'Itemized Order'!P115)</f>
        <v/>
      </c>
      <c r="Q112" s="155" t="str">
        <f>IF('Itemized Order'!Q115="","",'Itemized Order'!Q115)</f>
        <v/>
      </c>
      <c r="S112" s="155" t="str">
        <f>IF('Itemized Order'!S115="","",'Itemized Order'!S115)</f>
        <v/>
      </c>
      <c r="T112" s="155" t="str">
        <f>IF('Itemized Order'!T115="","",'Itemized Order'!T115)</f>
        <v/>
      </c>
      <c r="U112" s="155" t="str">
        <f>IF('Itemized Order'!U115="","",'Itemized Order'!U115)</f>
        <v/>
      </c>
      <c r="V112" s="155" t="str">
        <f>IF('Itemized Order'!V115="","",'Itemized Order'!V115)</f>
        <v/>
      </c>
      <c r="W112" s="155" t="str">
        <f>IF('Itemized Order'!W115="","",'Itemized Order'!W115)</f>
        <v/>
      </c>
      <c r="Y112" s="155" t="str">
        <f>IF('Itemized Order'!Y115="","",'Itemized Order'!Y115)</f>
        <v/>
      </c>
      <c r="Z112" s="155" t="str">
        <f>IF('Itemized Order'!Z115="","",'Itemized Order'!Z115)</f>
        <v/>
      </c>
      <c r="AA112" s="155" t="str">
        <f>IF('Itemized Order'!AA115="","",'Itemized Order'!AA115)</f>
        <v/>
      </c>
      <c r="AB112" s="155" t="str">
        <f>IF('Itemized Order'!AB115="","",'Itemized Order'!AB115)</f>
        <v/>
      </c>
      <c r="AC112" s="155" t="str">
        <f>IF('Itemized Order'!AC115="","",'Itemized Order'!AC115)</f>
        <v/>
      </c>
      <c r="AE112" s="155" t="str">
        <f>IF('Itemized Order'!AE115="","",'Itemized Order'!AE115)</f>
        <v/>
      </c>
      <c r="AF112" s="155" t="str">
        <f>IF('Itemized Order'!AF115="","",'Itemized Order'!AF115)</f>
        <v/>
      </c>
      <c r="AG112" s="155" t="str">
        <f>IF('Itemized Order'!AG115="","",'Itemized Order'!AG115)</f>
        <v/>
      </c>
      <c r="AH112" s="155" t="str">
        <f>IF('Itemized Order'!AH115="","",'Itemized Order'!AH115)</f>
        <v/>
      </c>
      <c r="AI112" s="155" t="str">
        <f>IF('Itemized Order'!AI115="","",'Itemized Order'!AI115)</f>
        <v/>
      </c>
      <c r="AK112" s="155" t="str">
        <f>IF('Itemized Order'!AK115="","",'Itemized Order'!AK115)</f>
        <v/>
      </c>
      <c r="AL112" s="155" t="str">
        <f>IF('Itemized Order'!AL115="","",'Itemized Order'!AL115)</f>
        <v/>
      </c>
      <c r="AM112" s="155" t="str">
        <f>IF('Itemized Order'!AM115="","",'Itemized Order'!AM115)</f>
        <v/>
      </c>
      <c r="AN112" s="155" t="str">
        <f>IF('Itemized Order'!AN115="","",'Itemized Order'!AN115)</f>
        <v/>
      </c>
      <c r="AO112" s="155" t="str">
        <f>IF('Itemized Order'!AO115="","",'Itemized Order'!AO115)</f>
        <v/>
      </c>
      <c r="AQ112" s="155" t="str">
        <f>IF('Itemized Order'!AQ115="","",'Itemized Order'!AQ115)</f>
        <v/>
      </c>
      <c r="AR112" s="155" t="str">
        <f>IF('Itemized Order'!AR115="","",'Itemized Order'!AR115)</f>
        <v/>
      </c>
      <c r="AS112" s="155" t="str">
        <f>IF('Itemized Order'!AS115="","",'Itemized Order'!AS115)</f>
        <v/>
      </c>
      <c r="AT112" s="155" t="str">
        <f>IF('Itemized Order'!AT115="","",'Itemized Order'!AT115)</f>
        <v/>
      </c>
      <c r="AU112" s="155" t="str">
        <f>IF('Itemized Order'!AU115="","",'Itemized Order'!AU115)</f>
        <v/>
      </c>
      <c r="AW112" s="155" t="str">
        <f>IF('Itemized Order'!AW115="","",'Itemized Order'!AW115)</f>
        <v/>
      </c>
      <c r="AX112" s="155" t="str">
        <f>IF('Itemized Order'!AX115="","",'Itemized Order'!AX115)</f>
        <v/>
      </c>
      <c r="AY112" s="155" t="str">
        <f>IF('Itemized Order'!AY115="","",'Itemized Order'!AY115)</f>
        <v/>
      </c>
      <c r="AZ112" s="155" t="str">
        <f>IF('Itemized Order'!AZ115="","",'Itemized Order'!AZ115)</f>
        <v/>
      </c>
      <c r="BA112" s="155" t="str">
        <f>IF('Itemized Order'!BA115="","",'Itemized Order'!BA115)</f>
        <v/>
      </c>
      <c r="BC112" s="155" t="str">
        <f>IF('Itemized Order'!BC115="","",'Itemized Order'!BC115)</f>
        <v/>
      </c>
      <c r="BD112" s="155" t="str">
        <f>IF('Itemized Order'!BD115="","",'Itemized Order'!BD115)</f>
        <v/>
      </c>
      <c r="BE112" s="155" t="str">
        <f>IF('Itemized Order'!BE115="","",'Itemized Order'!BE115)</f>
        <v/>
      </c>
      <c r="BF112" s="155" t="str">
        <f>IF('Itemized Order'!BF115="","",'Itemized Order'!BF115)</f>
        <v/>
      </c>
      <c r="BG112" s="155" t="str">
        <f>IF('Itemized Order'!BG115="","",'Itemized Order'!BG115)</f>
        <v/>
      </c>
      <c r="BI112" s="155" t="str">
        <f>IF('Itemized Order'!BI115="","",'Itemized Order'!BI115)</f>
        <v/>
      </c>
      <c r="BJ112" s="155" t="str">
        <f>IF('Itemized Order'!BJ115="","",'Itemized Order'!BJ115)</f>
        <v/>
      </c>
      <c r="BK112" s="155" t="str">
        <f>IF('Itemized Order'!BK115="","",'Itemized Order'!BK115)</f>
        <v/>
      </c>
      <c r="BL112" s="155" t="str">
        <f>IF('Itemized Order'!BL115="","",'Itemized Order'!BL115)</f>
        <v/>
      </c>
      <c r="BM112" s="155" t="str">
        <f>IF('Itemized Order'!BM115="","",'Itemized Order'!BM115)</f>
        <v/>
      </c>
      <c r="BO112" s="155" t="str">
        <f>IF('Itemized Order'!BO115="","",'Itemized Order'!BO115)</f>
        <v/>
      </c>
      <c r="BP112" s="155" t="str">
        <f>IF('Itemized Order'!BP115="","",'Itemized Order'!BP115)</f>
        <v/>
      </c>
      <c r="BQ112" s="155" t="str">
        <f>IF('Itemized Order'!BQ115="","",'Itemized Order'!BQ115)</f>
        <v/>
      </c>
      <c r="BR112" s="155" t="str">
        <f>IF('Itemized Order'!BR115="","",'Itemized Order'!BR115)</f>
        <v/>
      </c>
      <c r="BS112" s="155" t="str">
        <f>IF('Itemized Order'!BS115="","",'Itemized Order'!BS115)</f>
        <v/>
      </c>
      <c r="BU112" s="155" t="str">
        <f>IF('Itemized Order'!BU115="","",'Itemized Order'!BU115)</f>
        <v/>
      </c>
      <c r="BV112" s="155" t="str">
        <f>IF('Itemized Order'!BV115="","",'Itemized Order'!BV115)</f>
        <v/>
      </c>
      <c r="BW112" s="155" t="str">
        <f>IF('Itemized Order'!BW115="","",'Itemized Order'!BW115)</f>
        <v/>
      </c>
      <c r="BX112" s="155" t="str">
        <f>IF('Itemized Order'!BX115="","",'Itemized Order'!BX115)</f>
        <v/>
      </c>
      <c r="BY112" s="155" t="str">
        <f>IF('Itemized Order'!BY115="","",'Itemized Order'!BY115)</f>
        <v/>
      </c>
      <c r="CA112" s="155" t="str">
        <f>IF('Itemized Order'!CA115="","",'Itemized Order'!CA115)</f>
        <v/>
      </c>
      <c r="CB112" s="155" t="str">
        <f>IF('Itemized Order'!CB115="","",'Itemized Order'!CB115)</f>
        <v/>
      </c>
      <c r="CC112" s="155" t="str">
        <f>IF('Itemized Order'!CC115="","",'Itemized Order'!CC115)</f>
        <v/>
      </c>
      <c r="CD112" s="155" t="str">
        <f>IF('Itemized Order'!CD115="","",'Itemized Order'!CD115)</f>
        <v/>
      </c>
      <c r="CE112" s="155" t="str">
        <f>IF('Itemized Order'!CE115="","",'Itemized Order'!CE115)</f>
        <v/>
      </c>
    </row>
    <row r="113" spans="1:83" x14ac:dyDescent="0.3">
      <c r="A113" s="155" t="str">
        <f>IF('Itemized Order'!A116="","",'Itemized Order'!A116)</f>
        <v/>
      </c>
      <c r="B113" s="155" t="str">
        <f>IF('Itemized Order'!B116="","",'Itemized Order'!B116)</f>
        <v/>
      </c>
      <c r="C113" s="155" t="str">
        <f>IF('Itemized Order'!C116="","",'Itemized Order'!C116)</f>
        <v/>
      </c>
      <c r="D113" s="155" t="str">
        <f>IF('Itemized Order'!D116="","",'Itemized Order'!D116)</f>
        <v/>
      </c>
      <c r="E113" s="183" t="str">
        <f>IF('Itemized Order'!E116="","",'Itemized Order'!E116)</f>
        <v/>
      </c>
      <c r="G113" s="155" t="str">
        <f>IF('Itemized Order'!G116="","",'Itemized Order'!G116)</f>
        <v/>
      </c>
      <c r="H113" s="155" t="str">
        <f>IF('Itemized Order'!H116="","",'Itemized Order'!H116)</f>
        <v/>
      </c>
      <c r="I113" s="155" t="str">
        <f>IF('Itemized Order'!I116="","",'Itemized Order'!I116)</f>
        <v/>
      </c>
      <c r="J113" s="155" t="str">
        <f>IF('Itemized Order'!J116="","",'Itemized Order'!J116)</f>
        <v/>
      </c>
      <c r="K113" s="155" t="str">
        <f>IF('Itemized Order'!K116="","",'Itemized Order'!K116)</f>
        <v/>
      </c>
      <c r="M113" s="155" t="str">
        <f>IF('Itemized Order'!M116="","",'Itemized Order'!M116)</f>
        <v/>
      </c>
      <c r="N113" s="155" t="str">
        <f>IF('Itemized Order'!N116="","",'Itemized Order'!N116)</f>
        <v/>
      </c>
      <c r="O113" s="155" t="str">
        <f>IF('Itemized Order'!O116="","",'Itemized Order'!O116)</f>
        <v/>
      </c>
      <c r="P113" s="155" t="str">
        <f>IF('Itemized Order'!P116="","",'Itemized Order'!P116)</f>
        <v/>
      </c>
      <c r="Q113" s="155" t="str">
        <f>IF('Itemized Order'!Q116="","",'Itemized Order'!Q116)</f>
        <v/>
      </c>
      <c r="S113" s="155" t="str">
        <f>IF('Itemized Order'!S116="","",'Itemized Order'!S116)</f>
        <v/>
      </c>
      <c r="T113" s="155" t="str">
        <f>IF('Itemized Order'!T116="","",'Itemized Order'!T116)</f>
        <v/>
      </c>
      <c r="U113" s="155" t="str">
        <f>IF('Itemized Order'!U116="","",'Itemized Order'!U116)</f>
        <v/>
      </c>
      <c r="V113" s="155" t="str">
        <f>IF('Itemized Order'!V116="","",'Itemized Order'!V116)</f>
        <v/>
      </c>
      <c r="W113" s="155" t="str">
        <f>IF('Itemized Order'!W116="","",'Itemized Order'!W116)</f>
        <v/>
      </c>
      <c r="Y113" s="155" t="str">
        <f>IF('Itemized Order'!Y116="","",'Itemized Order'!Y116)</f>
        <v/>
      </c>
      <c r="Z113" s="155" t="str">
        <f>IF('Itemized Order'!Z116="","",'Itemized Order'!Z116)</f>
        <v/>
      </c>
      <c r="AA113" s="155" t="str">
        <f>IF('Itemized Order'!AA116="","",'Itemized Order'!AA116)</f>
        <v/>
      </c>
      <c r="AB113" s="155" t="str">
        <f>IF('Itemized Order'!AB116="","",'Itemized Order'!AB116)</f>
        <v/>
      </c>
      <c r="AC113" s="155" t="str">
        <f>IF('Itemized Order'!AC116="","",'Itemized Order'!AC116)</f>
        <v/>
      </c>
      <c r="AE113" s="155" t="str">
        <f>IF('Itemized Order'!AE116="","",'Itemized Order'!AE116)</f>
        <v/>
      </c>
      <c r="AF113" s="155" t="str">
        <f>IF('Itemized Order'!AF116="","",'Itemized Order'!AF116)</f>
        <v/>
      </c>
      <c r="AG113" s="155" t="str">
        <f>IF('Itemized Order'!AG116="","",'Itemized Order'!AG116)</f>
        <v/>
      </c>
      <c r="AH113" s="155" t="str">
        <f>IF('Itemized Order'!AH116="","",'Itemized Order'!AH116)</f>
        <v/>
      </c>
      <c r="AI113" s="155" t="str">
        <f>IF('Itemized Order'!AI116="","",'Itemized Order'!AI116)</f>
        <v/>
      </c>
      <c r="AK113" s="155" t="str">
        <f>IF('Itemized Order'!AK116="","",'Itemized Order'!AK116)</f>
        <v/>
      </c>
      <c r="AL113" s="155" t="str">
        <f>IF('Itemized Order'!AL116="","",'Itemized Order'!AL116)</f>
        <v/>
      </c>
      <c r="AM113" s="155" t="str">
        <f>IF('Itemized Order'!AM116="","",'Itemized Order'!AM116)</f>
        <v/>
      </c>
      <c r="AN113" s="155" t="str">
        <f>IF('Itemized Order'!AN116="","",'Itemized Order'!AN116)</f>
        <v/>
      </c>
      <c r="AO113" s="155" t="str">
        <f>IF('Itemized Order'!AO116="","",'Itemized Order'!AO116)</f>
        <v/>
      </c>
      <c r="AQ113" s="155" t="str">
        <f>IF('Itemized Order'!AQ116="","",'Itemized Order'!AQ116)</f>
        <v/>
      </c>
      <c r="AR113" s="155" t="str">
        <f>IF('Itemized Order'!AR116="","",'Itemized Order'!AR116)</f>
        <v/>
      </c>
      <c r="AS113" s="155" t="str">
        <f>IF('Itemized Order'!AS116="","",'Itemized Order'!AS116)</f>
        <v/>
      </c>
      <c r="AT113" s="155" t="str">
        <f>IF('Itemized Order'!AT116="","",'Itemized Order'!AT116)</f>
        <v/>
      </c>
      <c r="AU113" s="155" t="str">
        <f>IF('Itemized Order'!AU116="","",'Itemized Order'!AU116)</f>
        <v/>
      </c>
      <c r="AW113" s="155" t="str">
        <f>IF('Itemized Order'!AW116="","",'Itemized Order'!AW116)</f>
        <v/>
      </c>
      <c r="AX113" s="155" t="str">
        <f>IF('Itemized Order'!AX116="","",'Itemized Order'!AX116)</f>
        <v/>
      </c>
      <c r="AY113" s="155" t="str">
        <f>IF('Itemized Order'!AY116="","",'Itemized Order'!AY116)</f>
        <v/>
      </c>
      <c r="AZ113" s="155" t="str">
        <f>IF('Itemized Order'!AZ116="","",'Itemized Order'!AZ116)</f>
        <v/>
      </c>
      <c r="BA113" s="155" t="str">
        <f>IF('Itemized Order'!BA116="","",'Itemized Order'!BA116)</f>
        <v/>
      </c>
      <c r="BC113" s="155" t="str">
        <f>IF('Itemized Order'!BC116="","",'Itemized Order'!BC116)</f>
        <v/>
      </c>
      <c r="BD113" s="155" t="str">
        <f>IF('Itemized Order'!BD116="","",'Itemized Order'!BD116)</f>
        <v/>
      </c>
      <c r="BE113" s="155" t="str">
        <f>IF('Itemized Order'!BE116="","",'Itemized Order'!BE116)</f>
        <v/>
      </c>
      <c r="BF113" s="155" t="str">
        <f>IF('Itemized Order'!BF116="","",'Itemized Order'!BF116)</f>
        <v/>
      </c>
      <c r="BG113" s="155" t="str">
        <f>IF('Itemized Order'!BG116="","",'Itemized Order'!BG116)</f>
        <v/>
      </c>
      <c r="BI113" s="155" t="str">
        <f>IF('Itemized Order'!BI116="","",'Itemized Order'!BI116)</f>
        <v/>
      </c>
      <c r="BJ113" s="155" t="str">
        <f>IF('Itemized Order'!BJ116="","",'Itemized Order'!BJ116)</f>
        <v/>
      </c>
      <c r="BK113" s="155" t="str">
        <f>IF('Itemized Order'!BK116="","",'Itemized Order'!BK116)</f>
        <v/>
      </c>
      <c r="BL113" s="155" t="str">
        <f>IF('Itemized Order'!BL116="","",'Itemized Order'!BL116)</f>
        <v/>
      </c>
      <c r="BM113" s="155" t="str">
        <f>IF('Itemized Order'!BM116="","",'Itemized Order'!BM116)</f>
        <v/>
      </c>
      <c r="BO113" s="155" t="str">
        <f>IF('Itemized Order'!BO116="","",'Itemized Order'!BO116)</f>
        <v/>
      </c>
      <c r="BP113" s="155" t="str">
        <f>IF('Itemized Order'!BP116="","",'Itemized Order'!BP116)</f>
        <v/>
      </c>
      <c r="BQ113" s="155" t="str">
        <f>IF('Itemized Order'!BQ116="","",'Itemized Order'!BQ116)</f>
        <v/>
      </c>
      <c r="BR113" s="155" t="str">
        <f>IF('Itemized Order'!BR116="","",'Itemized Order'!BR116)</f>
        <v/>
      </c>
      <c r="BS113" s="155" t="str">
        <f>IF('Itemized Order'!BS116="","",'Itemized Order'!BS116)</f>
        <v/>
      </c>
      <c r="BU113" s="155" t="str">
        <f>IF('Itemized Order'!BU116="","",'Itemized Order'!BU116)</f>
        <v/>
      </c>
      <c r="BV113" s="155" t="str">
        <f>IF('Itemized Order'!BV116="","",'Itemized Order'!BV116)</f>
        <v/>
      </c>
      <c r="BW113" s="155" t="str">
        <f>IF('Itemized Order'!BW116="","",'Itemized Order'!BW116)</f>
        <v/>
      </c>
      <c r="BX113" s="155" t="str">
        <f>IF('Itemized Order'!BX116="","",'Itemized Order'!BX116)</f>
        <v/>
      </c>
      <c r="BY113" s="155" t="str">
        <f>IF('Itemized Order'!BY116="","",'Itemized Order'!BY116)</f>
        <v/>
      </c>
      <c r="CA113" s="155" t="str">
        <f>IF('Itemized Order'!CA116="","",'Itemized Order'!CA116)</f>
        <v/>
      </c>
      <c r="CB113" s="155" t="str">
        <f>IF('Itemized Order'!CB116="","",'Itemized Order'!CB116)</f>
        <v/>
      </c>
      <c r="CC113" s="155" t="str">
        <f>IF('Itemized Order'!CC116="","",'Itemized Order'!CC116)</f>
        <v/>
      </c>
      <c r="CD113" s="155" t="str">
        <f>IF('Itemized Order'!CD116="","",'Itemized Order'!CD116)</f>
        <v/>
      </c>
      <c r="CE113" s="155" t="str">
        <f>IF('Itemized Order'!CE116="","",'Itemized Order'!CE116)</f>
        <v/>
      </c>
    </row>
    <row r="114" spans="1:83" x14ac:dyDescent="0.3">
      <c r="A114" s="155" t="str">
        <f>IF('Itemized Order'!A117="","",'Itemized Order'!A117)</f>
        <v/>
      </c>
      <c r="B114" s="155" t="str">
        <f>IF('Itemized Order'!B117="","",'Itemized Order'!B117)</f>
        <v/>
      </c>
      <c r="C114" s="155" t="str">
        <f>IF('Itemized Order'!C117="","",'Itemized Order'!C117)</f>
        <v/>
      </c>
      <c r="D114" s="155" t="str">
        <f>IF('Itemized Order'!D117="","",'Itemized Order'!D117)</f>
        <v/>
      </c>
      <c r="E114" s="183" t="str">
        <f>IF('Itemized Order'!E117="","",'Itemized Order'!E117)</f>
        <v/>
      </c>
      <c r="G114" s="155" t="str">
        <f>IF('Itemized Order'!G117="","",'Itemized Order'!G117)</f>
        <v/>
      </c>
      <c r="H114" s="155" t="str">
        <f>IF('Itemized Order'!H117="","",'Itemized Order'!H117)</f>
        <v/>
      </c>
      <c r="I114" s="155" t="str">
        <f>IF('Itemized Order'!I117="","",'Itemized Order'!I117)</f>
        <v/>
      </c>
      <c r="J114" s="155" t="str">
        <f>IF('Itemized Order'!J117="","",'Itemized Order'!J117)</f>
        <v/>
      </c>
      <c r="K114" s="155" t="str">
        <f>IF('Itemized Order'!K117="","",'Itemized Order'!K117)</f>
        <v/>
      </c>
      <c r="M114" s="155" t="str">
        <f>IF('Itemized Order'!M117="","",'Itemized Order'!M117)</f>
        <v/>
      </c>
      <c r="N114" s="155" t="str">
        <f>IF('Itemized Order'!N117="","",'Itemized Order'!N117)</f>
        <v/>
      </c>
      <c r="O114" s="155" t="str">
        <f>IF('Itemized Order'!O117="","",'Itemized Order'!O117)</f>
        <v/>
      </c>
      <c r="P114" s="155" t="str">
        <f>IF('Itemized Order'!P117="","",'Itemized Order'!P117)</f>
        <v/>
      </c>
      <c r="Q114" s="155" t="str">
        <f>IF('Itemized Order'!Q117="","",'Itemized Order'!Q117)</f>
        <v/>
      </c>
      <c r="S114" s="155" t="str">
        <f>IF('Itemized Order'!S117="","",'Itemized Order'!S117)</f>
        <v/>
      </c>
      <c r="T114" s="155" t="str">
        <f>IF('Itemized Order'!T117="","",'Itemized Order'!T117)</f>
        <v/>
      </c>
      <c r="U114" s="155" t="str">
        <f>IF('Itemized Order'!U117="","",'Itemized Order'!U117)</f>
        <v/>
      </c>
      <c r="V114" s="155" t="str">
        <f>IF('Itemized Order'!V117="","",'Itemized Order'!V117)</f>
        <v/>
      </c>
      <c r="W114" s="155" t="str">
        <f>IF('Itemized Order'!W117="","",'Itemized Order'!W117)</f>
        <v/>
      </c>
      <c r="Y114" s="155" t="str">
        <f>IF('Itemized Order'!Y117="","",'Itemized Order'!Y117)</f>
        <v/>
      </c>
      <c r="Z114" s="155" t="str">
        <f>IF('Itemized Order'!Z117="","",'Itemized Order'!Z117)</f>
        <v/>
      </c>
      <c r="AA114" s="155" t="str">
        <f>IF('Itemized Order'!AA117="","",'Itemized Order'!AA117)</f>
        <v/>
      </c>
      <c r="AB114" s="155" t="str">
        <f>IF('Itemized Order'!AB117="","",'Itemized Order'!AB117)</f>
        <v/>
      </c>
      <c r="AC114" s="155" t="str">
        <f>IF('Itemized Order'!AC117="","",'Itemized Order'!AC117)</f>
        <v/>
      </c>
      <c r="AE114" s="155" t="str">
        <f>IF('Itemized Order'!AE117="","",'Itemized Order'!AE117)</f>
        <v/>
      </c>
      <c r="AF114" s="155" t="str">
        <f>IF('Itemized Order'!AF117="","",'Itemized Order'!AF117)</f>
        <v/>
      </c>
      <c r="AG114" s="155" t="str">
        <f>IF('Itemized Order'!AG117="","",'Itemized Order'!AG117)</f>
        <v/>
      </c>
      <c r="AH114" s="155" t="str">
        <f>IF('Itemized Order'!AH117="","",'Itemized Order'!AH117)</f>
        <v/>
      </c>
      <c r="AI114" s="155" t="str">
        <f>IF('Itemized Order'!AI117="","",'Itemized Order'!AI117)</f>
        <v/>
      </c>
      <c r="AK114" s="155" t="str">
        <f>IF('Itemized Order'!AK117="","",'Itemized Order'!AK117)</f>
        <v/>
      </c>
      <c r="AL114" s="155" t="str">
        <f>IF('Itemized Order'!AL117="","",'Itemized Order'!AL117)</f>
        <v/>
      </c>
      <c r="AM114" s="155" t="str">
        <f>IF('Itemized Order'!AM117="","",'Itemized Order'!AM117)</f>
        <v/>
      </c>
      <c r="AN114" s="155" t="str">
        <f>IF('Itemized Order'!AN117="","",'Itemized Order'!AN117)</f>
        <v/>
      </c>
      <c r="AO114" s="155" t="str">
        <f>IF('Itemized Order'!AO117="","",'Itemized Order'!AO117)</f>
        <v/>
      </c>
      <c r="AQ114" s="155" t="str">
        <f>IF('Itemized Order'!AQ117="","",'Itemized Order'!AQ117)</f>
        <v/>
      </c>
      <c r="AR114" s="155" t="str">
        <f>IF('Itemized Order'!AR117="","",'Itemized Order'!AR117)</f>
        <v/>
      </c>
      <c r="AS114" s="155" t="str">
        <f>IF('Itemized Order'!AS117="","",'Itemized Order'!AS117)</f>
        <v/>
      </c>
      <c r="AT114" s="155" t="str">
        <f>IF('Itemized Order'!AT117="","",'Itemized Order'!AT117)</f>
        <v/>
      </c>
      <c r="AU114" s="155" t="str">
        <f>IF('Itemized Order'!AU117="","",'Itemized Order'!AU117)</f>
        <v/>
      </c>
      <c r="AW114" s="155" t="str">
        <f>IF('Itemized Order'!AW117="","",'Itemized Order'!AW117)</f>
        <v/>
      </c>
      <c r="AX114" s="155" t="str">
        <f>IF('Itemized Order'!AX117="","",'Itemized Order'!AX117)</f>
        <v/>
      </c>
      <c r="AY114" s="155" t="str">
        <f>IF('Itemized Order'!AY117="","",'Itemized Order'!AY117)</f>
        <v/>
      </c>
      <c r="AZ114" s="155" t="str">
        <f>IF('Itemized Order'!AZ117="","",'Itemized Order'!AZ117)</f>
        <v/>
      </c>
      <c r="BA114" s="155" t="str">
        <f>IF('Itemized Order'!BA117="","",'Itemized Order'!BA117)</f>
        <v/>
      </c>
      <c r="BC114" s="155" t="str">
        <f>IF('Itemized Order'!BC117="","",'Itemized Order'!BC117)</f>
        <v/>
      </c>
      <c r="BD114" s="155" t="str">
        <f>IF('Itemized Order'!BD117="","",'Itemized Order'!BD117)</f>
        <v/>
      </c>
      <c r="BE114" s="155" t="str">
        <f>IF('Itemized Order'!BE117="","",'Itemized Order'!BE117)</f>
        <v/>
      </c>
      <c r="BF114" s="155" t="str">
        <f>IF('Itemized Order'!BF117="","",'Itemized Order'!BF117)</f>
        <v/>
      </c>
      <c r="BG114" s="155" t="str">
        <f>IF('Itemized Order'!BG117="","",'Itemized Order'!BG117)</f>
        <v/>
      </c>
      <c r="BI114" s="155" t="str">
        <f>IF('Itemized Order'!BI117="","",'Itemized Order'!BI117)</f>
        <v/>
      </c>
      <c r="BJ114" s="155" t="str">
        <f>IF('Itemized Order'!BJ117="","",'Itemized Order'!BJ117)</f>
        <v/>
      </c>
      <c r="BK114" s="155" t="str">
        <f>IF('Itemized Order'!BK117="","",'Itemized Order'!BK117)</f>
        <v/>
      </c>
      <c r="BL114" s="155" t="str">
        <f>IF('Itemized Order'!BL117="","",'Itemized Order'!BL117)</f>
        <v/>
      </c>
      <c r="BM114" s="155" t="str">
        <f>IF('Itemized Order'!BM117="","",'Itemized Order'!BM117)</f>
        <v/>
      </c>
      <c r="BO114" s="155" t="str">
        <f>IF('Itemized Order'!BO117="","",'Itemized Order'!BO117)</f>
        <v/>
      </c>
      <c r="BP114" s="155" t="str">
        <f>IF('Itemized Order'!BP117="","",'Itemized Order'!BP117)</f>
        <v/>
      </c>
      <c r="BQ114" s="155" t="str">
        <f>IF('Itemized Order'!BQ117="","",'Itemized Order'!BQ117)</f>
        <v/>
      </c>
      <c r="BR114" s="155" t="str">
        <f>IF('Itemized Order'!BR117="","",'Itemized Order'!BR117)</f>
        <v/>
      </c>
      <c r="BS114" s="155" t="str">
        <f>IF('Itemized Order'!BS117="","",'Itemized Order'!BS117)</f>
        <v/>
      </c>
      <c r="BU114" s="155" t="str">
        <f>IF('Itemized Order'!BU117="","",'Itemized Order'!BU117)</f>
        <v/>
      </c>
      <c r="BV114" s="155" t="str">
        <f>IF('Itemized Order'!BV117="","",'Itemized Order'!BV117)</f>
        <v/>
      </c>
      <c r="BW114" s="155" t="str">
        <f>IF('Itemized Order'!BW117="","",'Itemized Order'!BW117)</f>
        <v/>
      </c>
      <c r="BX114" s="155" t="str">
        <f>IF('Itemized Order'!BX117="","",'Itemized Order'!BX117)</f>
        <v/>
      </c>
      <c r="BY114" s="155" t="str">
        <f>IF('Itemized Order'!BY117="","",'Itemized Order'!BY117)</f>
        <v/>
      </c>
      <c r="CA114" s="155" t="str">
        <f>IF('Itemized Order'!CA117="","",'Itemized Order'!CA117)</f>
        <v/>
      </c>
      <c r="CB114" s="155" t="str">
        <f>IF('Itemized Order'!CB117="","",'Itemized Order'!CB117)</f>
        <v/>
      </c>
      <c r="CC114" s="155" t="str">
        <f>IF('Itemized Order'!CC117="","",'Itemized Order'!CC117)</f>
        <v/>
      </c>
      <c r="CD114" s="155" t="str">
        <f>IF('Itemized Order'!CD117="","",'Itemized Order'!CD117)</f>
        <v/>
      </c>
      <c r="CE114" s="155" t="str">
        <f>IF('Itemized Order'!CE117="","",'Itemized Order'!CE117)</f>
        <v/>
      </c>
    </row>
    <row r="115" spans="1:83" x14ac:dyDescent="0.3">
      <c r="A115" s="155" t="str">
        <f>IF('Itemized Order'!A118="","",'Itemized Order'!A118)</f>
        <v/>
      </c>
      <c r="B115" s="155" t="str">
        <f>IF('Itemized Order'!B118="","",'Itemized Order'!B118)</f>
        <v/>
      </c>
      <c r="C115" s="155" t="str">
        <f>IF('Itemized Order'!C118="","",'Itemized Order'!C118)</f>
        <v/>
      </c>
      <c r="D115" s="155" t="str">
        <f>IF('Itemized Order'!D118="","",'Itemized Order'!D118)</f>
        <v/>
      </c>
      <c r="E115" s="183" t="str">
        <f>IF('Itemized Order'!E118="","",'Itemized Order'!E118)</f>
        <v/>
      </c>
      <c r="G115" s="155" t="str">
        <f>IF('Itemized Order'!G118="","",'Itemized Order'!G118)</f>
        <v/>
      </c>
      <c r="H115" s="155" t="str">
        <f>IF('Itemized Order'!H118="","",'Itemized Order'!H118)</f>
        <v/>
      </c>
      <c r="I115" s="155" t="str">
        <f>IF('Itemized Order'!I118="","",'Itemized Order'!I118)</f>
        <v/>
      </c>
      <c r="J115" s="155" t="str">
        <f>IF('Itemized Order'!J118="","",'Itemized Order'!J118)</f>
        <v/>
      </c>
      <c r="K115" s="155" t="str">
        <f>IF('Itemized Order'!K118="","",'Itemized Order'!K118)</f>
        <v/>
      </c>
      <c r="M115" s="155" t="str">
        <f>IF('Itemized Order'!M118="","",'Itemized Order'!M118)</f>
        <v/>
      </c>
      <c r="N115" s="155" t="str">
        <f>IF('Itemized Order'!N118="","",'Itemized Order'!N118)</f>
        <v/>
      </c>
      <c r="O115" s="155" t="str">
        <f>IF('Itemized Order'!O118="","",'Itemized Order'!O118)</f>
        <v/>
      </c>
      <c r="P115" s="155" t="str">
        <f>IF('Itemized Order'!P118="","",'Itemized Order'!P118)</f>
        <v/>
      </c>
      <c r="Q115" s="155" t="str">
        <f>IF('Itemized Order'!Q118="","",'Itemized Order'!Q118)</f>
        <v/>
      </c>
      <c r="S115" s="155" t="str">
        <f>IF('Itemized Order'!S118="","",'Itemized Order'!S118)</f>
        <v/>
      </c>
      <c r="T115" s="155" t="str">
        <f>IF('Itemized Order'!T118="","",'Itemized Order'!T118)</f>
        <v/>
      </c>
      <c r="U115" s="155" t="str">
        <f>IF('Itemized Order'!U118="","",'Itemized Order'!U118)</f>
        <v/>
      </c>
      <c r="V115" s="155" t="str">
        <f>IF('Itemized Order'!V118="","",'Itemized Order'!V118)</f>
        <v/>
      </c>
      <c r="W115" s="155" t="str">
        <f>IF('Itemized Order'!W118="","",'Itemized Order'!W118)</f>
        <v/>
      </c>
      <c r="Y115" s="155" t="str">
        <f>IF('Itemized Order'!Y118="","",'Itemized Order'!Y118)</f>
        <v/>
      </c>
      <c r="Z115" s="155" t="str">
        <f>IF('Itemized Order'!Z118="","",'Itemized Order'!Z118)</f>
        <v/>
      </c>
      <c r="AA115" s="155" t="str">
        <f>IF('Itemized Order'!AA118="","",'Itemized Order'!AA118)</f>
        <v/>
      </c>
      <c r="AB115" s="155" t="str">
        <f>IF('Itemized Order'!AB118="","",'Itemized Order'!AB118)</f>
        <v/>
      </c>
      <c r="AC115" s="155" t="str">
        <f>IF('Itemized Order'!AC118="","",'Itemized Order'!AC118)</f>
        <v/>
      </c>
      <c r="AE115" s="155" t="str">
        <f>IF('Itemized Order'!AE118="","",'Itemized Order'!AE118)</f>
        <v/>
      </c>
      <c r="AF115" s="155" t="str">
        <f>IF('Itemized Order'!AF118="","",'Itemized Order'!AF118)</f>
        <v/>
      </c>
      <c r="AG115" s="155" t="str">
        <f>IF('Itemized Order'!AG118="","",'Itemized Order'!AG118)</f>
        <v/>
      </c>
      <c r="AH115" s="155" t="str">
        <f>IF('Itemized Order'!AH118="","",'Itemized Order'!AH118)</f>
        <v/>
      </c>
      <c r="AI115" s="155" t="str">
        <f>IF('Itemized Order'!AI118="","",'Itemized Order'!AI118)</f>
        <v/>
      </c>
      <c r="AK115" s="155" t="str">
        <f>IF('Itemized Order'!AK118="","",'Itemized Order'!AK118)</f>
        <v/>
      </c>
      <c r="AL115" s="155" t="str">
        <f>IF('Itemized Order'!AL118="","",'Itemized Order'!AL118)</f>
        <v/>
      </c>
      <c r="AM115" s="155" t="str">
        <f>IF('Itemized Order'!AM118="","",'Itemized Order'!AM118)</f>
        <v/>
      </c>
      <c r="AN115" s="155" t="str">
        <f>IF('Itemized Order'!AN118="","",'Itemized Order'!AN118)</f>
        <v/>
      </c>
      <c r="AO115" s="155" t="str">
        <f>IF('Itemized Order'!AO118="","",'Itemized Order'!AO118)</f>
        <v/>
      </c>
      <c r="AQ115" s="155" t="str">
        <f>IF('Itemized Order'!AQ118="","",'Itemized Order'!AQ118)</f>
        <v/>
      </c>
      <c r="AR115" s="155" t="str">
        <f>IF('Itemized Order'!AR118="","",'Itemized Order'!AR118)</f>
        <v/>
      </c>
      <c r="AS115" s="155" t="str">
        <f>IF('Itemized Order'!AS118="","",'Itemized Order'!AS118)</f>
        <v/>
      </c>
      <c r="AT115" s="155" t="str">
        <f>IF('Itemized Order'!AT118="","",'Itemized Order'!AT118)</f>
        <v/>
      </c>
      <c r="AU115" s="155" t="str">
        <f>IF('Itemized Order'!AU118="","",'Itemized Order'!AU118)</f>
        <v/>
      </c>
      <c r="AW115" s="155" t="str">
        <f>IF('Itemized Order'!AW118="","",'Itemized Order'!AW118)</f>
        <v/>
      </c>
      <c r="AX115" s="155" t="str">
        <f>IF('Itemized Order'!AX118="","",'Itemized Order'!AX118)</f>
        <v/>
      </c>
      <c r="AY115" s="155" t="str">
        <f>IF('Itemized Order'!AY118="","",'Itemized Order'!AY118)</f>
        <v/>
      </c>
      <c r="AZ115" s="155" t="str">
        <f>IF('Itemized Order'!AZ118="","",'Itemized Order'!AZ118)</f>
        <v/>
      </c>
      <c r="BA115" s="155" t="str">
        <f>IF('Itemized Order'!BA118="","",'Itemized Order'!BA118)</f>
        <v/>
      </c>
      <c r="BC115" s="155" t="str">
        <f>IF('Itemized Order'!BC118="","",'Itemized Order'!BC118)</f>
        <v/>
      </c>
      <c r="BD115" s="155" t="str">
        <f>IF('Itemized Order'!BD118="","",'Itemized Order'!BD118)</f>
        <v/>
      </c>
      <c r="BE115" s="155" t="str">
        <f>IF('Itemized Order'!BE118="","",'Itemized Order'!BE118)</f>
        <v/>
      </c>
      <c r="BF115" s="155" t="str">
        <f>IF('Itemized Order'!BF118="","",'Itemized Order'!BF118)</f>
        <v/>
      </c>
      <c r="BG115" s="155" t="str">
        <f>IF('Itemized Order'!BG118="","",'Itemized Order'!BG118)</f>
        <v/>
      </c>
      <c r="BI115" s="155" t="str">
        <f>IF('Itemized Order'!BI118="","",'Itemized Order'!BI118)</f>
        <v/>
      </c>
      <c r="BJ115" s="155" t="str">
        <f>IF('Itemized Order'!BJ118="","",'Itemized Order'!BJ118)</f>
        <v/>
      </c>
      <c r="BK115" s="155" t="str">
        <f>IF('Itemized Order'!BK118="","",'Itemized Order'!BK118)</f>
        <v/>
      </c>
      <c r="BL115" s="155" t="str">
        <f>IF('Itemized Order'!BL118="","",'Itemized Order'!BL118)</f>
        <v/>
      </c>
      <c r="BM115" s="155" t="str">
        <f>IF('Itemized Order'!BM118="","",'Itemized Order'!BM118)</f>
        <v/>
      </c>
      <c r="BO115" s="155" t="str">
        <f>IF('Itemized Order'!BO118="","",'Itemized Order'!BO118)</f>
        <v/>
      </c>
      <c r="BP115" s="155" t="str">
        <f>IF('Itemized Order'!BP118="","",'Itemized Order'!BP118)</f>
        <v/>
      </c>
      <c r="BQ115" s="155" t="str">
        <f>IF('Itemized Order'!BQ118="","",'Itemized Order'!BQ118)</f>
        <v/>
      </c>
      <c r="BR115" s="155" t="str">
        <f>IF('Itemized Order'!BR118="","",'Itemized Order'!BR118)</f>
        <v/>
      </c>
      <c r="BS115" s="155" t="str">
        <f>IF('Itemized Order'!BS118="","",'Itemized Order'!BS118)</f>
        <v/>
      </c>
      <c r="BU115" s="155" t="str">
        <f>IF('Itemized Order'!BU118="","",'Itemized Order'!BU118)</f>
        <v/>
      </c>
      <c r="BV115" s="155" t="str">
        <f>IF('Itemized Order'!BV118="","",'Itemized Order'!BV118)</f>
        <v/>
      </c>
      <c r="BW115" s="155" t="str">
        <f>IF('Itemized Order'!BW118="","",'Itemized Order'!BW118)</f>
        <v/>
      </c>
      <c r="BX115" s="155" t="str">
        <f>IF('Itemized Order'!BX118="","",'Itemized Order'!BX118)</f>
        <v/>
      </c>
      <c r="BY115" s="155" t="str">
        <f>IF('Itemized Order'!BY118="","",'Itemized Order'!BY118)</f>
        <v/>
      </c>
      <c r="CA115" s="155" t="str">
        <f>IF('Itemized Order'!CA118="","",'Itemized Order'!CA118)</f>
        <v/>
      </c>
      <c r="CB115" s="155" t="str">
        <f>IF('Itemized Order'!CB118="","",'Itemized Order'!CB118)</f>
        <v/>
      </c>
      <c r="CC115" s="155" t="str">
        <f>IF('Itemized Order'!CC118="","",'Itemized Order'!CC118)</f>
        <v/>
      </c>
      <c r="CD115" s="155" t="str">
        <f>IF('Itemized Order'!CD118="","",'Itemized Order'!CD118)</f>
        <v/>
      </c>
      <c r="CE115" s="155" t="str">
        <f>IF('Itemized Order'!CE118="","",'Itemized Order'!CE118)</f>
        <v/>
      </c>
    </row>
    <row r="116" spans="1:83" x14ac:dyDescent="0.3">
      <c r="A116" s="155" t="str">
        <f>IF('Itemized Order'!A119="","",'Itemized Order'!A119)</f>
        <v/>
      </c>
      <c r="B116" s="155" t="str">
        <f>IF('Itemized Order'!B119="","",'Itemized Order'!B119)</f>
        <v/>
      </c>
      <c r="C116" s="155" t="str">
        <f>IF('Itemized Order'!C119="","",'Itemized Order'!C119)</f>
        <v/>
      </c>
      <c r="D116" s="155" t="str">
        <f>IF('Itemized Order'!D119="","",'Itemized Order'!D119)</f>
        <v/>
      </c>
      <c r="E116" s="183" t="str">
        <f>IF('Itemized Order'!E119="","",'Itemized Order'!E119)</f>
        <v/>
      </c>
      <c r="G116" s="155" t="str">
        <f>IF('Itemized Order'!G119="","",'Itemized Order'!G119)</f>
        <v/>
      </c>
      <c r="H116" s="155" t="str">
        <f>IF('Itemized Order'!H119="","",'Itemized Order'!H119)</f>
        <v/>
      </c>
      <c r="I116" s="155" t="str">
        <f>IF('Itemized Order'!I119="","",'Itemized Order'!I119)</f>
        <v/>
      </c>
      <c r="J116" s="155" t="str">
        <f>IF('Itemized Order'!J119="","",'Itemized Order'!J119)</f>
        <v/>
      </c>
      <c r="K116" s="155" t="str">
        <f>IF('Itemized Order'!K119="","",'Itemized Order'!K119)</f>
        <v/>
      </c>
      <c r="M116" s="155" t="str">
        <f>IF('Itemized Order'!M119="","",'Itemized Order'!M119)</f>
        <v/>
      </c>
      <c r="N116" s="155" t="str">
        <f>IF('Itemized Order'!N119="","",'Itemized Order'!N119)</f>
        <v/>
      </c>
      <c r="O116" s="155" t="str">
        <f>IF('Itemized Order'!O119="","",'Itemized Order'!O119)</f>
        <v/>
      </c>
      <c r="P116" s="155" t="str">
        <f>IF('Itemized Order'!P119="","",'Itemized Order'!P119)</f>
        <v/>
      </c>
      <c r="Q116" s="155" t="str">
        <f>IF('Itemized Order'!Q119="","",'Itemized Order'!Q119)</f>
        <v/>
      </c>
      <c r="S116" s="155" t="str">
        <f>IF('Itemized Order'!S119="","",'Itemized Order'!S119)</f>
        <v/>
      </c>
      <c r="T116" s="155" t="str">
        <f>IF('Itemized Order'!T119="","",'Itemized Order'!T119)</f>
        <v/>
      </c>
      <c r="U116" s="155" t="str">
        <f>IF('Itemized Order'!U119="","",'Itemized Order'!U119)</f>
        <v/>
      </c>
      <c r="V116" s="155" t="str">
        <f>IF('Itemized Order'!V119="","",'Itemized Order'!V119)</f>
        <v/>
      </c>
      <c r="W116" s="155" t="str">
        <f>IF('Itemized Order'!W119="","",'Itemized Order'!W119)</f>
        <v/>
      </c>
      <c r="Y116" s="155" t="str">
        <f>IF('Itemized Order'!Y119="","",'Itemized Order'!Y119)</f>
        <v/>
      </c>
      <c r="Z116" s="155" t="str">
        <f>IF('Itemized Order'!Z119="","",'Itemized Order'!Z119)</f>
        <v/>
      </c>
      <c r="AA116" s="155" t="str">
        <f>IF('Itemized Order'!AA119="","",'Itemized Order'!AA119)</f>
        <v/>
      </c>
      <c r="AB116" s="155" t="str">
        <f>IF('Itemized Order'!AB119="","",'Itemized Order'!AB119)</f>
        <v/>
      </c>
      <c r="AC116" s="155" t="str">
        <f>IF('Itemized Order'!AC119="","",'Itemized Order'!AC119)</f>
        <v/>
      </c>
      <c r="AE116" s="155" t="str">
        <f>IF('Itemized Order'!AE119="","",'Itemized Order'!AE119)</f>
        <v/>
      </c>
      <c r="AF116" s="155" t="str">
        <f>IF('Itemized Order'!AF119="","",'Itemized Order'!AF119)</f>
        <v/>
      </c>
      <c r="AG116" s="155" t="str">
        <f>IF('Itemized Order'!AG119="","",'Itemized Order'!AG119)</f>
        <v/>
      </c>
      <c r="AH116" s="155" t="str">
        <f>IF('Itemized Order'!AH119="","",'Itemized Order'!AH119)</f>
        <v/>
      </c>
      <c r="AI116" s="155" t="str">
        <f>IF('Itemized Order'!AI119="","",'Itemized Order'!AI119)</f>
        <v/>
      </c>
      <c r="AK116" s="155" t="str">
        <f>IF('Itemized Order'!AK119="","",'Itemized Order'!AK119)</f>
        <v/>
      </c>
      <c r="AL116" s="155" t="str">
        <f>IF('Itemized Order'!AL119="","",'Itemized Order'!AL119)</f>
        <v/>
      </c>
      <c r="AM116" s="155" t="str">
        <f>IF('Itemized Order'!AM119="","",'Itemized Order'!AM119)</f>
        <v/>
      </c>
      <c r="AN116" s="155" t="str">
        <f>IF('Itemized Order'!AN119="","",'Itemized Order'!AN119)</f>
        <v/>
      </c>
      <c r="AO116" s="155" t="str">
        <f>IF('Itemized Order'!AO119="","",'Itemized Order'!AO119)</f>
        <v/>
      </c>
      <c r="AQ116" s="155" t="str">
        <f>IF('Itemized Order'!AQ119="","",'Itemized Order'!AQ119)</f>
        <v/>
      </c>
      <c r="AR116" s="155" t="str">
        <f>IF('Itemized Order'!AR119="","",'Itemized Order'!AR119)</f>
        <v/>
      </c>
      <c r="AS116" s="155" t="str">
        <f>IF('Itemized Order'!AS119="","",'Itemized Order'!AS119)</f>
        <v/>
      </c>
      <c r="AT116" s="155" t="str">
        <f>IF('Itemized Order'!AT119="","",'Itemized Order'!AT119)</f>
        <v/>
      </c>
      <c r="AU116" s="155" t="str">
        <f>IF('Itemized Order'!AU119="","",'Itemized Order'!AU119)</f>
        <v/>
      </c>
      <c r="AW116" s="155" t="str">
        <f>IF('Itemized Order'!AW119="","",'Itemized Order'!AW119)</f>
        <v/>
      </c>
      <c r="AX116" s="155" t="str">
        <f>IF('Itemized Order'!AX119="","",'Itemized Order'!AX119)</f>
        <v/>
      </c>
      <c r="AY116" s="155" t="str">
        <f>IF('Itemized Order'!AY119="","",'Itemized Order'!AY119)</f>
        <v/>
      </c>
      <c r="AZ116" s="155" t="str">
        <f>IF('Itemized Order'!AZ119="","",'Itemized Order'!AZ119)</f>
        <v/>
      </c>
      <c r="BA116" s="155" t="str">
        <f>IF('Itemized Order'!BA119="","",'Itemized Order'!BA119)</f>
        <v/>
      </c>
      <c r="BC116" s="155" t="str">
        <f>IF('Itemized Order'!BC119="","",'Itemized Order'!BC119)</f>
        <v/>
      </c>
      <c r="BD116" s="155" t="str">
        <f>IF('Itemized Order'!BD119="","",'Itemized Order'!BD119)</f>
        <v/>
      </c>
      <c r="BE116" s="155" t="str">
        <f>IF('Itemized Order'!BE119="","",'Itemized Order'!BE119)</f>
        <v/>
      </c>
      <c r="BF116" s="155" t="str">
        <f>IF('Itemized Order'!BF119="","",'Itemized Order'!BF119)</f>
        <v/>
      </c>
      <c r="BG116" s="155" t="str">
        <f>IF('Itemized Order'!BG119="","",'Itemized Order'!BG119)</f>
        <v/>
      </c>
      <c r="BI116" s="155" t="str">
        <f>IF('Itemized Order'!BI119="","",'Itemized Order'!BI119)</f>
        <v/>
      </c>
      <c r="BJ116" s="155" t="str">
        <f>IF('Itemized Order'!BJ119="","",'Itemized Order'!BJ119)</f>
        <v/>
      </c>
      <c r="BK116" s="155" t="str">
        <f>IF('Itemized Order'!BK119="","",'Itemized Order'!BK119)</f>
        <v/>
      </c>
      <c r="BL116" s="155" t="str">
        <f>IF('Itemized Order'!BL119="","",'Itemized Order'!BL119)</f>
        <v/>
      </c>
      <c r="BM116" s="155" t="str">
        <f>IF('Itemized Order'!BM119="","",'Itemized Order'!BM119)</f>
        <v/>
      </c>
      <c r="BO116" s="155" t="str">
        <f>IF('Itemized Order'!BO119="","",'Itemized Order'!BO119)</f>
        <v/>
      </c>
      <c r="BP116" s="155" t="str">
        <f>IF('Itemized Order'!BP119="","",'Itemized Order'!BP119)</f>
        <v/>
      </c>
      <c r="BQ116" s="155" t="str">
        <f>IF('Itemized Order'!BQ119="","",'Itemized Order'!BQ119)</f>
        <v/>
      </c>
      <c r="BR116" s="155" t="str">
        <f>IF('Itemized Order'!BR119="","",'Itemized Order'!BR119)</f>
        <v/>
      </c>
      <c r="BS116" s="155" t="str">
        <f>IF('Itemized Order'!BS119="","",'Itemized Order'!BS119)</f>
        <v/>
      </c>
      <c r="BU116" s="155" t="str">
        <f>IF('Itemized Order'!BU119="","",'Itemized Order'!BU119)</f>
        <v/>
      </c>
      <c r="BV116" s="155" t="str">
        <f>IF('Itemized Order'!BV119="","",'Itemized Order'!BV119)</f>
        <v/>
      </c>
      <c r="BW116" s="155" t="str">
        <f>IF('Itemized Order'!BW119="","",'Itemized Order'!BW119)</f>
        <v/>
      </c>
      <c r="BX116" s="155" t="str">
        <f>IF('Itemized Order'!BX119="","",'Itemized Order'!BX119)</f>
        <v/>
      </c>
      <c r="BY116" s="155" t="str">
        <f>IF('Itemized Order'!BY119="","",'Itemized Order'!BY119)</f>
        <v/>
      </c>
      <c r="CA116" s="155" t="str">
        <f>IF('Itemized Order'!CA119="","",'Itemized Order'!CA119)</f>
        <v/>
      </c>
      <c r="CB116" s="155" t="str">
        <f>IF('Itemized Order'!CB119="","",'Itemized Order'!CB119)</f>
        <v/>
      </c>
      <c r="CC116" s="155" t="str">
        <f>IF('Itemized Order'!CC119="","",'Itemized Order'!CC119)</f>
        <v/>
      </c>
      <c r="CD116" s="155" t="str">
        <f>IF('Itemized Order'!CD119="","",'Itemized Order'!CD119)</f>
        <v/>
      </c>
      <c r="CE116" s="155" t="str">
        <f>IF('Itemized Order'!CE119="","",'Itemized Order'!CE119)</f>
        <v/>
      </c>
    </row>
    <row r="117" spans="1:83" x14ac:dyDescent="0.3">
      <c r="A117" s="155" t="str">
        <f>IF('Itemized Order'!A120="","",'Itemized Order'!A120)</f>
        <v/>
      </c>
      <c r="B117" s="155" t="str">
        <f>IF('Itemized Order'!B120="","",'Itemized Order'!B120)</f>
        <v/>
      </c>
      <c r="C117" s="155" t="str">
        <f>IF('Itemized Order'!C120="","",'Itemized Order'!C120)</f>
        <v/>
      </c>
      <c r="D117" s="155" t="str">
        <f>IF('Itemized Order'!D120="","",'Itemized Order'!D120)</f>
        <v/>
      </c>
      <c r="E117" s="183" t="str">
        <f>IF('Itemized Order'!E120="","",'Itemized Order'!E120)</f>
        <v/>
      </c>
      <c r="G117" s="155" t="str">
        <f>IF('Itemized Order'!G120="","",'Itemized Order'!G120)</f>
        <v/>
      </c>
      <c r="H117" s="155" t="str">
        <f>IF('Itemized Order'!H120="","",'Itemized Order'!H120)</f>
        <v/>
      </c>
      <c r="I117" s="155" t="str">
        <f>IF('Itemized Order'!I120="","",'Itemized Order'!I120)</f>
        <v/>
      </c>
      <c r="J117" s="155" t="str">
        <f>IF('Itemized Order'!J120="","",'Itemized Order'!J120)</f>
        <v/>
      </c>
      <c r="K117" s="155" t="str">
        <f>IF('Itemized Order'!K120="","",'Itemized Order'!K120)</f>
        <v/>
      </c>
      <c r="M117" s="155" t="str">
        <f>IF('Itemized Order'!M120="","",'Itemized Order'!M120)</f>
        <v/>
      </c>
      <c r="N117" s="155" t="str">
        <f>IF('Itemized Order'!N120="","",'Itemized Order'!N120)</f>
        <v/>
      </c>
      <c r="O117" s="155" t="str">
        <f>IF('Itemized Order'!O120="","",'Itemized Order'!O120)</f>
        <v/>
      </c>
      <c r="P117" s="155" t="str">
        <f>IF('Itemized Order'!P120="","",'Itemized Order'!P120)</f>
        <v/>
      </c>
      <c r="Q117" s="155" t="str">
        <f>IF('Itemized Order'!Q120="","",'Itemized Order'!Q120)</f>
        <v/>
      </c>
      <c r="S117" s="155" t="str">
        <f>IF('Itemized Order'!S120="","",'Itemized Order'!S120)</f>
        <v/>
      </c>
      <c r="T117" s="155" t="str">
        <f>IF('Itemized Order'!T120="","",'Itemized Order'!T120)</f>
        <v/>
      </c>
      <c r="U117" s="155" t="str">
        <f>IF('Itemized Order'!U120="","",'Itemized Order'!U120)</f>
        <v/>
      </c>
      <c r="V117" s="155" t="str">
        <f>IF('Itemized Order'!V120="","",'Itemized Order'!V120)</f>
        <v/>
      </c>
      <c r="W117" s="155" t="str">
        <f>IF('Itemized Order'!W120="","",'Itemized Order'!W120)</f>
        <v/>
      </c>
      <c r="Y117" s="155" t="str">
        <f>IF('Itemized Order'!Y120="","",'Itemized Order'!Y120)</f>
        <v/>
      </c>
      <c r="Z117" s="155" t="str">
        <f>IF('Itemized Order'!Z120="","",'Itemized Order'!Z120)</f>
        <v/>
      </c>
      <c r="AA117" s="155" t="str">
        <f>IF('Itemized Order'!AA120="","",'Itemized Order'!AA120)</f>
        <v/>
      </c>
      <c r="AB117" s="155" t="str">
        <f>IF('Itemized Order'!AB120="","",'Itemized Order'!AB120)</f>
        <v/>
      </c>
      <c r="AC117" s="155" t="str">
        <f>IF('Itemized Order'!AC120="","",'Itemized Order'!AC120)</f>
        <v/>
      </c>
      <c r="AE117" s="155" t="str">
        <f>IF('Itemized Order'!AE120="","",'Itemized Order'!AE120)</f>
        <v/>
      </c>
      <c r="AF117" s="155" t="str">
        <f>IF('Itemized Order'!AF120="","",'Itemized Order'!AF120)</f>
        <v/>
      </c>
      <c r="AG117" s="155" t="str">
        <f>IF('Itemized Order'!AG120="","",'Itemized Order'!AG120)</f>
        <v/>
      </c>
      <c r="AH117" s="155" t="str">
        <f>IF('Itemized Order'!AH120="","",'Itemized Order'!AH120)</f>
        <v/>
      </c>
      <c r="AI117" s="155" t="str">
        <f>IF('Itemized Order'!AI120="","",'Itemized Order'!AI120)</f>
        <v/>
      </c>
      <c r="AK117" s="155" t="str">
        <f>IF('Itemized Order'!AK120="","",'Itemized Order'!AK120)</f>
        <v/>
      </c>
      <c r="AL117" s="155" t="str">
        <f>IF('Itemized Order'!AL120="","",'Itemized Order'!AL120)</f>
        <v/>
      </c>
      <c r="AM117" s="155" t="str">
        <f>IF('Itemized Order'!AM120="","",'Itemized Order'!AM120)</f>
        <v/>
      </c>
      <c r="AN117" s="155" t="str">
        <f>IF('Itemized Order'!AN120="","",'Itemized Order'!AN120)</f>
        <v/>
      </c>
      <c r="AO117" s="155" t="str">
        <f>IF('Itemized Order'!AO120="","",'Itemized Order'!AO120)</f>
        <v/>
      </c>
      <c r="AQ117" s="155" t="str">
        <f>IF('Itemized Order'!AQ120="","",'Itemized Order'!AQ120)</f>
        <v/>
      </c>
      <c r="AR117" s="155" t="str">
        <f>IF('Itemized Order'!AR120="","",'Itemized Order'!AR120)</f>
        <v/>
      </c>
      <c r="AS117" s="155" t="str">
        <f>IF('Itemized Order'!AS120="","",'Itemized Order'!AS120)</f>
        <v/>
      </c>
      <c r="AT117" s="155" t="str">
        <f>IF('Itemized Order'!AT120="","",'Itemized Order'!AT120)</f>
        <v/>
      </c>
      <c r="AU117" s="155" t="str">
        <f>IF('Itemized Order'!AU120="","",'Itemized Order'!AU120)</f>
        <v/>
      </c>
      <c r="AW117" s="155" t="str">
        <f>IF('Itemized Order'!AW120="","",'Itemized Order'!AW120)</f>
        <v/>
      </c>
      <c r="AX117" s="155" t="str">
        <f>IF('Itemized Order'!AX120="","",'Itemized Order'!AX120)</f>
        <v/>
      </c>
      <c r="AY117" s="155" t="str">
        <f>IF('Itemized Order'!AY120="","",'Itemized Order'!AY120)</f>
        <v/>
      </c>
      <c r="AZ117" s="155" t="str">
        <f>IF('Itemized Order'!AZ120="","",'Itemized Order'!AZ120)</f>
        <v/>
      </c>
      <c r="BA117" s="155" t="str">
        <f>IF('Itemized Order'!BA120="","",'Itemized Order'!BA120)</f>
        <v/>
      </c>
      <c r="BC117" s="155" t="str">
        <f>IF('Itemized Order'!BC120="","",'Itemized Order'!BC120)</f>
        <v/>
      </c>
      <c r="BD117" s="155" t="str">
        <f>IF('Itemized Order'!BD120="","",'Itemized Order'!BD120)</f>
        <v/>
      </c>
      <c r="BE117" s="155" t="str">
        <f>IF('Itemized Order'!BE120="","",'Itemized Order'!BE120)</f>
        <v/>
      </c>
      <c r="BF117" s="155" t="str">
        <f>IF('Itemized Order'!BF120="","",'Itemized Order'!BF120)</f>
        <v/>
      </c>
      <c r="BG117" s="155" t="str">
        <f>IF('Itemized Order'!BG120="","",'Itemized Order'!BG120)</f>
        <v/>
      </c>
      <c r="BI117" s="155" t="str">
        <f>IF('Itemized Order'!BI120="","",'Itemized Order'!BI120)</f>
        <v/>
      </c>
      <c r="BJ117" s="155" t="str">
        <f>IF('Itemized Order'!BJ120="","",'Itemized Order'!BJ120)</f>
        <v/>
      </c>
      <c r="BK117" s="155" t="str">
        <f>IF('Itemized Order'!BK120="","",'Itemized Order'!BK120)</f>
        <v/>
      </c>
      <c r="BL117" s="155" t="str">
        <f>IF('Itemized Order'!BL120="","",'Itemized Order'!BL120)</f>
        <v/>
      </c>
      <c r="BM117" s="155" t="str">
        <f>IF('Itemized Order'!BM120="","",'Itemized Order'!BM120)</f>
        <v/>
      </c>
      <c r="BO117" s="155" t="str">
        <f>IF('Itemized Order'!BO120="","",'Itemized Order'!BO120)</f>
        <v/>
      </c>
      <c r="BP117" s="155" t="str">
        <f>IF('Itemized Order'!BP120="","",'Itemized Order'!BP120)</f>
        <v/>
      </c>
      <c r="BQ117" s="155" t="str">
        <f>IF('Itemized Order'!BQ120="","",'Itemized Order'!BQ120)</f>
        <v/>
      </c>
      <c r="BR117" s="155" t="str">
        <f>IF('Itemized Order'!BR120="","",'Itemized Order'!BR120)</f>
        <v/>
      </c>
      <c r="BS117" s="155" t="str">
        <f>IF('Itemized Order'!BS120="","",'Itemized Order'!BS120)</f>
        <v/>
      </c>
      <c r="BU117" s="155" t="str">
        <f>IF('Itemized Order'!BU120="","",'Itemized Order'!BU120)</f>
        <v/>
      </c>
      <c r="BV117" s="155" t="str">
        <f>IF('Itemized Order'!BV120="","",'Itemized Order'!BV120)</f>
        <v/>
      </c>
      <c r="BW117" s="155" t="str">
        <f>IF('Itemized Order'!BW120="","",'Itemized Order'!BW120)</f>
        <v/>
      </c>
      <c r="BX117" s="155" t="str">
        <f>IF('Itemized Order'!BX120="","",'Itemized Order'!BX120)</f>
        <v/>
      </c>
      <c r="BY117" s="155" t="str">
        <f>IF('Itemized Order'!BY120="","",'Itemized Order'!BY120)</f>
        <v/>
      </c>
      <c r="CA117" s="155" t="str">
        <f>IF('Itemized Order'!CA120="","",'Itemized Order'!CA120)</f>
        <v/>
      </c>
      <c r="CB117" s="155" t="str">
        <f>IF('Itemized Order'!CB120="","",'Itemized Order'!CB120)</f>
        <v/>
      </c>
      <c r="CC117" s="155" t="str">
        <f>IF('Itemized Order'!CC120="","",'Itemized Order'!CC120)</f>
        <v/>
      </c>
      <c r="CD117" s="155" t="str">
        <f>IF('Itemized Order'!CD120="","",'Itemized Order'!CD120)</f>
        <v/>
      </c>
      <c r="CE117" s="155" t="str">
        <f>IF('Itemized Order'!CE120="","",'Itemized Order'!CE120)</f>
        <v/>
      </c>
    </row>
    <row r="118" spans="1:83" x14ac:dyDescent="0.3">
      <c r="A118" s="155" t="str">
        <f>IF('Itemized Order'!A121="","",'Itemized Order'!A121)</f>
        <v/>
      </c>
      <c r="B118" s="155" t="str">
        <f>IF('Itemized Order'!B121="","",'Itemized Order'!B121)</f>
        <v/>
      </c>
      <c r="C118" s="155" t="str">
        <f>IF('Itemized Order'!C121="","",'Itemized Order'!C121)</f>
        <v/>
      </c>
      <c r="D118" s="155" t="str">
        <f>IF('Itemized Order'!D121="","",'Itemized Order'!D121)</f>
        <v/>
      </c>
      <c r="E118" s="183" t="str">
        <f>IF('Itemized Order'!E121="","",'Itemized Order'!E121)</f>
        <v/>
      </c>
      <c r="G118" s="155" t="str">
        <f>IF('Itemized Order'!G121="","",'Itemized Order'!G121)</f>
        <v/>
      </c>
      <c r="H118" s="155" t="str">
        <f>IF('Itemized Order'!H121="","",'Itemized Order'!H121)</f>
        <v/>
      </c>
      <c r="I118" s="155" t="str">
        <f>IF('Itemized Order'!I121="","",'Itemized Order'!I121)</f>
        <v/>
      </c>
      <c r="J118" s="155" t="str">
        <f>IF('Itemized Order'!J121="","",'Itemized Order'!J121)</f>
        <v/>
      </c>
      <c r="K118" s="155" t="str">
        <f>IF('Itemized Order'!K121="","",'Itemized Order'!K121)</f>
        <v/>
      </c>
      <c r="M118" s="155" t="str">
        <f>IF('Itemized Order'!M121="","",'Itemized Order'!M121)</f>
        <v/>
      </c>
      <c r="N118" s="155" t="str">
        <f>IF('Itemized Order'!N121="","",'Itemized Order'!N121)</f>
        <v/>
      </c>
      <c r="O118" s="155" t="str">
        <f>IF('Itemized Order'!O121="","",'Itemized Order'!O121)</f>
        <v/>
      </c>
      <c r="P118" s="155" t="str">
        <f>IF('Itemized Order'!P121="","",'Itemized Order'!P121)</f>
        <v/>
      </c>
      <c r="Q118" s="155" t="str">
        <f>IF('Itemized Order'!Q121="","",'Itemized Order'!Q121)</f>
        <v/>
      </c>
      <c r="S118" s="155" t="str">
        <f>IF('Itemized Order'!S121="","",'Itemized Order'!S121)</f>
        <v/>
      </c>
      <c r="T118" s="155" t="str">
        <f>IF('Itemized Order'!T121="","",'Itemized Order'!T121)</f>
        <v/>
      </c>
      <c r="U118" s="155" t="str">
        <f>IF('Itemized Order'!U121="","",'Itemized Order'!U121)</f>
        <v/>
      </c>
      <c r="V118" s="155" t="str">
        <f>IF('Itemized Order'!V121="","",'Itemized Order'!V121)</f>
        <v/>
      </c>
      <c r="W118" s="155" t="str">
        <f>IF('Itemized Order'!W121="","",'Itemized Order'!W121)</f>
        <v/>
      </c>
      <c r="Y118" s="155" t="str">
        <f>IF('Itemized Order'!Y121="","",'Itemized Order'!Y121)</f>
        <v/>
      </c>
      <c r="Z118" s="155" t="str">
        <f>IF('Itemized Order'!Z121="","",'Itemized Order'!Z121)</f>
        <v/>
      </c>
      <c r="AA118" s="155" t="str">
        <f>IF('Itemized Order'!AA121="","",'Itemized Order'!AA121)</f>
        <v/>
      </c>
      <c r="AB118" s="155" t="str">
        <f>IF('Itemized Order'!AB121="","",'Itemized Order'!AB121)</f>
        <v/>
      </c>
      <c r="AC118" s="155" t="str">
        <f>IF('Itemized Order'!AC121="","",'Itemized Order'!AC121)</f>
        <v/>
      </c>
      <c r="AE118" s="155" t="str">
        <f>IF('Itemized Order'!AE121="","",'Itemized Order'!AE121)</f>
        <v/>
      </c>
      <c r="AF118" s="155" t="str">
        <f>IF('Itemized Order'!AF121="","",'Itemized Order'!AF121)</f>
        <v/>
      </c>
      <c r="AG118" s="155" t="str">
        <f>IF('Itemized Order'!AG121="","",'Itemized Order'!AG121)</f>
        <v/>
      </c>
      <c r="AH118" s="155" t="str">
        <f>IF('Itemized Order'!AH121="","",'Itemized Order'!AH121)</f>
        <v/>
      </c>
      <c r="AI118" s="155" t="str">
        <f>IF('Itemized Order'!AI121="","",'Itemized Order'!AI121)</f>
        <v/>
      </c>
      <c r="AK118" s="155" t="str">
        <f>IF('Itemized Order'!AK121="","",'Itemized Order'!AK121)</f>
        <v/>
      </c>
      <c r="AL118" s="155" t="str">
        <f>IF('Itemized Order'!AL121="","",'Itemized Order'!AL121)</f>
        <v/>
      </c>
      <c r="AM118" s="155" t="str">
        <f>IF('Itemized Order'!AM121="","",'Itemized Order'!AM121)</f>
        <v/>
      </c>
      <c r="AN118" s="155" t="str">
        <f>IF('Itemized Order'!AN121="","",'Itemized Order'!AN121)</f>
        <v/>
      </c>
      <c r="AO118" s="155" t="str">
        <f>IF('Itemized Order'!AO121="","",'Itemized Order'!AO121)</f>
        <v/>
      </c>
      <c r="AQ118" s="155" t="str">
        <f>IF('Itemized Order'!AQ121="","",'Itemized Order'!AQ121)</f>
        <v/>
      </c>
      <c r="AR118" s="155" t="str">
        <f>IF('Itemized Order'!AR121="","",'Itemized Order'!AR121)</f>
        <v/>
      </c>
      <c r="AS118" s="155" t="str">
        <f>IF('Itemized Order'!AS121="","",'Itemized Order'!AS121)</f>
        <v/>
      </c>
      <c r="AT118" s="155" t="str">
        <f>IF('Itemized Order'!AT121="","",'Itemized Order'!AT121)</f>
        <v/>
      </c>
      <c r="AU118" s="155" t="str">
        <f>IF('Itemized Order'!AU121="","",'Itemized Order'!AU121)</f>
        <v/>
      </c>
      <c r="AW118" s="155" t="str">
        <f>IF('Itemized Order'!AW121="","",'Itemized Order'!AW121)</f>
        <v/>
      </c>
      <c r="AX118" s="155" t="str">
        <f>IF('Itemized Order'!AX121="","",'Itemized Order'!AX121)</f>
        <v/>
      </c>
      <c r="AY118" s="155" t="str">
        <f>IF('Itemized Order'!AY121="","",'Itemized Order'!AY121)</f>
        <v/>
      </c>
      <c r="AZ118" s="155" t="str">
        <f>IF('Itemized Order'!AZ121="","",'Itemized Order'!AZ121)</f>
        <v/>
      </c>
      <c r="BA118" s="155" t="str">
        <f>IF('Itemized Order'!BA121="","",'Itemized Order'!BA121)</f>
        <v/>
      </c>
      <c r="BC118" s="155" t="str">
        <f>IF('Itemized Order'!BC121="","",'Itemized Order'!BC121)</f>
        <v/>
      </c>
      <c r="BD118" s="155" t="str">
        <f>IF('Itemized Order'!BD121="","",'Itemized Order'!BD121)</f>
        <v/>
      </c>
      <c r="BE118" s="155" t="str">
        <f>IF('Itemized Order'!BE121="","",'Itemized Order'!BE121)</f>
        <v/>
      </c>
      <c r="BF118" s="155" t="str">
        <f>IF('Itemized Order'!BF121="","",'Itemized Order'!BF121)</f>
        <v/>
      </c>
      <c r="BG118" s="155" t="str">
        <f>IF('Itemized Order'!BG121="","",'Itemized Order'!BG121)</f>
        <v/>
      </c>
      <c r="BI118" s="155" t="str">
        <f>IF('Itemized Order'!BI121="","",'Itemized Order'!BI121)</f>
        <v/>
      </c>
      <c r="BJ118" s="155" t="str">
        <f>IF('Itemized Order'!BJ121="","",'Itemized Order'!BJ121)</f>
        <v/>
      </c>
      <c r="BK118" s="155" t="str">
        <f>IF('Itemized Order'!BK121="","",'Itemized Order'!BK121)</f>
        <v/>
      </c>
      <c r="BL118" s="155" t="str">
        <f>IF('Itemized Order'!BL121="","",'Itemized Order'!BL121)</f>
        <v/>
      </c>
      <c r="BM118" s="155" t="str">
        <f>IF('Itemized Order'!BM121="","",'Itemized Order'!BM121)</f>
        <v/>
      </c>
      <c r="BO118" s="155" t="str">
        <f>IF('Itemized Order'!BO121="","",'Itemized Order'!BO121)</f>
        <v/>
      </c>
      <c r="BP118" s="155" t="str">
        <f>IF('Itemized Order'!BP121="","",'Itemized Order'!BP121)</f>
        <v/>
      </c>
      <c r="BQ118" s="155" t="str">
        <f>IF('Itemized Order'!BQ121="","",'Itemized Order'!BQ121)</f>
        <v/>
      </c>
      <c r="BR118" s="155" t="str">
        <f>IF('Itemized Order'!BR121="","",'Itemized Order'!BR121)</f>
        <v/>
      </c>
      <c r="BS118" s="155" t="str">
        <f>IF('Itemized Order'!BS121="","",'Itemized Order'!BS121)</f>
        <v/>
      </c>
      <c r="BU118" s="155" t="str">
        <f>IF('Itemized Order'!BU121="","",'Itemized Order'!BU121)</f>
        <v/>
      </c>
      <c r="BV118" s="155" t="str">
        <f>IF('Itemized Order'!BV121="","",'Itemized Order'!BV121)</f>
        <v/>
      </c>
      <c r="BW118" s="155" t="str">
        <f>IF('Itemized Order'!BW121="","",'Itemized Order'!BW121)</f>
        <v/>
      </c>
      <c r="BX118" s="155" t="str">
        <f>IF('Itemized Order'!BX121="","",'Itemized Order'!BX121)</f>
        <v/>
      </c>
      <c r="BY118" s="155" t="str">
        <f>IF('Itemized Order'!BY121="","",'Itemized Order'!BY121)</f>
        <v/>
      </c>
      <c r="CA118" s="155" t="str">
        <f>IF('Itemized Order'!CA121="","",'Itemized Order'!CA121)</f>
        <v/>
      </c>
      <c r="CB118" s="155" t="str">
        <f>IF('Itemized Order'!CB121="","",'Itemized Order'!CB121)</f>
        <v/>
      </c>
      <c r="CC118" s="155" t="str">
        <f>IF('Itemized Order'!CC121="","",'Itemized Order'!CC121)</f>
        <v/>
      </c>
      <c r="CD118" s="155" t="str">
        <f>IF('Itemized Order'!CD121="","",'Itemized Order'!CD121)</f>
        <v/>
      </c>
      <c r="CE118" s="155" t="str">
        <f>IF('Itemized Order'!CE121="","",'Itemized Order'!CE121)</f>
        <v/>
      </c>
    </row>
    <row r="119" spans="1:83" x14ac:dyDescent="0.3">
      <c r="A119" s="155" t="str">
        <f>IF('Itemized Order'!A122="","",'Itemized Order'!A122)</f>
        <v/>
      </c>
      <c r="B119" s="155" t="str">
        <f>IF('Itemized Order'!B122="","",'Itemized Order'!B122)</f>
        <v/>
      </c>
      <c r="C119" s="155" t="str">
        <f>IF('Itemized Order'!C122="","",'Itemized Order'!C122)</f>
        <v/>
      </c>
      <c r="D119" s="155" t="str">
        <f>IF('Itemized Order'!D122="","",'Itemized Order'!D122)</f>
        <v/>
      </c>
      <c r="E119" s="183" t="str">
        <f>IF('Itemized Order'!E122="","",'Itemized Order'!E122)</f>
        <v/>
      </c>
      <c r="G119" s="155" t="str">
        <f>IF('Itemized Order'!G122="","",'Itemized Order'!G122)</f>
        <v/>
      </c>
      <c r="H119" s="155" t="str">
        <f>IF('Itemized Order'!H122="","",'Itemized Order'!H122)</f>
        <v/>
      </c>
      <c r="I119" s="155" t="str">
        <f>IF('Itemized Order'!I122="","",'Itemized Order'!I122)</f>
        <v/>
      </c>
      <c r="J119" s="155" t="str">
        <f>IF('Itemized Order'!J122="","",'Itemized Order'!J122)</f>
        <v/>
      </c>
      <c r="K119" s="155" t="str">
        <f>IF('Itemized Order'!K122="","",'Itemized Order'!K122)</f>
        <v/>
      </c>
      <c r="M119" s="155" t="str">
        <f>IF('Itemized Order'!M122="","",'Itemized Order'!M122)</f>
        <v/>
      </c>
      <c r="N119" s="155" t="str">
        <f>IF('Itemized Order'!N122="","",'Itemized Order'!N122)</f>
        <v/>
      </c>
      <c r="O119" s="155" t="str">
        <f>IF('Itemized Order'!O122="","",'Itemized Order'!O122)</f>
        <v/>
      </c>
      <c r="P119" s="155" t="str">
        <f>IF('Itemized Order'!P122="","",'Itemized Order'!P122)</f>
        <v/>
      </c>
      <c r="Q119" s="155" t="str">
        <f>IF('Itemized Order'!Q122="","",'Itemized Order'!Q122)</f>
        <v/>
      </c>
      <c r="S119" s="155" t="str">
        <f>IF('Itemized Order'!S122="","",'Itemized Order'!S122)</f>
        <v/>
      </c>
      <c r="T119" s="155" t="str">
        <f>IF('Itemized Order'!T122="","",'Itemized Order'!T122)</f>
        <v/>
      </c>
      <c r="U119" s="155" t="str">
        <f>IF('Itemized Order'!U122="","",'Itemized Order'!U122)</f>
        <v/>
      </c>
      <c r="V119" s="155" t="str">
        <f>IF('Itemized Order'!V122="","",'Itemized Order'!V122)</f>
        <v/>
      </c>
      <c r="W119" s="155" t="str">
        <f>IF('Itemized Order'!W122="","",'Itemized Order'!W122)</f>
        <v/>
      </c>
      <c r="Y119" s="155" t="str">
        <f>IF('Itemized Order'!Y122="","",'Itemized Order'!Y122)</f>
        <v/>
      </c>
      <c r="Z119" s="155" t="str">
        <f>IF('Itemized Order'!Z122="","",'Itemized Order'!Z122)</f>
        <v/>
      </c>
      <c r="AA119" s="155" t="str">
        <f>IF('Itemized Order'!AA122="","",'Itemized Order'!AA122)</f>
        <v/>
      </c>
      <c r="AB119" s="155" t="str">
        <f>IF('Itemized Order'!AB122="","",'Itemized Order'!AB122)</f>
        <v/>
      </c>
      <c r="AC119" s="155" t="str">
        <f>IF('Itemized Order'!AC122="","",'Itemized Order'!AC122)</f>
        <v/>
      </c>
      <c r="AE119" s="155" t="str">
        <f>IF('Itemized Order'!AE122="","",'Itemized Order'!AE122)</f>
        <v/>
      </c>
      <c r="AF119" s="155" t="str">
        <f>IF('Itemized Order'!AF122="","",'Itemized Order'!AF122)</f>
        <v/>
      </c>
      <c r="AG119" s="155" t="str">
        <f>IF('Itemized Order'!AG122="","",'Itemized Order'!AG122)</f>
        <v/>
      </c>
      <c r="AH119" s="155" t="str">
        <f>IF('Itemized Order'!AH122="","",'Itemized Order'!AH122)</f>
        <v/>
      </c>
      <c r="AI119" s="155" t="str">
        <f>IF('Itemized Order'!AI122="","",'Itemized Order'!AI122)</f>
        <v/>
      </c>
      <c r="AK119" s="155" t="str">
        <f>IF('Itemized Order'!AK122="","",'Itemized Order'!AK122)</f>
        <v/>
      </c>
      <c r="AL119" s="155" t="str">
        <f>IF('Itemized Order'!AL122="","",'Itemized Order'!AL122)</f>
        <v/>
      </c>
      <c r="AM119" s="155" t="str">
        <f>IF('Itemized Order'!AM122="","",'Itemized Order'!AM122)</f>
        <v/>
      </c>
      <c r="AN119" s="155" t="str">
        <f>IF('Itemized Order'!AN122="","",'Itemized Order'!AN122)</f>
        <v/>
      </c>
      <c r="AO119" s="155" t="str">
        <f>IF('Itemized Order'!AO122="","",'Itemized Order'!AO122)</f>
        <v/>
      </c>
      <c r="AQ119" s="155" t="str">
        <f>IF('Itemized Order'!AQ122="","",'Itemized Order'!AQ122)</f>
        <v/>
      </c>
      <c r="AR119" s="155" t="str">
        <f>IF('Itemized Order'!AR122="","",'Itemized Order'!AR122)</f>
        <v/>
      </c>
      <c r="AS119" s="155" t="str">
        <f>IF('Itemized Order'!AS122="","",'Itemized Order'!AS122)</f>
        <v/>
      </c>
      <c r="AT119" s="155" t="str">
        <f>IF('Itemized Order'!AT122="","",'Itemized Order'!AT122)</f>
        <v/>
      </c>
      <c r="AU119" s="155" t="str">
        <f>IF('Itemized Order'!AU122="","",'Itemized Order'!AU122)</f>
        <v/>
      </c>
      <c r="AW119" s="155" t="str">
        <f>IF('Itemized Order'!AW122="","",'Itemized Order'!AW122)</f>
        <v/>
      </c>
      <c r="AX119" s="155" t="str">
        <f>IF('Itemized Order'!AX122="","",'Itemized Order'!AX122)</f>
        <v/>
      </c>
      <c r="AY119" s="155" t="str">
        <f>IF('Itemized Order'!AY122="","",'Itemized Order'!AY122)</f>
        <v/>
      </c>
      <c r="AZ119" s="155" t="str">
        <f>IF('Itemized Order'!AZ122="","",'Itemized Order'!AZ122)</f>
        <v/>
      </c>
      <c r="BA119" s="155" t="str">
        <f>IF('Itemized Order'!BA122="","",'Itemized Order'!BA122)</f>
        <v/>
      </c>
      <c r="BC119" s="155" t="str">
        <f>IF('Itemized Order'!BC122="","",'Itemized Order'!BC122)</f>
        <v/>
      </c>
      <c r="BD119" s="155" t="str">
        <f>IF('Itemized Order'!BD122="","",'Itemized Order'!BD122)</f>
        <v/>
      </c>
      <c r="BE119" s="155" t="str">
        <f>IF('Itemized Order'!BE122="","",'Itemized Order'!BE122)</f>
        <v/>
      </c>
      <c r="BF119" s="155" t="str">
        <f>IF('Itemized Order'!BF122="","",'Itemized Order'!BF122)</f>
        <v/>
      </c>
      <c r="BG119" s="155" t="str">
        <f>IF('Itemized Order'!BG122="","",'Itemized Order'!BG122)</f>
        <v/>
      </c>
      <c r="BI119" s="155" t="str">
        <f>IF('Itemized Order'!BI122="","",'Itemized Order'!BI122)</f>
        <v/>
      </c>
      <c r="BJ119" s="155" t="str">
        <f>IF('Itemized Order'!BJ122="","",'Itemized Order'!BJ122)</f>
        <v/>
      </c>
      <c r="BK119" s="155" t="str">
        <f>IF('Itemized Order'!BK122="","",'Itemized Order'!BK122)</f>
        <v/>
      </c>
      <c r="BL119" s="155" t="str">
        <f>IF('Itemized Order'!BL122="","",'Itemized Order'!BL122)</f>
        <v/>
      </c>
      <c r="BM119" s="155" t="str">
        <f>IF('Itemized Order'!BM122="","",'Itemized Order'!BM122)</f>
        <v/>
      </c>
      <c r="BO119" s="155" t="str">
        <f>IF('Itemized Order'!BO122="","",'Itemized Order'!BO122)</f>
        <v/>
      </c>
      <c r="BP119" s="155" t="str">
        <f>IF('Itemized Order'!BP122="","",'Itemized Order'!BP122)</f>
        <v/>
      </c>
      <c r="BQ119" s="155" t="str">
        <f>IF('Itemized Order'!BQ122="","",'Itemized Order'!BQ122)</f>
        <v/>
      </c>
      <c r="BR119" s="155" t="str">
        <f>IF('Itemized Order'!BR122="","",'Itemized Order'!BR122)</f>
        <v/>
      </c>
      <c r="BS119" s="155" t="str">
        <f>IF('Itemized Order'!BS122="","",'Itemized Order'!BS122)</f>
        <v/>
      </c>
      <c r="BU119" s="155" t="str">
        <f>IF('Itemized Order'!BU122="","",'Itemized Order'!BU122)</f>
        <v/>
      </c>
      <c r="BV119" s="155" t="str">
        <f>IF('Itemized Order'!BV122="","",'Itemized Order'!BV122)</f>
        <v/>
      </c>
      <c r="BW119" s="155" t="str">
        <f>IF('Itemized Order'!BW122="","",'Itemized Order'!BW122)</f>
        <v/>
      </c>
      <c r="BX119" s="155" t="str">
        <f>IF('Itemized Order'!BX122="","",'Itemized Order'!BX122)</f>
        <v/>
      </c>
      <c r="BY119" s="155" t="str">
        <f>IF('Itemized Order'!BY122="","",'Itemized Order'!BY122)</f>
        <v/>
      </c>
      <c r="CA119" s="155" t="str">
        <f>IF('Itemized Order'!CA122="","",'Itemized Order'!CA122)</f>
        <v/>
      </c>
      <c r="CB119" s="155" t="str">
        <f>IF('Itemized Order'!CB122="","",'Itemized Order'!CB122)</f>
        <v/>
      </c>
      <c r="CC119" s="155" t="str">
        <f>IF('Itemized Order'!CC122="","",'Itemized Order'!CC122)</f>
        <v/>
      </c>
      <c r="CD119" s="155" t="str">
        <f>IF('Itemized Order'!CD122="","",'Itemized Order'!CD122)</f>
        <v/>
      </c>
      <c r="CE119" s="155" t="str">
        <f>IF('Itemized Order'!CE122="","",'Itemized Order'!CE122)</f>
        <v/>
      </c>
    </row>
    <row r="120" spans="1:83" x14ac:dyDescent="0.3">
      <c r="A120" s="155" t="str">
        <f>IF('Itemized Order'!A123="","",'Itemized Order'!A123)</f>
        <v/>
      </c>
      <c r="B120" s="155" t="str">
        <f>IF('Itemized Order'!B123="","",'Itemized Order'!B123)</f>
        <v/>
      </c>
      <c r="C120" s="155" t="str">
        <f>IF('Itemized Order'!C123="","",'Itemized Order'!C123)</f>
        <v/>
      </c>
      <c r="D120" s="155" t="str">
        <f>IF('Itemized Order'!D123="","",'Itemized Order'!D123)</f>
        <v/>
      </c>
      <c r="E120" s="183" t="str">
        <f>IF('Itemized Order'!E123="","",'Itemized Order'!E123)</f>
        <v/>
      </c>
      <c r="G120" s="155" t="str">
        <f>IF('Itemized Order'!G123="","",'Itemized Order'!G123)</f>
        <v/>
      </c>
      <c r="H120" s="155" t="str">
        <f>IF('Itemized Order'!H123="","",'Itemized Order'!H123)</f>
        <v/>
      </c>
      <c r="I120" s="155" t="str">
        <f>IF('Itemized Order'!I123="","",'Itemized Order'!I123)</f>
        <v/>
      </c>
      <c r="J120" s="155" t="str">
        <f>IF('Itemized Order'!J123="","",'Itemized Order'!J123)</f>
        <v/>
      </c>
      <c r="K120" s="155" t="str">
        <f>IF('Itemized Order'!K123="","",'Itemized Order'!K123)</f>
        <v/>
      </c>
      <c r="M120" s="155" t="str">
        <f>IF('Itemized Order'!M123="","",'Itemized Order'!M123)</f>
        <v/>
      </c>
      <c r="N120" s="155" t="str">
        <f>IF('Itemized Order'!N123="","",'Itemized Order'!N123)</f>
        <v/>
      </c>
      <c r="O120" s="155" t="str">
        <f>IF('Itemized Order'!O123="","",'Itemized Order'!O123)</f>
        <v/>
      </c>
      <c r="P120" s="155" t="str">
        <f>IF('Itemized Order'!P123="","",'Itemized Order'!P123)</f>
        <v/>
      </c>
      <c r="Q120" s="155" t="str">
        <f>IF('Itemized Order'!Q123="","",'Itemized Order'!Q123)</f>
        <v/>
      </c>
      <c r="S120" s="155" t="str">
        <f>IF('Itemized Order'!S123="","",'Itemized Order'!S123)</f>
        <v/>
      </c>
      <c r="T120" s="155" t="str">
        <f>IF('Itemized Order'!T123="","",'Itemized Order'!T123)</f>
        <v/>
      </c>
      <c r="U120" s="155" t="str">
        <f>IF('Itemized Order'!U123="","",'Itemized Order'!U123)</f>
        <v/>
      </c>
      <c r="V120" s="155" t="str">
        <f>IF('Itemized Order'!V123="","",'Itemized Order'!V123)</f>
        <v/>
      </c>
      <c r="W120" s="155" t="str">
        <f>IF('Itemized Order'!W123="","",'Itemized Order'!W123)</f>
        <v/>
      </c>
      <c r="Y120" s="155" t="str">
        <f>IF('Itemized Order'!Y123="","",'Itemized Order'!Y123)</f>
        <v/>
      </c>
      <c r="Z120" s="155" t="str">
        <f>IF('Itemized Order'!Z123="","",'Itemized Order'!Z123)</f>
        <v/>
      </c>
      <c r="AA120" s="155" t="str">
        <f>IF('Itemized Order'!AA123="","",'Itemized Order'!AA123)</f>
        <v/>
      </c>
      <c r="AB120" s="155" t="str">
        <f>IF('Itemized Order'!AB123="","",'Itemized Order'!AB123)</f>
        <v/>
      </c>
      <c r="AC120" s="155" t="str">
        <f>IF('Itemized Order'!AC123="","",'Itemized Order'!AC123)</f>
        <v/>
      </c>
      <c r="AE120" s="155" t="str">
        <f>IF('Itemized Order'!AE123="","",'Itemized Order'!AE123)</f>
        <v/>
      </c>
      <c r="AF120" s="155" t="str">
        <f>IF('Itemized Order'!AF123="","",'Itemized Order'!AF123)</f>
        <v/>
      </c>
      <c r="AG120" s="155" t="str">
        <f>IF('Itemized Order'!AG123="","",'Itemized Order'!AG123)</f>
        <v/>
      </c>
      <c r="AH120" s="155" t="str">
        <f>IF('Itemized Order'!AH123="","",'Itemized Order'!AH123)</f>
        <v/>
      </c>
      <c r="AI120" s="155" t="str">
        <f>IF('Itemized Order'!AI123="","",'Itemized Order'!AI123)</f>
        <v/>
      </c>
      <c r="AK120" s="155" t="str">
        <f>IF('Itemized Order'!AK123="","",'Itemized Order'!AK123)</f>
        <v/>
      </c>
      <c r="AL120" s="155" t="str">
        <f>IF('Itemized Order'!AL123="","",'Itemized Order'!AL123)</f>
        <v/>
      </c>
      <c r="AM120" s="155" t="str">
        <f>IF('Itemized Order'!AM123="","",'Itemized Order'!AM123)</f>
        <v/>
      </c>
      <c r="AN120" s="155" t="str">
        <f>IF('Itemized Order'!AN123="","",'Itemized Order'!AN123)</f>
        <v/>
      </c>
      <c r="AO120" s="155" t="str">
        <f>IF('Itemized Order'!AO123="","",'Itemized Order'!AO123)</f>
        <v/>
      </c>
      <c r="AQ120" s="155" t="str">
        <f>IF('Itemized Order'!AQ123="","",'Itemized Order'!AQ123)</f>
        <v/>
      </c>
      <c r="AR120" s="155" t="str">
        <f>IF('Itemized Order'!AR123="","",'Itemized Order'!AR123)</f>
        <v/>
      </c>
      <c r="AS120" s="155" t="str">
        <f>IF('Itemized Order'!AS123="","",'Itemized Order'!AS123)</f>
        <v/>
      </c>
      <c r="AT120" s="155" t="str">
        <f>IF('Itemized Order'!AT123="","",'Itemized Order'!AT123)</f>
        <v/>
      </c>
      <c r="AU120" s="155" t="str">
        <f>IF('Itemized Order'!AU123="","",'Itemized Order'!AU123)</f>
        <v/>
      </c>
      <c r="AW120" s="155" t="str">
        <f>IF('Itemized Order'!AW123="","",'Itemized Order'!AW123)</f>
        <v/>
      </c>
      <c r="AX120" s="155" t="str">
        <f>IF('Itemized Order'!AX123="","",'Itemized Order'!AX123)</f>
        <v/>
      </c>
      <c r="AY120" s="155" t="str">
        <f>IF('Itemized Order'!AY123="","",'Itemized Order'!AY123)</f>
        <v/>
      </c>
      <c r="AZ120" s="155" t="str">
        <f>IF('Itemized Order'!AZ123="","",'Itemized Order'!AZ123)</f>
        <v/>
      </c>
      <c r="BA120" s="155" t="str">
        <f>IF('Itemized Order'!BA123="","",'Itemized Order'!BA123)</f>
        <v/>
      </c>
      <c r="BC120" s="155" t="str">
        <f>IF('Itemized Order'!BC123="","",'Itemized Order'!BC123)</f>
        <v/>
      </c>
      <c r="BD120" s="155" t="str">
        <f>IF('Itemized Order'!BD123="","",'Itemized Order'!BD123)</f>
        <v/>
      </c>
      <c r="BE120" s="155" t="str">
        <f>IF('Itemized Order'!BE123="","",'Itemized Order'!BE123)</f>
        <v/>
      </c>
      <c r="BF120" s="155" t="str">
        <f>IF('Itemized Order'!BF123="","",'Itemized Order'!BF123)</f>
        <v/>
      </c>
      <c r="BG120" s="155" t="str">
        <f>IF('Itemized Order'!BG123="","",'Itemized Order'!BG123)</f>
        <v/>
      </c>
      <c r="BI120" s="155" t="str">
        <f>IF('Itemized Order'!BI123="","",'Itemized Order'!BI123)</f>
        <v/>
      </c>
      <c r="BJ120" s="155" t="str">
        <f>IF('Itemized Order'!BJ123="","",'Itemized Order'!BJ123)</f>
        <v/>
      </c>
      <c r="BK120" s="155" t="str">
        <f>IF('Itemized Order'!BK123="","",'Itemized Order'!BK123)</f>
        <v/>
      </c>
      <c r="BL120" s="155" t="str">
        <f>IF('Itemized Order'!BL123="","",'Itemized Order'!BL123)</f>
        <v/>
      </c>
      <c r="BM120" s="155" t="str">
        <f>IF('Itemized Order'!BM123="","",'Itemized Order'!BM123)</f>
        <v/>
      </c>
      <c r="BO120" s="155" t="str">
        <f>IF('Itemized Order'!BO123="","",'Itemized Order'!BO123)</f>
        <v/>
      </c>
      <c r="BP120" s="155" t="str">
        <f>IF('Itemized Order'!BP123="","",'Itemized Order'!BP123)</f>
        <v/>
      </c>
      <c r="BQ120" s="155" t="str">
        <f>IF('Itemized Order'!BQ123="","",'Itemized Order'!BQ123)</f>
        <v/>
      </c>
      <c r="BR120" s="155" t="str">
        <f>IF('Itemized Order'!BR123="","",'Itemized Order'!BR123)</f>
        <v/>
      </c>
      <c r="BS120" s="155" t="str">
        <f>IF('Itemized Order'!BS123="","",'Itemized Order'!BS123)</f>
        <v/>
      </c>
      <c r="BU120" s="155" t="str">
        <f>IF('Itemized Order'!BU123="","",'Itemized Order'!BU123)</f>
        <v/>
      </c>
      <c r="BV120" s="155" t="str">
        <f>IF('Itemized Order'!BV123="","",'Itemized Order'!BV123)</f>
        <v/>
      </c>
      <c r="BW120" s="155" t="str">
        <f>IF('Itemized Order'!BW123="","",'Itemized Order'!BW123)</f>
        <v/>
      </c>
      <c r="BX120" s="155" t="str">
        <f>IF('Itemized Order'!BX123="","",'Itemized Order'!BX123)</f>
        <v/>
      </c>
      <c r="BY120" s="155" t="str">
        <f>IF('Itemized Order'!BY123="","",'Itemized Order'!BY123)</f>
        <v/>
      </c>
      <c r="CA120" s="155" t="str">
        <f>IF('Itemized Order'!CA123="","",'Itemized Order'!CA123)</f>
        <v/>
      </c>
      <c r="CB120" s="155" t="str">
        <f>IF('Itemized Order'!CB123="","",'Itemized Order'!CB123)</f>
        <v/>
      </c>
      <c r="CC120" s="155" t="str">
        <f>IF('Itemized Order'!CC123="","",'Itemized Order'!CC123)</f>
        <v/>
      </c>
      <c r="CD120" s="155" t="str">
        <f>IF('Itemized Order'!CD123="","",'Itemized Order'!CD123)</f>
        <v/>
      </c>
      <c r="CE120" s="155" t="str">
        <f>IF('Itemized Order'!CE123="","",'Itemized Order'!CE123)</f>
        <v/>
      </c>
    </row>
  </sheetData>
  <pageMargins left="0.7" right="0.7" top="0.75" bottom="0.75" header="0.3" footer="0.3"/>
  <pageSetup orientation="portrait" horizontalDpi="1200" verticalDpi="120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D188CC-ADB4-4312-9151-754F786A42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Customer Information</vt:lpstr>
      <vt:lpstr>Order Summary</vt:lpstr>
      <vt:lpstr>Grips Selector</vt:lpstr>
      <vt:lpstr>QB Order (MSRP)</vt:lpstr>
      <vt:lpstr>Peak PO</vt:lpstr>
      <vt:lpstr>Merch</vt:lpstr>
      <vt:lpstr>Itemized Order</vt:lpstr>
      <vt:lpstr>Order Tables</vt:lpstr>
      <vt:lpstr>Pink</vt:lpstr>
      <vt:lpstr>Red</vt:lpstr>
      <vt:lpstr>White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Breuner</dc:creator>
  <cp:lastModifiedBy>Joey Jannsen</cp:lastModifiedBy>
  <dcterms:created xsi:type="dcterms:W3CDTF">2022-02-23T01:04:53Z</dcterms:created>
  <dcterms:modified xsi:type="dcterms:W3CDTF">2025-04-11T19:08:40Z</dcterms:modified>
</cp:coreProperties>
</file>